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h-ryans\Documents\Rubicon\"/>
    </mc:Choice>
  </mc:AlternateContent>
  <bookViews>
    <workbookView xWindow="360" yWindow="270" windowWidth="14940" windowHeight="9150" firstSheet="1" activeTab="1"/>
  </bookViews>
  <sheets>
    <sheet name="Data (2)" sheetId="5" state="hidden" r:id="rId1"/>
    <sheet name="RawData" sheetId="6" r:id="rId2"/>
    <sheet name="Pivot" sheetId="7" r:id="rId3"/>
  </sheets>
  <definedNames>
    <definedName name="_xlnm._FilterDatabase" localSheetId="0" hidden="1">'Data (2)'!$A$1:$O$986</definedName>
  </definedNames>
  <calcPr calcId="162913"/>
  <pivotCaches>
    <pivotCache cacheId="1" r:id="rId4"/>
    <pivotCache cacheId="16" r:id="rId5"/>
  </pivotCaches>
</workbook>
</file>

<file path=xl/calcChain.xml><?xml version="1.0" encoding="utf-8"?>
<calcChain xmlns="http://schemas.openxmlformats.org/spreadsheetml/2006/main">
  <c r="K830" i="5" l="1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2" i="5"/>
  <c r="C5" i="6" l="1"/>
  <c r="D5" i="6"/>
  <c r="E5" i="6"/>
  <c r="F5" i="6"/>
  <c r="G5" i="6"/>
  <c r="P5" i="6"/>
  <c r="H5" i="6"/>
  <c r="I5" i="6"/>
  <c r="K5" i="6"/>
  <c r="M5" i="6"/>
  <c r="O5" i="6"/>
  <c r="C6" i="6"/>
  <c r="D6" i="6"/>
  <c r="E6" i="6"/>
  <c r="F6" i="6"/>
  <c r="G6" i="6"/>
  <c r="P6" i="6"/>
  <c r="H6" i="6"/>
  <c r="I6" i="6"/>
  <c r="K6" i="6"/>
  <c r="M6" i="6"/>
  <c r="O6" i="6"/>
  <c r="C7" i="6"/>
  <c r="D7" i="6"/>
  <c r="E7" i="6"/>
  <c r="F7" i="6"/>
  <c r="G7" i="6"/>
  <c r="P7" i="6"/>
  <c r="H7" i="6"/>
  <c r="I7" i="6"/>
  <c r="K7" i="6"/>
  <c r="M7" i="6"/>
  <c r="O7" i="6"/>
  <c r="C8" i="6"/>
  <c r="D8" i="6"/>
  <c r="E8" i="6"/>
  <c r="F8" i="6"/>
  <c r="G8" i="6"/>
  <c r="P8" i="6"/>
  <c r="H8" i="6"/>
  <c r="I8" i="6"/>
  <c r="K8" i="6"/>
  <c r="M8" i="6"/>
  <c r="O8" i="6"/>
  <c r="C9" i="6"/>
  <c r="D9" i="6"/>
  <c r="E9" i="6"/>
  <c r="F9" i="6"/>
  <c r="G9" i="6"/>
  <c r="P9" i="6"/>
  <c r="H9" i="6"/>
  <c r="I9" i="6"/>
  <c r="K9" i="6"/>
  <c r="M9" i="6"/>
  <c r="O9" i="6"/>
  <c r="C10" i="6"/>
  <c r="D10" i="6"/>
  <c r="E10" i="6"/>
  <c r="F10" i="6"/>
  <c r="G10" i="6"/>
  <c r="P10" i="6"/>
  <c r="H10" i="6"/>
  <c r="I10" i="6"/>
  <c r="K10" i="6"/>
  <c r="M10" i="6"/>
  <c r="O10" i="6"/>
  <c r="C11" i="6"/>
  <c r="D11" i="6"/>
  <c r="E11" i="6"/>
  <c r="F11" i="6"/>
  <c r="G11" i="6"/>
  <c r="P11" i="6"/>
  <c r="H11" i="6"/>
  <c r="I11" i="6"/>
  <c r="K11" i="6"/>
  <c r="M11" i="6"/>
  <c r="O11" i="6"/>
  <c r="C12" i="6"/>
  <c r="D12" i="6"/>
  <c r="E12" i="6"/>
  <c r="F12" i="6"/>
  <c r="G12" i="6"/>
  <c r="P12" i="6"/>
  <c r="H12" i="6"/>
  <c r="I12" i="6"/>
  <c r="K12" i="6"/>
  <c r="M12" i="6"/>
  <c r="O12" i="6"/>
  <c r="C13" i="6"/>
  <c r="D13" i="6"/>
  <c r="E13" i="6"/>
  <c r="F13" i="6"/>
  <c r="G13" i="6"/>
  <c r="P13" i="6"/>
  <c r="H13" i="6"/>
  <c r="I13" i="6"/>
  <c r="K13" i="6"/>
  <c r="M13" i="6"/>
  <c r="N13" i="6"/>
  <c r="O13" i="6"/>
  <c r="C14" i="6"/>
  <c r="D14" i="6"/>
  <c r="E14" i="6"/>
  <c r="F14" i="6"/>
  <c r="G14" i="6"/>
  <c r="P14" i="6"/>
  <c r="H14" i="6"/>
  <c r="I14" i="6"/>
  <c r="K14" i="6"/>
  <c r="M14" i="6"/>
  <c r="N14" i="6"/>
  <c r="O14" i="6"/>
  <c r="C15" i="6"/>
  <c r="D15" i="6"/>
  <c r="E15" i="6"/>
  <c r="F15" i="6"/>
  <c r="G15" i="6"/>
  <c r="P15" i="6"/>
  <c r="H15" i="6"/>
  <c r="I15" i="6"/>
  <c r="K15" i="6"/>
  <c r="M15" i="6"/>
  <c r="N15" i="6"/>
  <c r="O15" i="6"/>
  <c r="C16" i="6"/>
  <c r="D16" i="6"/>
  <c r="E16" i="6"/>
  <c r="F16" i="6"/>
  <c r="G16" i="6"/>
  <c r="P16" i="6"/>
  <c r="H16" i="6"/>
  <c r="I16" i="6"/>
  <c r="K16" i="6"/>
  <c r="M16" i="6"/>
  <c r="N16" i="6"/>
  <c r="O16" i="6"/>
  <c r="C17" i="6"/>
  <c r="D17" i="6"/>
  <c r="E17" i="6"/>
  <c r="F17" i="6"/>
  <c r="G17" i="6"/>
  <c r="P17" i="6"/>
  <c r="H17" i="6"/>
  <c r="I17" i="6"/>
  <c r="K17" i="6"/>
  <c r="M17" i="6"/>
  <c r="N17" i="6"/>
  <c r="O17" i="6"/>
  <c r="C18" i="6"/>
  <c r="D18" i="6"/>
  <c r="E18" i="6"/>
  <c r="F18" i="6"/>
  <c r="G18" i="6"/>
  <c r="P18" i="6"/>
  <c r="H18" i="6"/>
  <c r="I18" i="6"/>
  <c r="K18" i="6"/>
  <c r="M18" i="6"/>
  <c r="N18" i="6"/>
  <c r="O18" i="6"/>
  <c r="F4" i="6"/>
  <c r="G4" i="6"/>
  <c r="P4" i="6"/>
  <c r="H4" i="6"/>
  <c r="I4" i="6"/>
  <c r="K4" i="6"/>
  <c r="M4" i="6"/>
  <c r="O4" i="6"/>
  <c r="E4" i="6"/>
  <c r="D4" i="6"/>
  <c r="C4" i="6"/>
  <c r="K379" i="5"/>
  <c r="K244" i="5"/>
  <c r="K200" i="5"/>
  <c r="K148" i="5"/>
  <c r="K245" i="5"/>
  <c r="K469" i="5"/>
  <c r="K149" i="5"/>
  <c r="K416" i="5"/>
  <c r="K150" i="5"/>
  <c r="K380" i="5"/>
  <c r="K118" i="5"/>
  <c r="K246" i="5"/>
  <c r="K151" i="5"/>
  <c r="K417" i="5"/>
  <c r="K201" i="5"/>
  <c r="K247" i="5"/>
  <c r="K470" i="5"/>
  <c r="K152" i="5"/>
  <c r="K248" i="5"/>
  <c r="K202" i="5"/>
  <c r="K203" i="5"/>
  <c r="K119" i="5"/>
  <c r="K786" i="5"/>
  <c r="K806" i="5"/>
  <c r="K487" i="5"/>
  <c r="K204" i="5"/>
  <c r="K153" i="5"/>
  <c r="K249" i="5"/>
  <c r="K154" i="5"/>
  <c r="K471" i="5"/>
  <c r="K418" i="5"/>
  <c r="K587" i="5"/>
  <c r="K488" i="5"/>
  <c r="K419" i="5"/>
  <c r="K420" i="5"/>
  <c r="K489" i="5"/>
  <c r="K205" i="5"/>
  <c r="K155" i="5"/>
  <c r="K206" i="5"/>
  <c r="K472" i="5"/>
  <c r="K490" i="5"/>
  <c r="K421" i="5"/>
  <c r="K120" i="5"/>
  <c r="K121" i="5"/>
  <c r="K122" i="5"/>
  <c r="K422" i="5"/>
  <c r="K491" i="5"/>
  <c r="K473" i="5"/>
  <c r="K250" i="5"/>
  <c r="K185" i="5"/>
  <c r="K423" i="5"/>
  <c r="K123" i="5"/>
  <c r="K124" i="5"/>
  <c r="K207" i="5"/>
  <c r="K424" i="5"/>
  <c r="K492" i="5"/>
  <c r="K474" i="5"/>
  <c r="K156" i="5"/>
  <c r="K251" i="5"/>
  <c r="K157" i="5"/>
  <c r="K475" i="5"/>
  <c r="K476" i="5"/>
  <c r="K125" i="5"/>
  <c r="K425" i="5"/>
  <c r="K426" i="5"/>
  <c r="K427" i="5"/>
  <c r="K787" i="5"/>
  <c r="K807" i="5"/>
  <c r="K428" i="5"/>
  <c r="K186" i="5"/>
  <c r="K493" i="5"/>
  <c r="K381" i="5"/>
  <c r="K477" i="5"/>
  <c r="K252" i="5"/>
  <c r="K429" i="5"/>
  <c r="K208" i="5"/>
  <c r="K209" i="5"/>
  <c r="K494" i="5"/>
  <c r="K210" i="5"/>
  <c r="K187" i="5"/>
  <c r="K430" i="5"/>
  <c r="K158" i="5"/>
  <c r="K188" i="5"/>
  <c r="K2" i="5"/>
  <c r="K3" i="5"/>
  <c r="K4" i="5"/>
  <c r="K5" i="5"/>
  <c r="K6" i="5"/>
  <c r="K7" i="5"/>
  <c r="K8" i="5"/>
  <c r="K792" i="5"/>
  <c r="K189" i="5"/>
  <c r="K48" i="5"/>
  <c r="K233" i="5"/>
  <c r="K764" i="5"/>
  <c r="K798" i="5"/>
  <c r="K793" i="5"/>
  <c r="K363" i="5"/>
  <c r="K159" i="5"/>
  <c r="K9" i="5"/>
  <c r="K160" i="5"/>
  <c r="K49" i="5"/>
  <c r="K29" i="5"/>
  <c r="K32" i="5"/>
  <c r="K37" i="5"/>
  <c r="K42" i="5"/>
  <c r="K304" i="5"/>
  <c r="K315" i="5"/>
  <c r="K519" i="5"/>
  <c r="K799" i="5"/>
  <c r="K794" i="5"/>
  <c r="K364" i="5"/>
  <c r="K800" i="5"/>
  <c r="K50" i="5"/>
  <c r="K431" i="5"/>
  <c r="K795" i="5"/>
  <c r="L16" i="6" s="1"/>
  <c r="K600" i="5"/>
  <c r="K588" i="5"/>
  <c r="K652" i="5"/>
  <c r="K51" i="5"/>
  <c r="K234" i="5"/>
  <c r="K10" i="5"/>
  <c r="K397" i="5"/>
  <c r="K190" i="5"/>
  <c r="K211" i="5"/>
  <c r="K212" i="5"/>
  <c r="K543" i="5"/>
  <c r="K557" i="5"/>
  <c r="K536" i="5"/>
  <c r="K551" i="5"/>
  <c r="K407" i="5"/>
  <c r="K408" i="5"/>
  <c r="K701" i="5"/>
  <c r="K608" i="5"/>
  <c r="K11" i="5"/>
  <c r="K12" i="5"/>
  <c r="K52" i="5"/>
  <c r="K451" i="5"/>
  <c r="K99" i="5"/>
  <c r="K13" i="5"/>
  <c r="K193" i="5"/>
  <c r="K194" i="5"/>
  <c r="K495" i="5"/>
  <c r="K496" i="5"/>
  <c r="K213" i="5"/>
  <c r="K214" i="5"/>
  <c r="K215" i="5"/>
  <c r="K216" i="5"/>
  <c r="K64" i="5"/>
  <c r="K702" i="5"/>
  <c r="K703" i="5"/>
  <c r="K432" i="5"/>
  <c r="K276" i="5"/>
  <c r="K765" i="5"/>
  <c r="K305" i="5"/>
  <c r="K53" i="5"/>
  <c r="K478" i="5"/>
  <c r="K33" i="5"/>
  <c r="K253" i="5"/>
  <c r="K254" i="5"/>
  <c r="K497" i="5"/>
  <c r="K270" i="5"/>
  <c r="K277" i="5"/>
  <c r="K291" i="5"/>
  <c r="K326" i="5"/>
  <c r="K520" i="5"/>
  <c r="K332" i="5"/>
  <c r="K530" i="5"/>
  <c r="K409" i="5"/>
  <c r="K766" i="5"/>
  <c r="K365" i="5"/>
  <c r="K45" i="5"/>
  <c r="K370" i="5"/>
  <c r="K767" i="5"/>
  <c r="K768" i="5"/>
  <c r="K769" i="5"/>
  <c r="K373" i="5"/>
  <c r="K376" i="5"/>
  <c r="K825" i="5"/>
  <c r="K828" i="5"/>
  <c r="K382" i="5"/>
  <c r="K383" i="5"/>
  <c r="K452" i="5"/>
  <c r="K433" i="5"/>
  <c r="K453" i="5"/>
  <c r="K498" i="5"/>
  <c r="K499" i="5"/>
  <c r="K54" i="5"/>
  <c r="K235" i="5"/>
  <c r="K770" i="5"/>
  <c r="K191" i="5"/>
  <c r="K454" i="5"/>
  <c r="K704" i="5"/>
  <c r="K609" i="5"/>
  <c r="K771" i="5"/>
  <c r="K564" i="5"/>
  <c r="K410" i="5"/>
  <c r="K688" i="5"/>
  <c r="K705" i="5"/>
  <c r="K55" i="5"/>
  <c r="K236" i="5"/>
  <c r="K316" i="5"/>
  <c r="K306" i="5"/>
  <c r="K307" i="5"/>
  <c r="K815" i="5"/>
  <c r="K161" i="5"/>
  <c r="K804" i="5"/>
  <c r="K808" i="5"/>
  <c r="K56" i="5"/>
  <c r="K237" i="5"/>
  <c r="K788" i="5"/>
  <c r="K801" i="5"/>
  <c r="K278" i="5"/>
  <c r="K279" i="5"/>
  <c r="K308" i="5"/>
  <c r="K238" i="5"/>
  <c r="K446" i="5"/>
  <c r="K317" i="5"/>
  <c r="K434" i="5"/>
  <c r="K435" i="5"/>
  <c r="K436" i="5"/>
  <c r="K789" i="5"/>
  <c r="L15" i="6" s="1"/>
  <c r="K772" i="5"/>
  <c r="K796" i="5"/>
  <c r="K366" i="5"/>
  <c r="K601" i="5"/>
  <c r="K579" i="5"/>
  <c r="K589" i="5"/>
  <c r="K296" i="5"/>
  <c r="K23" i="5"/>
  <c r="K346" i="5"/>
  <c r="K679" i="5"/>
  <c r="K126" i="5"/>
  <c r="K127" i="5"/>
  <c r="K643" i="5"/>
  <c r="K653" i="5"/>
  <c r="K670" i="5"/>
  <c r="K629" i="5"/>
  <c r="K635" i="5"/>
  <c r="K623" i="5"/>
  <c r="K689" i="5"/>
  <c r="K74" i="5"/>
  <c r="K744" i="5"/>
  <c r="K455" i="5"/>
  <c r="K456" i="5"/>
  <c r="K479" i="5"/>
  <c r="K480" i="5"/>
  <c r="K750" i="5"/>
  <c r="K565" i="5"/>
  <c r="K757" i="5"/>
  <c r="K809" i="5"/>
  <c r="K725" i="5"/>
  <c r="K733" i="5"/>
  <c r="K572" i="5"/>
  <c r="K695" i="5"/>
  <c r="K544" i="5"/>
  <c r="K558" i="5"/>
  <c r="K714" i="5"/>
  <c r="K537" i="5"/>
  <c r="K552" i="5"/>
  <c r="K162" i="5"/>
  <c r="K500" i="5"/>
  <c r="K773" i="5"/>
  <c r="K813" i="5"/>
  <c r="K163" i="5"/>
  <c r="K367" i="5"/>
  <c r="K82" i="5"/>
  <c r="K636" i="5"/>
  <c r="K411" i="5"/>
  <c r="K412" i="5"/>
  <c r="K774" i="5"/>
  <c r="K481" i="5"/>
  <c r="K255" i="5"/>
  <c r="K256" i="5"/>
  <c r="K271" i="5"/>
  <c r="K280" i="5"/>
  <c r="K281" i="5"/>
  <c r="K292" i="5"/>
  <c r="K327" i="5"/>
  <c r="K328" i="5"/>
  <c r="K521" i="5"/>
  <c r="K333" i="5"/>
  <c r="K347" i="5"/>
  <c r="K348" i="5"/>
  <c r="K357" i="5"/>
  <c r="K358" i="5"/>
  <c r="K340" i="5"/>
  <c r="K341" i="5"/>
  <c r="K164" i="5"/>
  <c r="K297" i="5"/>
  <c r="K309" i="5"/>
  <c r="K826" i="5"/>
  <c r="K349" i="5"/>
  <c r="K83" i="5"/>
  <c r="K128" i="5"/>
  <c r="K637" i="5"/>
  <c r="K65" i="5"/>
  <c r="K75" i="5"/>
  <c r="K93" i="5"/>
  <c r="K100" i="5"/>
  <c r="K112" i="5"/>
  <c r="K437" i="5"/>
  <c r="K501" i="5"/>
  <c r="K502" i="5"/>
  <c r="K101" i="5"/>
  <c r="K610" i="5"/>
  <c r="K602" i="5"/>
  <c r="K580" i="5"/>
  <c r="K590" i="5"/>
  <c r="K802" i="5"/>
  <c r="K239" i="5"/>
  <c r="K680" i="5"/>
  <c r="K681" i="5"/>
  <c r="K644" i="5"/>
  <c r="L10" i="6" s="1"/>
  <c r="K654" i="5"/>
  <c r="K671" i="5"/>
  <c r="K630" i="5"/>
  <c r="K638" i="5"/>
  <c r="K624" i="5"/>
  <c r="K690" i="5"/>
  <c r="K745" i="5"/>
  <c r="K457" i="5"/>
  <c r="K389" i="5"/>
  <c r="K184" i="5"/>
  <c r="K398" i="5"/>
  <c r="K217" i="5"/>
  <c r="K218" i="5"/>
  <c r="K522" i="5"/>
  <c r="K751" i="5"/>
  <c r="K611" i="5"/>
  <c r="K566" i="5"/>
  <c r="K758" i="5"/>
  <c r="K726" i="5"/>
  <c r="K734" i="5"/>
  <c r="K696" i="5"/>
  <c r="K545" i="5"/>
  <c r="K559" i="5"/>
  <c r="K715" i="5"/>
  <c r="K538" i="5"/>
  <c r="K553" i="5"/>
  <c r="K390" i="5"/>
  <c r="K76" i="5"/>
  <c r="K94" i="5"/>
  <c r="K102" i="5"/>
  <c r="K113" i="5"/>
  <c r="K129" i="5"/>
  <c r="K130" i="5"/>
  <c r="K131" i="5"/>
  <c r="K132" i="5"/>
  <c r="K84" i="5"/>
  <c r="K85" i="5"/>
  <c r="K350" i="5"/>
  <c r="K438" i="5"/>
  <c r="K57" i="5"/>
  <c r="K240" i="5"/>
  <c r="K14" i="5"/>
  <c r="K775" i="5"/>
  <c r="L14" i="6" s="1"/>
  <c r="K706" i="5"/>
  <c r="K458" i="5"/>
  <c r="K66" i="5"/>
  <c r="K482" i="5"/>
  <c r="K77" i="5"/>
  <c r="K257" i="5"/>
  <c r="K258" i="5"/>
  <c r="K192" i="5"/>
  <c r="K95" i="5"/>
  <c r="K103" i="5"/>
  <c r="K503" i="5"/>
  <c r="K272" i="5"/>
  <c r="K282" i="5"/>
  <c r="K293" i="5"/>
  <c r="K329" i="5"/>
  <c r="K330" i="5"/>
  <c r="K523" i="5"/>
  <c r="K334" i="5"/>
  <c r="K351" i="5"/>
  <c r="K352" i="5"/>
  <c r="K359" i="5"/>
  <c r="K360" i="5"/>
  <c r="K342" i="5"/>
  <c r="K343" i="5"/>
  <c r="K114" i="5"/>
  <c r="K504" i="5"/>
  <c r="K505" i="5"/>
  <c r="K273" i="5"/>
  <c r="K294" i="5"/>
  <c r="K413" i="5"/>
  <c r="K414" i="5"/>
  <c r="K439" i="5"/>
  <c r="K459" i="5"/>
  <c r="K581" i="5"/>
  <c r="K776" i="5"/>
  <c r="K34" i="5"/>
  <c r="K58" i="5"/>
  <c r="K777" i="5"/>
  <c r="K195" i="5"/>
  <c r="K104" i="5"/>
  <c r="K283" i="5"/>
  <c r="K15" i="5"/>
  <c r="K78" i="5"/>
  <c r="K810" i="5"/>
  <c r="K318" i="5"/>
  <c r="K284" i="5"/>
  <c r="K38" i="5"/>
  <c r="K735" i="5"/>
  <c r="K67" i="5"/>
  <c r="K24" i="5"/>
  <c r="K368" i="5"/>
  <c r="K655" i="5"/>
  <c r="K656" i="5"/>
  <c r="K371" i="5"/>
  <c r="K285" i="5"/>
  <c r="K310" i="5"/>
  <c r="K344" i="5"/>
  <c r="K531" i="5"/>
  <c r="K311" i="5"/>
  <c r="K30" i="5"/>
  <c r="K105" i="5"/>
  <c r="K335" i="5"/>
  <c r="K447" i="5"/>
  <c r="K312" i="5"/>
  <c r="K612" i="5"/>
  <c r="K613" i="5"/>
  <c r="K59" i="5"/>
  <c r="K68" i="5"/>
  <c r="K69" i="5"/>
  <c r="K79" i="5"/>
  <c r="K80" i="5"/>
  <c r="K96" i="5"/>
  <c r="K97" i="5"/>
  <c r="K106" i="5"/>
  <c r="K107" i="5"/>
  <c r="K143" i="5"/>
  <c r="K60" i="5"/>
  <c r="K782" i="5"/>
  <c r="K784" i="5"/>
  <c r="K682" i="5"/>
  <c r="K133" i="5"/>
  <c r="K134" i="5"/>
  <c r="K135" i="5"/>
  <c r="K136" i="5"/>
  <c r="K820" i="5"/>
  <c r="K460" i="5"/>
  <c r="K86" i="5"/>
  <c r="K87" i="5"/>
  <c r="K440" i="5"/>
  <c r="K137" i="5"/>
  <c r="K138" i="5"/>
  <c r="K16" i="5"/>
  <c r="K532" i="5"/>
  <c r="K506" i="5"/>
  <c r="K507" i="5"/>
  <c r="K286" i="5"/>
  <c r="K287" i="5"/>
  <c r="K196" i="5"/>
  <c r="K778" i="5"/>
  <c r="K603" i="5"/>
  <c r="K582" i="5"/>
  <c r="K591" i="5"/>
  <c r="K61" i="5"/>
  <c r="K241" i="5"/>
  <c r="K683" i="5"/>
  <c r="K645" i="5"/>
  <c r="K672" i="5"/>
  <c r="K631" i="5"/>
  <c r="K639" i="5"/>
  <c r="K625" i="5"/>
  <c r="K691" i="5"/>
  <c r="K746" i="5"/>
  <c r="K31" i="5"/>
  <c r="K35" i="5"/>
  <c r="K39" i="5"/>
  <c r="K43" i="5"/>
  <c r="K752" i="5"/>
  <c r="K165" i="5"/>
  <c r="K567" i="5"/>
  <c r="K759" i="5"/>
  <c r="K727" i="5"/>
  <c r="K736" i="5"/>
  <c r="K573" i="5"/>
  <c r="K197" i="5"/>
  <c r="K697" i="5"/>
  <c r="K546" i="5"/>
  <c r="K560" i="5"/>
  <c r="K716" i="5"/>
  <c r="K539" i="5"/>
  <c r="K827" i="5"/>
  <c r="K198" i="5"/>
  <c r="K461" i="5"/>
  <c r="K483" i="5"/>
  <c r="K508" i="5"/>
  <c r="K524" i="5"/>
  <c r="L18" i="6" s="1"/>
  <c r="K242" i="5"/>
  <c r="K219" i="5"/>
  <c r="K220" i="5"/>
  <c r="K70" i="5"/>
  <c r="K779" i="5"/>
  <c r="K374" i="5"/>
  <c r="K298" i="5"/>
  <c r="K25" i="5"/>
  <c r="K377" i="5"/>
  <c r="K533" i="5"/>
  <c r="K166" i="5"/>
  <c r="K462" i="5"/>
  <c r="K144" i="5"/>
  <c r="K221" i="5"/>
  <c r="K222" i="5"/>
  <c r="K646" i="5"/>
  <c r="K707" i="5"/>
  <c r="K817" i="5"/>
  <c r="K708" i="5"/>
  <c r="K592" i="5"/>
  <c r="K441" i="5"/>
  <c r="K509" i="5"/>
  <c r="K510" i="5"/>
  <c r="L17" i="6" s="1"/>
  <c r="K17" i="5"/>
  <c r="K709" i="5"/>
  <c r="L11" i="6" s="1"/>
  <c r="K463" i="5"/>
  <c r="K336" i="5"/>
  <c r="K780" i="5"/>
  <c r="K62" i="5"/>
  <c r="K353" i="5"/>
  <c r="K361" i="5"/>
  <c r="K442" i="5"/>
  <c r="K18" i="5"/>
  <c r="K167" i="5"/>
  <c r="K684" i="5"/>
  <c r="K313" i="5"/>
  <c r="K657" i="5"/>
  <c r="K288" i="5"/>
  <c r="K44" i="5"/>
  <c r="K511" i="5"/>
  <c r="K512" i="5"/>
  <c r="K19" i="5"/>
  <c r="K88" i="5"/>
  <c r="K525" i="5"/>
  <c r="K658" i="5"/>
  <c r="K354" i="5"/>
  <c r="K26" i="5"/>
  <c r="K728" i="5"/>
  <c r="K319" i="5"/>
  <c r="K391" i="5"/>
  <c r="K829" i="5"/>
  <c r="K710" i="5"/>
  <c r="K320" i="5"/>
  <c r="K321" i="5"/>
  <c r="K464" i="5"/>
  <c r="K71" i="5"/>
  <c r="K604" i="5"/>
  <c r="K593" i="5"/>
  <c r="K594" i="5"/>
  <c r="K614" i="5"/>
  <c r="K729" i="5"/>
  <c r="K547" i="5"/>
  <c r="K554" i="5"/>
  <c r="K108" i="5"/>
  <c r="K72" i="5"/>
  <c r="K392" i="5"/>
  <c r="K673" i="5"/>
  <c r="K685" i="5"/>
  <c r="K289" i="5"/>
  <c r="K115" i="5"/>
  <c r="K116" i="5"/>
  <c r="K145" i="5"/>
  <c r="K20" i="5"/>
  <c r="K393" i="5"/>
  <c r="K821" i="5"/>
  <c r="K415" i="5"/>
  <c r="K36" i="5"/>
  <c r="K443" i="5"/>
  <c r="K717" i="5"/>
  <c r="K40" i="5"/>
  <c r="K818" i="5"/>
  <c r="K274" i="5"/>
  <c r="K484" i="5"/>
  <c r="K513" i="5"/>
  <c r="K345" i="5"/>
  <c r="K568" i="5"/>
  <c r="K168" i="5"/>
  <c r="K109" i="5"/>
  <c r="K299" i="5"/>
  <c r="K27" i="5"/>
  <c r="K322" i="5"/>
  <c r="K514" i="5"/>
  <c r="K169" i="5"/>
  <c r="K337" i="5"/>
  <c r="K369" i="5"/>
  <c r="K372" i="5"/>
  <c r="K300" i="5"/>
  <c r="K399" i="5"/>
  <c r="K605" i="5"/>
  <c r="K331" i="5"/>
  <c r="K110" i="5"/>
  <c r="K632" i="5"/>
  <c r="K659" i="5"/>
  <c r="K170" i="5"/>
  <c r="K698" i="5"/>
  <c r="K89" i="5"/>
  <c r="K73" i="5"/>
  <c r="K63" i="5"/>
  <c r="K647" i="5"/>
  <c r="K259" i="5"/>
  <c r="K260" i="5"/>
  <c r="K171" i="5"/>
  <c r="K46" i="5"/>
  <c r="K822" i="5"/>
  <c r="K465" i="5"/>
  <c r="K781" i="5"/>
  <c r="K90" i="5"/>
  <c r="K223" i="5"/>
  <c r="K224" i="5"/>
  <c r="K394" i="5"/>
  <c r="K515" i="5"/>
  <c r="K516" i="5"/>
  <c r="K718" i="5"/>
  <c r="K606" i="5"/>
  <c r="K595" i="5"/>
  <c r="K91" i="5"/>
  <c r="K633" i="5"/>
  <c r="K640" i="5"/>
  <c r="K747" i="5"/>
  <c r="K534" i="5"/>
  <c r="K699" i="5"/>
  <c r="K548" i="5"/>
  <c r="K561" i="5"/>
  <c r="L9" i="6" s="1"/>
  <c r="K816" i="5"/>
  <c r="K540" i="5"/>
  <c r="K555" i="5"/>
  <c r="K805" i="5"/>
  <c r="K819" i="5"/>
  <c r="K811" i="5"/>
  <c r="K812" i="5"/>
  <c r="K674" i="5"/>
  <c r="L8" i="6" s="1"/>
  <c r="K378" i="5"/>
  <c r="K790" i="5"/>
  <c r="K797" i="5"/>
  <c r="K526" i="5"/>
  <c r="K596" i="5"/>
  <c r="K338" i="5"/>
  <c r="K41" i="5"/>
  <c r="K711" i="5"/>
  <c r="K660" i="5"/>
  <c r="K641" i="5"/>
  <c r="K748" i="5"/>
  <c r="K615" i="5"/>
  <c r="K791" i="5"/>
  <c r="K549" i="5"/>
  <c r="K562" i="5"/>
  <c r="K541" i="5"/>
  <c r="K686" i="5"/>
  <c r="K661" i="5"/>
  <c r="K139" i="5"/>
  <c r="K225" i="5"/>
  <c r="K226" i="5"/>
  <c r="K227" i="5"/>
  <c r="K228" i="5"/>
  <c r="K662" i="5"/>
  <c r="K261" i="5"/>
  <c r="K262" i="5"/>
  <c r="K21" i="5"/>
  <c r="K616" i="5"/>
  <c r="K140" i="5"/>
  <c r="K466" i="5"/>
  <c r="K760" i="5"/>
  <c r="K814" i="5"/>
  <c r="K783" i="5"/>
  <c r="K785" i="5"/>
  <c r="K81" i="5"/>
  <c r="K448" i="5"/>
  <c r="K617" i="5"/>
  <c r="L5" i="6" s="1"/>
  <c r="K803" i="5"/>
  <c r="K449" i="5"/>
  <c r="K323" i="5"/>
  <c r="K712" i="5"/>
  <c r="K618" i="5"/>
  <c r="K111" i="5"/>
  <c r="K146" i="5"/>
  <c r="K467" i="5"/>
  <c r="K290" i="5"/>
  <c r="K619" i="5"/>
  <c r="K719" i="5"/>
  <c r="L13" i="6" s="1"/>
  <c r="K172" i="5"/>
  <c r="K517" i="5"/>
  <c r="K400" i="5"/>
  <c r="K173" i="5"/>
  <c r="K527" i="5"/>
  <c r="K569" i="5"/>
  <c r="K468" i="5"/>
  <c r="K485" i="5"/>
  <c r="K355" i="5"/>
  <c r="K737" i="5"/>
  <c r="L4" i="6" s="1"/>
  <c r="K583" i="5"/>
  <c r="K98" i="5"/>
  <c r="K263" i="5"/>
  <c r="K264" i="5"/>
  <c r="K648" i="5"/>
  <c r="K649" i="5"/>
  <c r="K229" i="5"/>
  <c r="K230" i="5"/>
  <c r="K597" i="5"/>
  <c r="K650" i="5"/>
  <c r="K528" i="5"/>
  <c r="K675" i="5"/>
  <c r="K626" i="5"/>
  <c r="K692" i="5"/>
  <c r="K570" i="5"/>
  <c r="K730" i="5"/>
  <c r="K738" i="5"/>
  <c r="K676" i="5"/>
  <c r="K324" i="5"/>
  <c r="K199" i="5"/>
  <c r="K677" i="5"/>
  <c r="K627" i="5"/>
  <c r="K693" i="5"/>
  <c r="K444" i="5"/>
  <c r="K731" i="5"/>
  <c r="K375" i="5"/>
  <c r="K401" i="5"/>
  <c r="K529" i="5"/>
  <c r="K663" i="5"/>
  <c r="K598" i="5"/>
  <c r="K174" i="5"/>
  <c r="K175" i="5"/>
  <c r="K402" i="5"/>
  <c r="K22" i="5"/>
  <c r="K450" i="5"/>
  <c r="K314" i="5"/>
  <c r="K753" i="5"/>
  <c r="K339" i="5"/>
  <c r="K823" i="5"/>
  <c r="K403" i="5"/>
  <c r="K301" i="5"/>
  <c r="K265" i="5"/>
  <c r="K720" i="5"/>
  <c r="K275" i="5"/>
  <c r="K141" i="5"/>
  <c r="K142" i="5"/>
  <c r="K620" i="5"/>
  <c r="K243" i="5"/>
  <c r="K176" i="5"/>
  <c r="K739" i="5"/>
  <c r="K266" i="5"/>
  <c r="K384" i="5"/>
  <c r="K385" i="5"/>
  <c r="K177" i="5"/>
  <c r="K445" i="5"/>
  <c r="K302" i="5"/>
  <c r="K664" i="5"/>
  <c r="K665" i="5"/>
  <c r="K740" i="5"/>
  <c r="K584" i="5"/>
  <c r="K687" i="5"/>
  <c r="K741" i="5"/>
  <c r="K585" i="5"/>
  <c r="K178" i="5"/>
  <c r="K824" i="5"/>
  <c r="K395" i="5"/>
  <c r="K574" i="5"/>
  <c r="K179" i="5"/>
  <c r="K117" i="5"/>
  <c r="K621" i="5"/>
  <c r="K721" i="5"/>
  <c r="K486" i="5"/>
  <c r="K722" i="5"/>
  <c r="K723" i="5"/>
  <c r="K396" i="5"/>
  <c r="K713" i="5"/>
  <c r="K356" i="5"/>
  <c r="K634" i="5"/>
  <c r="K518" i="5"/>
  <c r="K362" i="5"/>
  <c r="K700" i="5"/>
  <c r="K550" i="5"/>
  <c r="K563" i="5"/>
  <c r="K542" i="5"/>
  <c r="K556" i="5"/>
  <c r="K607" i="5"/>
  <c r="K642" i="5"/>
  <c r="K749" i="5"/>
  <c r="K754" i="5"/>
  <c r="K666" i="5"/>
  <c r="K667" i="5"/>
  <c r="K295" i="5"/>
  <c r="K599" i="5"/>
  <c r="K755" i="5"/>
  <c r="K575" i="5"/>
  <c r="K404" i="5"/>
  <c r="K267" i="5"/>
  <c r="K180" i="5"/>
  <c r="K761" i="5"/>
  <c r="K535" i="5"/>
  <c r="K181" i="5"/>
  <c r="K762" i="5"/>
  <c r="K668" i="5"/>
  <c r="K303" i="5"/>
  <c r="K47" i="5"/>
  <c r="K651" i="5"/>
  <c r="K325" i="5"/>
  <c r="K571" i="5"/>
  <c r="K28" i="5"/>
  <c r="K268" i="5"/>
  <c r="K678" i="5"/>
  <c r="K628" i="5"/>
  <c r="K732" i="5"/>
  <c r="K694" i="5"/>
  <c r="K405" i="5"/>
  <c r="K576" i="5"/>
  <c r="K386" i="5"/>
  <c r="K577" i="5"/>
  <c r="K231" i="5"/>
  <c r="K232" i="5"/>
  <c r="K669" i="5"/>
  <c r="K269" i="5"/>
  <c r="K742" i="5"/>
  <c r="K406" i="5"/>
  <c r="K743" i="5"/>
  <c r="K92" i="5"/>
  <c r="K586" i="5"/>
  <c r="K724" i="5"/>
  <c r="K387" i="5"/>
  <c r="K388" i="5"/>
  <c r="K622" i="5"/>
  <c r="K756" i="5"/>
  <c r="K763" i="5"/>
  <c r="K182" i="5"/>
  <c r="K183" i="5"/>
  <c r="K578" i="5"/>
  <c r="K147" i="5"/>
  <c r="N11" i="6"/>
  <c r="N10" i="6"/>
  <c r="N5" i="6"/>
  <c r="N9" i="6"/>
  <c r="N7" i="6"/>
  <c r="N8" i="6"/>
  <c r="N12" i="6"/>
  <c r="N6" i="6"/>
  <c r="N4" i="6"/>
  <c r="I379" i="5"/>
  <c r="I244" i="5"/>
  <c r="I200" i="5"/>
  <c r="I148" i="5"/>
  <c r="I245" i="5"/>
  <c r="I469" i="5"/>
  <c r="I149" i="5"/>
  <c r="I416" i="5"/>
  <c r="I150" i="5"/>
  <c r="I380" i="5"/>
  <c r="I118" i="5"/>
  <c r="I246" i="5"/>
  <c r="I151" i="5"/>
  <c r="I417" i="5"/>
  <c r="I201" i="5"/>
  <c r="I247" i="5"/>
  <c r="I470" i="5"/>
  <c r="I152" i="5"/>
  <c r="I248" i="5"/>
  <c r="I202" i="5"/>
  <c r="I203" i="5"/>
  <c r="I119" i="5"/>
  <c r="I786" i="5"/>
  <c r="I806" i="5"/>
  <c r="I487" i="5"/>
  <c r="I204" i="5"/>
  <c r="I153" i="5"/>
  <c r="I249" i="5"/>
  <c r="I154" i="5"/>
  <c r="I471" i="5"/>
  <c r="I418" i="5"/>
  <c r="I587" i="5"/>
  <c r="I488" i="5"/>
  <c r="I419" i="5"/>
  <c r="I420" i="5"/>
  <c r="I489" i="5"/>
  <c r="I205" i="5"/>
  <c r="I155" i="5"/>
  <c r="I206" i="5"/>
  <c r="I472" i="5"/>
  <c r="I490" i="5"/>
  <c r="I421" i="5"/>
  <c r="I120" i="5"/>
  <c r="I121" i="5"/>
  <c r="I122" i="5"/>
  <c r="I422" i="5"/>
  <c r="I491" i="5"/>
  <c r="I473" i="5"/>
  <c r="I250" i="5"/>
  <c r="I185" i="5"/>
  <c r="I423" i="5"/>
  <c r="I123" i="5"/>
  <c r="I124" i="5"/>
  <c r="I207" i="5"/>
  <c r="I424" i="5"/>
  <c r="I492" i="5"/>
  <c r="I474" i="5"/>
  <c r="I156" i="5"/>
  <c r="I251" i="5"/>
  <c r="I157" i="5"/>
  <c r="I475" i="5"/>
  <c r="I476" i="5"/>
  <c r="I125" i="5"/>
  <c r="I425" i="5"/>
  <c r="I426" i="5"/>
  <c r="I427" i="5"/>
  <c r="I787" i="5"/>
  <c r="I807" i="5"/>
  <c r="I428" i="5"/>
  <c r="I186" i="5"/>
  <c r="I493" i="5"/>
  <c r="I381" i="5"/>
  <c r="I477" i="5"/>
  <c r="I252" i="5"/>
  <c r="I429" i="5"/>
  <c r="I208" i="5"/>
  <c r="I209" i="5"/>
  <c r="I494" i="5"/>
  <c r="I210" i="5"/>
  <c r="I187" i="5"/>
  <c r="I430" i="5"/>
  <c r="I158" i="5"/>
  <c r="I188" i="5"/>
  <c r="I2" i="5"/>
  <c r="I3" i="5"/>
  <c r="I4" i="5"/>
  <c r="I5" i="5"/>
  <c r="I6" i="5"/>
  <c r="I7" i="5"/>
  <c r="I8" i="5"/>
  <c r="I792" i="5"/>
  <c r="I189" i="5"/>
  <c r="I48" i="5"/>
  <c r="I233" i="5"/>
  <c r="I764" i="5"/>
  <c r="I798" i="5"/>
  <c r="I793" i="5"/>
  <c r="I363" i="5"/>
  <c r="I159" i="5"/>
  <c r="I9" i="5"/>
  <c r="I160" i="5"/>
  <c r="I49" i="5"/>
  <c r="I29" i="5"/>
  <c r="I32" i="5"/>
  <c r="I37" i="5"/>
  <c r="I42" i="5"/>
  <c r="I304" i="5"/>
  <c r="I315" i="5"/>
  <c r="I519" i="5"/>
  <c r="I799" i="5"/>
  <c r="I794" i="5"/>
  <c r="I364" i="5"/>
  <c r="I800" i="5"/>
  <c r="I50" i="5"/>
  <c r="I431" i="5"/>
  <c r="I795" i="5"/>
  <c r="J16" i="6" s="1"/>
  <c r="I600" i="5"/>
  <c r="I588" i="5"/>
  <c r="I652" i="5"/>
  <c r="I51" i="5"/>
  <c r="I234" i="5"/>
  <c r="I10" i="5"/>
  <c r="I397" i="5"/>
  <c r="I190" i="5"/>
  <c r="I211" i="5"/>
  <c r="I212" i="5"/>
  <c r="I543" i="5"/>
  <c r="I557" i="5"/>
  <c r="I536" i="5"/>
  <c r="I551" i="5"/>
  <c r="I407" i="5"/>
  <c r="I408" i="5"/>
  <c r="I701" i="5"/>
  <c r="I608" i="5"/>
  <c r="I11" i="5"/>
  <c r="I12" i="5"/>
  <c r="I52" i="5"/>
  <c r="I451" i="5"/>
  <c r="I99" i="5"/>
  <c r="I13" i="5"/>
  <c r="I193" i="5"/>
  <c r="I194" i="5"/>
  <c r="I495" i="5"/>
  <c r="I496" i="5"/>
  <c r="I213" i="5"/>
  <c r="I214" i="5"/>
  <c r="I215" i="5"/>
  <c r="I216" i="5"/>
  <c r="I64" i="5"/>
  <c r="I702" i="5"/>
  <c r="I703" i="5"/>
  <c r="I432" i="5"/>
  <c r="I276" i="5"/>
  <c r="I765" i="5"/>
  <c r="I305" i="5"/>
  <c r="I53" i="5"/>
  <c r="I478" i="5"/>
  <c r="I33" i="5"/>
  <c r="I253" i="5"/>
  <c r="I254" i="5"/>
  <c r="I497" i="5"/>
  <c r="I270" i="5"/>
  <c r="I277" i="5"/>
  <c r="I291" i="5"/>
  <c r="I326" i="5"/>
  <c r="I520" i="5"/>
  <c r="I332" i="5"/>
  <c r="I530" i="5"/>
  <c r="I409" i="5"/>
  <c r="I766" i="5"/>
  <c r="I365" i="5"/>
  <c r="I45" i="5"/>
  <c r="I370" i="5"/>
  <c r="I767" i="5"/>
  <c r="I768" i="5"/>
  <c r="I769" i="5"/>
  <c r="I373" i="5"/>
  <c r="I376" i="5"/>
  <c r="I825" i="5"/>
  <c r="I828" i="5"/>
  <c r="I382" i="5"/>
  <c r="I383" i="5"/>
  <c r="I452" i="5"/>
  <c r="I433" i="5"/>
  <c r="I453" i="5"/>
  <c r="I498" i="5"/>
  <c r="I499" i="5"/>
  <c r="I54" i="5"/>
  <c r="I235" i="5"/>
  <c r="I770" i="5"/>
  <c r="I191" i="5"/>
  <c r="I454" i="5"/>
  <c r="I704" i="5"/>
  <c r="I609" i="5"/>
  <c r="I771" i="5"/>
  <c r="I564" i="5"/>
  <c r="I410" i="5"/>
  <c r="I688" i="5"/>
  <c r="I705" i="5"/>
  <c r="I55" i="5"/>
  <c r="I236" i="5"/>
  <c r="I316" i="5"/>
  <c r="I306" i="5"/>
  <c r="I307" i="5"/>
  <c r="I815" i="5"/>
  <c r="I161" i="5"/>
  <c r="I804" i="5"/>
  <c r="I808" i="5"/>
  <c r="I56" i="5"/>
  <c r="I237" i="5"/>
  <c r="I788" i="5"/>
  <c r="I801" i="5"/>
  <c r="I278" i="5"/>
  <c r="I279" i="5"/>
  <c r="I308" i="5"/>
  <c r="I238" i="5"/>
  <c r="I446" i="5"/>
  <c r="I317" i="5"/>
  <c r="I434" i="5"/>
  <c r="I435" i="5"/>
  <c r="I436" i="5"/>
  <c r="I789" i="5"/>
  <c r="J15" i="6" s="1"/>
  <c r="I772" i="5"/>
  <c r="I796" i="5"/>
  <c r="I366" i="5"/>
  <c r="I601" i="5"/>
  <c r="I579" i="5"/>
  <c r="I589" i="5"/>
  <c r="I296" i="5"/>
  <c r="I23" i="5"/>
  <c r="I346" i="5"/>
  <c r="I679" i="5"/>
  <c r="I126" i="5"/>
  <c r="I127" i="5"/>
  <c r="I643" i="5"/>
  <c r="I653" i="5"/>
  <c r="I670" i="5"/>
  <c r="I629" i="5"/>
  <c r="I635" i="5"/>
  <c r="I623" i="5"/>
  <c r="I689" i="5"/>
  <c r="I74" i="5"/>
  <c r="I744" i="5"/>
  <c r="I455" i="5"/>
  <c r="I456" i="5"/>
  <c r="I479" i="5"/>
  <c r="I480" i="5"/>
  <c r="I750" i="5"/>
  <c r="I565" i="5"/>
  <c r="I757" i="5"/>
  <c r="I809" i="5"/>
  <c r="I725" i="5"/>
  <c r="I733" i="5"/>
  <c r="I572" i="5"/>
  <c r="I695" i="5"/>
  <c r="I544" i="5"/>
  <c r="I558" i="5"/>
  <c r="I714" i="5"/>
  <c r="I537" i="5"/>
  <c r="I552" i="5"/>
  <c r="I162" i="5"/>
  <c r="I500" i="5"/>
  <c r="I773" i="5"/>
  <c r="I813" i="5"/>
  <c r="I163" i="5"/>
  <c r="I367" i="5"/>
  <c r="I82" i="5"/>
  <c r="I636" i="5"/>
  <c r="I411" i="5"/>
  <c r="I412" i="5"/>
  <c r="I774" i="5"/>
  <c r="I481" i="5"/>
  <c r="I255" i="5"/>
  <c r="I256" i="5"/>
  <c r="I271" i="5"/>
  <c r="I280" i="5"/>
  <c r="I281" i="5"/>
  <c r="I292" i="5"/>
  <c r="I327" i="5"/>
  <c r="I328" i="5"/>
  <c r="I521" i="5"/>
  <c r="I333" i="5"/>
  <c r="I347" i="5"/>
  <c r="I348" i="5"/>
  <c r="I357" i="5"/>
  <c r="I358" i="5"/>
  <c r="I340" i="5"/>
  <c r="I341" i="5"/>
  <c r="I164" i="5"/>
  <c r="I297" i="5"/>
  <c r="I309" i="5"/>
  <c r="I826" i="5"/>
  <c r="I349" i="5"/>
  <c r="I83" i="5"/>
  <c r="I128" i="5"/>
  <c r="I637" i="5"/>
  <c r="I65" i="5"/>
  <c r="I75" i="5"/>
  <c r="I93" i="5"/>
  <c r="I100" i="5"/>
  <c r="I112" i="5"/>
  <c r="I437" i="5"/>
  <c r="I501" i="5"/>
  <c r="I502" i="5"/>
  <c r="I101" i="5"/>
  <c r="I610" i="5"/>
  <c r="I602" i="5"/>
  <c r="I580" i="5"/>
  <c r="I590" i="5"/>
  <c r="I802" i="5"/>
  <c r="I239" i="5"/>
  <c r="I680" i="5"/>
  <c r="I681" i="5"/>
  <c r="I644" i="5"/>
  <c r="I654" i="5"/>
  <c r="I671" i="5"/>
  <c r="I630" i="5"/>
  <c r="I638" i="5"/>
  <c r="I624" i="5"/>
  <c r="I690" i="5"/>
  <c r="I745" i="5"/>
  <c r="I457" i="5"/>
  <c r="I389" i="5"/>
  <c r="I184" i="5"/>
  <c r="I398" i="5"/>
  <c r="I217" i="5"/>
  <c r="I218" i="5"/>
  <c r="I522" i="5"/>
  <c r="I751" i="5"/>
  <c r="I611" i="5"/>
  <c r="I566" i="5"/>
  <c r="I758" i="5"/>
  <c r="I726" i="5"/>
  <c r="I734" i="5"/>
  <c r="I696" i="5"/>
  <c r="I545" i="5"/>
  <c r="I559" i="5"/>
  <c r="I715" i="5"/>
  <c r="I538" i="5"/>
  <c r="I553" i="5"/>
  <c r="I390" i="5"/>
  <c r="I76" i="5"/>
  <c r="I94" i="5"/>
  <c r="I102" i="5"/>
  <c r="I113" i="5"/>
  <c r="I129" i="5"/>
  <c r="I130" i="5"/>
  <c r="I131" i="5"/>
  <c r="I132" i="5"/>
  <c r="I84" i="5"/>
  <c r="I85" i="5"/>
  <c r="I350" i="5"/>
  <c r="I438" i="5"/>
  <c r="I57" i="5"/>
  <c r="I240" i="5"/>
  <c r="I14" i="5"/>
  <c r="I775" i="5"/>
  <c r="J14" i="6" s="1"/>
  <c r="I706" i="5"/>
  <c r="I458" i="5"/>
  <c r="I66" i="5"/>
  <c r="I482" i="5"/>
  <c r="I77" i="5"/>
  <c r="I257" i="5"/>
  <c r="I258" i="5"/>
  <c r="I192" i="5"/>
  <c r="I95" i="5"/>
  <c r="I103" i="5"/>
  <c r="I503" i="5"/>
  <c r="I272" i="5"/>
  <c r="I282" i="5"/>
  <c r="I293" i="5"/>
  <c r="I329" i="5"/>
  <c r="I330" i="5"/>
  <c r="I523" i="5"/>
  <c r="I334" i="5"/>
  <c r="I351" i="5"/>
  <c r="I352" i="5"/>
  <c r="I359" i="5"/>
  <c r="I360" i="5"/>
  <c r="I342" i="5"/>
  <c r="I343" i="5"/>
  <c r="I114" i="5"/>
  <c r="I504" i="5"/>
  <c r="I505" i="5"/>
  <c r="I273" i="5"/>
  <c r="I294" i="5"/>
  <c r="I413" i="5"/>
  <c r="I414" i="5"/>
  <c r="I439" i="5"/>
  <c r="I459" i="5"/>
  <c r="I581" i="5"/>
  <c r="I776" i="5"/>
  <c r="I34" i="5"/>
  <c r="I58" i="5"/>
  <c r="I777" i="5"/>
  <c r="I195" i="5"/>
  <c r="I104" i="5"/>
  <c r="I283" i="5"/>
  <c r="I15" i="5"/>
  <c r="I78" i="5"/>
  <c r="I810" i="5"/>
  <c r="I318" i="5"/>
  <c r="I284" i="5"/>
  <c r="I38" i="5"/>
  <c r="I735" i="5"/>
  <c r="I67" i="5"/>
  <c r="I24" i="5"/>
  <c r="I368" i="5"/>
  <c r="I655" i="5"/>
  <c r="I656" i="5"/>
  <c r="I371" i="5"/>
  <c r="I285" i="5"/>
  <c r="I310" i="5"/>
  <c r="I344" i="5"/>
  <c r="I531" i="5"/>
  <c r="I311" i="5"/>
  <c r="I30" i="5"/>
  <c r="I105" i="5"/>
  <c r="I335" i="5"/>
  <c r="I447" i="5"/>
  <c r="I312" i="5"/>
  <c r="I612" i="5"/>
  <c r="I613" i="5"/>
  <c r="I59" i="5"/>
  <c r="I68" i="5"/>
  <c r="I69" i="5"/>
  <c r="I79" i="5"/>
  <c r="I80" i="5"/>
  <c r="I96" i="5"/>
  <c r="I97" i="5"/>
  <c r="I106" i="5"/>
  <c r="I107" i="5"/>
  <c r="I143" i="5"/>
  <c r="I60" i="5"/>
  <c r="I782" i="5"/>
  <c r="I784" i="5"/>
  <c r="I682" i="5"/>
  <c r="I133" i="5"/>
  <c r="I134" i="5"/>
  <c r="I135" i="5"/>
  <c r="I136" i="5"/>
  <c r="I820" i="5"/>
  <c r="I460" i="5"/>
  <c r="I86" i="5"/>
  <c r="I87" i="5"/>
  <c r="I440" i="5"/>
  <c r="I137" i="5"/>
  <c r="I138" i="5"/>
  <c r="I16" i="5"/>
  <c r="I532" i="5"/>
  <c r="I506" i="5"/>
  <c r="I507" i="5"/>
  <c r="I286" i="5"/>
  <c r="I287" i="5"/>
  <c r="I196" i="5"/>
  <c r="I778" i="5"/>
  <c r="I603" i="5"/>
  <c r="I582" i="5"/>
  <c r="I591" i="5"/>
  <c r="I61" i="5"/>
  <c r="I241" i="5"/>
  <c r="I683" i="5"/>
  <c r="I645" i="5"/>
  <c r="I672" i="5"/>
  <c r="I631" i="5"/>
  <c r="I639" i="5"/>
  <c r="I625" i="5"/>
  <c r="I691" i="5"/>
  <c r="I746" i="5"/>
  <c r="I31" i="5"/>
  <c r="I35" i="5"/>
  <c r="I39" i="5"/>
  <c r="I43" i="5"/>
  <c r="I752" i="5"/>
  <c r="I165" i="5"/>
  <c r="I567" i="5"/>
  <c r="I759" i="5"/>
  <c r="I727" i="5"/>
  <c r="I736" i="5"/>
  <c r="I573" i="5"/>
  <c r="I197" i="5"/>
  <c r="I697" i="5"/>
  <c r="I546" i="5"/>
  <c r="I560" i="5"/>
  <c r="I716" i="5"/>
  <c r="I539" i="5"/>
  <c r="I827" i="5"/>
  <c r="I198" i="5"/>
  <c r="I461" i="5"/>
  <c r="I483" i="5"/>
  <c r="I508" i="5"/>
  <c r="I524" i="5"/>
  <c r="J18" i="6" s="1"/>
  <c r="I242" i="5"/>
  <c r="I219" i="5"/>
  <c r="I220" i="5"/>
  <c r="I70" i="5"/>
  <c r="I779" i="5"/>
  <c r="I374" i="5"/>
  <c r="I298" i="5"/>
  <c r="I25" i="5"/>
  <c r="I377" i="5"/>
  <c r="I533" i="5"/>
  <c r="I166" i="5"/>
  <c r="I462" i="5"/>
  <c r="I144" i="5"/>
  <c r="I221" i="5"/>
  <c r="I222" i="5"/>
  <c r="I646" i="5"/>
  <c r="I707" i="5"/>
  <c r="I817" i="5"/>
  <c r="I708" i="5"/>
  <c r="I592" i="5"/>
  <c r="I441" i="5"/>
  <c r="I509" i="5"/>
  <c r="I510" i="5"/>
  <c r="J17" i="6" s="1"/>
  <c r="I17" i="5"/>
  <c r="I709" i="5"/>
  <c r="I463" i="5"/>
  <c r="I336" i="5"/>
  <c r="I780" i="5"/>
  <c r="I62" i="5"/>
  <c r="I353" i="5"/>
  <c r="I361" i="5"/>
  <c r="I442" i="5"/>
  <c r="I18" i="5"/>
  <c r="I167" i="5"/>
  <c r="I684" i="5"/>
  <c r="I313" i="5"/>
  <c r="I657" i="5"/>
  <c r="I288" i="5"/>
  <c r="I44" i="5"/>
  <c r="I511" i="5"/>
  <c r="I512" i="5"/>
  <c r="I19" i="5"/>
  <c r="I88" i="5"/>
  <c r="I525" i="5"/>
  <c r="I658" i="5"/>
  <c r="I354" i="5"/>
  <c r="I26" i="5"/>
  <c r="I728" i="5"/>
  <c r="I319" i="5"/>
  <c r="I391" i="5"/>
  <c r="I829" i="5"/>
  <c r="I710" i="5"/>
  <c r="I320" i="5"/>
  <c r="I321" i="5"/>
  <c r="I464" i="5"/>
  <c r="I71" i="5"/>
  <c r="I604" i="5"/>
  <c r="I593" i="5"/>
  <c r="I594" i="5"/>
  <c r="I614" i="5"/>
  <c r="I729" i="5"/>
  <c r="I547" i="5"/>
  <c r="I554" i="5"/>
  <c r="I108" i="5"/>
  <c r="I72" i="5"/>
  <c r="I392" i="5"/>
  <c r="I673" i="5"/>
  <c r="I685" i="5"/>
  <c r="I289" i="5"/>
  <c r="I115" i="5"/>
  <c r="I116" i="5"/>
  <c r="I145" i="5"/>
  <c r="I20" i="5"/>
  <c r="I393" i="5"/>
  <c r="I821" i="5"/>
  <c r="I415" i="5"/>
  <c r="I36" i="5"/>
  <c r="I443" i="5"/>
  <c r="I717" i="5"/>
  <c r="I40" i="5"/>
  <c r="I818" i="5"/>
  <c r="I274" i="5"/>
  <c r="I484" i="5"/>
  <c r="I513" i="5"/>
  <c r="I345" i="5"/>
  <c r="I568" i="5"/>
  <c r="I168" i="5"/>
  <c r="I109" i="5"/>
  <c r="I299" i="5"/>
  <c r="I27" i="5"/>
  <c r="I322" i="5"/>
  <c r="I514" i="5"/>
  <c r="I169" i="5"/>
  <c r="I337" i="5"/>
  <c r="I369" i="5"/>
  <c r="I372" i="5"/>
  <c r="I300" i="5"/>
  <c r="I399" i="5"/>
  <c r="I605" i="5"/>
  <c r="I331" i="5"/>
  <c r="I110" i="5"/>
  <c r="I632" i="5"/>
  <c r="I659" i="5"/>
  <c r="I170" i="5"/>
  <c r="I698" i="5"/>
  <c r="I89" i="5"/>
  <c r="I73" i="5"/>
  <c r="I63" i="5"/>
  <c r="I647" i="5"/>
  <c r="I259" i="5"/>
  <c r="I260" i="5"/>
  <c r="I171" i="5"/>
  <c r="I46" i="5"/>
  <c r="I822" i="5"/>
  <c r="I465" i="5"/>
  <c r="I781" i="5"/>
  <c r="I90" i="5"/>
  <c r="I223" i="5"/>
  <c r="I224" i="5"/>
  <c r="I394" i="5"/>
  <c r="I515" i="5"/>
  <c r="I516" i="5"/>
  <c r="I718" i="5"/>
  <c r="I606" i="5"/>
  <c r="I595" i="5"/>
  <c r="I91" i="5"/>
  <c r="I633" i="5"/>
  <c r="I640" i="5"/>
  <c r="I747" i="5"/>
  <c r="I534" i="5"/>
  <c r="I699" i="5"/>
  <c r="I548" i="5"/>
  <c r="I561" i="5"/>
  <c r="I816" i="5"/>
  <c r="I540" i="5"/>
  <c r="I555" i="5"/>
  <c r="I805" i="5"/>
  <c r="I819" i="5"/>
  <c r="I811" i="5"/>
  <c r="I812" i="5"/>
  <c r="I674" i="5"/>
  <c r="I378" i="5"/>
  <c r="I790" i="5"/>
  <c r="I797" i="5"/>
  <c r="I526" i="5"/>
  <c r="I596" i="5"/>
  <c r="I338" i="5"/>
  <c r="I41" i="5"/>
  <c r="I711" i="5"/>
  <c r="I660" i="5"/>
  <c r="I641" i="5"/>
  <c r="I748" i="5"/>
  <c r="I615" i="5"/>
  <c r="I791" i="5"/>
  <c r="I549" i="5"/>
  <c r="I562" i="5"/>
  <c r="I541" i="5"/>
  <c r="I686" i="5"/>
  <c r="I661" i="5"/>
  <c r="I139" i="5"/>
  <c r="I225" i="5"/>
  <c r="I226" i="5"/>
  <c r="I227" i="5"/>
  <c r="I228" i="5"/>
  <c r="I662" i="5"/>
  <c r="I261" i="5"/>
  <c r="I262" i="5"/>
  <c r="I21" i="5"/>
  <c r="I616" i="5"/>
  <c r="I140" i="5"/>
  <c r="I466" i="5"/>
  <c r="I760" i="5"/>
  <c r="I814" i="5"/>
  <c r="I783" i="5"/>
  <c r="I785" i="5"/>
  <c r="I81" i="5"/>
  <c r="I448" i="5"/>
  <c r="I617" i="5"/>
  <c r="I803" i="5"/>
  <c r="I449" i="5"/>
  <c r="I323" i="5"/>
  <c r="I712" i="5"/>
  <c r="I618" i="5"/>
  <c r="I111" i="5"/>
  <c r="I146" i="5"/>
  <c r="I467" i="5"/>
  <c r="I290" i="5"/>
  <c r="I619" i="5"/>
  <c r="I719" i="5"/>
  <c r="J13" i="6" s="1"/>
  <c r="I172" i="5"/>
  <c r="I517" i="5"/>
  <c r="I400" i="5"/>
  <c r="I173" i="5"/>
  <c r="I527" i="5"/>
  <c r="I569" i="5"/>
  <c r="I468" i="5"/>
  <c r="I485" i="5"/>
  <c r="I355" i="5"/>
  <c r="I737" i="5"/>
  <c r="J4" i="6" s="1"/>
  <c r="I583" i="5"/>
  <c r="I98" i="5"/>
  <c r="I263" i="5"/>
  <c r="I264" i="5"/>
  <c r="I648" i="5"/>
  <c r="I649" i="5"/>
  <c r="I229" i="5"/>
  <c r="I230" i="5"/>
  <c r="I597" i="5"/>
  <c r="I650" i="5"/>
  <c r="I528" i="5"/>
  <c r="I675" i="5"/>
  <c r="I626" i="5"/>
  <c r="I692" i="5"/>
  <c r="I570" i="5"/>
  <c r="I730" i="5"/>
  <c r="I738" i="5"/>
  <c r="I676" i="5"/>
  <c r="I324" i="5"/>
  <c r="I199" i="5"/>
  <c r="I677" i="5"/>
  <c r="I627" i="5"/>
  <c r="I693" i="5"/>
  <c r="I444" i="5"/>
  <c r="I731" i="5"/>
  <c r="I375" i="5"/>
  <c r="I401" i="5"/>
  <c r="I529" i="5"/>
  <c r="I663" i="5"/>
  <c r="I598" i="5"/>
  <c r="I174" i="5"/>
  <c r="I175" i="5"/>
  <c r="I402" i="5"/>
  <c r="I22" i="5"/>
  <c r="I450" i="5"/>
  <c r="I314" i="5"/>
  <c r="I753" i="5"/>
  <c r="I339" i="5"/>
  <c r="I823" i="5"/>
  <c r="I403" i="5"/>
  <c r="I301" i="5"/>
  <c r="I265" i="5"/>
  <c r="I720" i="5"/>
  <c r="I275" i="5"/>
  <c r="I141" i="5"/>
  <c r="I142" i="5"/>
  <c r="I620" i="5"/>
  <c r="I243" i="5"/>
  <c r="I176" i="5"/>
  <c r="I739" i="5"/>
  <c r="I266" i="5"/>
  <c r="I384" i="5"/>
  <c r="I385" i="5"/>
  <c r="I177" i="5"/>
  <c r="I445" i="5"/>
  <c r="I302" i="5"/>
  <c r="I664" i="5"/>
  <c r="I665" i="5"/>
  <c r="I740" i="5"/>
  <c r="I584" i="5"/>
  <c r="I687" i="5"/>
  <c r="I741" i="5"/>
  <c r="I585" i="5"/>
  <c r="I178" i="5"/>
  <c r="I824" i="5"/>
  <c r="I395" i="5"/>
  <c r="I574" i="5"/>
  <c r="I179" i="5"/>
  <c r="I117" i="5"/>
  <c r="I621" i="5"/>
  <c r="I721" i="5"/>
  <c r="I486" i="5"/>
  <c r="I722" i="5"/>
  <c r="I723" i="5"/>
  <c r="I396" i="5"/>
  <c r="I713" i="5"/>
  <c r="I356" i="5"/>
  <c r="I634" i="5"/>
  <c r="I518" i="5"/>
  <c r="I362" i="5"/>
  <c r="I700" i="5"/>
  <c r="I550" i="5"/>
  <c r="I563" i="5"/>
  <c r="I542" i="5"/>
  <c r="I556" i="5"/>
  <c r="I607" i="5"/>
  <c r="I642" i="5"/>
  <c r="I749" i="5"/>
  <c r="I754" i="5"/>
  <c r="I666" i="5"/>
  <c r="I667" i="5"/>
  <c r="I295" i="5"/>
  <c r="I599" i="5"/>
  <c r="I755" i="5"/>
  <c r="I575" i="5"/>
  <c r="I404" i="5"/>
  <c r="I267" i="5"/>
  <c r="I180" i="5"/>
  <c r="I761" i="5"/>
  <c r="I535" i="5"/>
  <c r="I181" i="5"/>
  <c r="I762" i="5"/>
  <c r="I668" i="5"/>
  <c r="I303" i="5"/>
  <c r="I47" i="5"/>
  <c r="I651" i="5"/>
  <c r="I325" i="5"/>
  <c r="I571" i="5"/>
  <c r="I28" i="5"/>
  <c r="I268" i="5"/>
  <c r="I678" i="5"/>
  <c r="I628" i="5"/>
  <c r="I732" i="5"/>
  <c r="I694" i="5"/>
  <c r="I405" i="5"/>
  <c r="I576" i="5"/>
  <c r="I386" i="5"/>
  <c r="I577" i="5"/>
  <c r="I231" i="5"/>
  <c r="I232" i="5"/>
  <c r="I669" i="5"/>
  <c r="I269" i="5"/>
  <c r="I742" i="5"/>
  <c r="I406" i="5"/>
  <c r="I743" i="5"/>
  <c r="I92" i="5"/>
  <c r="I586" i="5"/>
  <c r="I724" i="5"/>
  <c r="I387" i="5"/>
  <c r="I388" i="5"/>
  <c r="I622" i="5"/>
  <c r="I756" i="5"/>
  <c r="I763" i="5"/>
  <c r="I182" i="5"/>
  <c r="I183" i="5"/>
  <c r="I578" i="5"/>
  <c r="I147" i="5"/>
  <c r="R8" i="6" l="1"/>
  <c r="J8" i="6"/>
  <c r="J9" i="6"/>
  <c r="J11" i="6"/>
  <c r="L7" i="6"/>
  <c r="J7" i="6"/>
  <c r="J5" i="6"/>
  <c r="J10" i="6"/>
  <c r="J12" i="6"/>
  <c r="L12" i="6"/>
  <c r="J6" i="6"/>
  <c r="L6" i="6"/>
  <c r="Q18" i="6"/>
  <c r="Q14" i="6"/>
  <c r="Q10" i="6"/>
  <c r="Q6" i="6"/>
  <c r="Q17" i="6"/>
  <c r="Q13" i="6"/>
  <c r="Q9" i="6"/>
  <c r="Q5" i="6"/>
  <c r="R4" i="6"/>
  <c r="R16" i="6"/>
  <c r="R12" i="6"/>
  <c r="Q4" i="6"/>
  <c r="Q16" i="6"/>
  <c r="Q12" i="6"/>
  <c r="Q8" i="6"/>
  <c r="S8" i="6" s="1"/>
  <c r="R15" i="6"/>
  <c r="R11" i="6"/>
  <c r="R7" i="6"/>
  <c r="Q15" i="6"/>
  <c r="Q11" i="6"/>
  <c r="Q7" i="6"/>
  <c r="R18" i="6"/>
  <c r="R14" i="6"/>
  <c r="R10" i="6"/>
  <c r="R6" i="6"/>
  <c r="R17" i="6"/>
  <c r="R13" i="6"/>
  <c r="R9" i="6"/>
  <c r="R5" i="6"/>
  <c r="S18" i="6" l="1"/>
  <c r="S17" i="6"/>
  <c r="S6" i="6"/>
  <c r="S4" i="6"/>
  <c r="S15" i="6"/>
  <c r="S16" i="6"/>
  <c r="S9" i="6"/>
  <c r="S14" i="6"/>
  <c r="S11" i="6"/>
  <c r="S12" i="6"/>
  <c r="S7" i="6"/>
  <c r="S13" i="6"/>
  <c r="S10" i="6"/>
  <c r="S5" i="6"/>
</calcChain>
</file>

<file path=xl/sharedStrings.xml><?xml version="1.0" encoding="utf-8"?>
<sst xmlns="http://schemas.openxmlformats.org/spreadsheetml/2006/main" count="7228" uniqueCount="179">
  <si>
    <t>Actual Weight</t>
  </si>
  <si>
    <t>Arrival</t>
  </si>
  <si>
    <t>Billing Client Name</t>
  </si>
  <si>
    <t>Billing Amount USD</t>
  </si>
  <si>
    <t>Charge Type</t>
  </si>
  <si>
    <t>Destination Country</t>
  </si>
  <si>
    <t>Final ChWeight</t>
  </si>
  <si>
    <t>Freight</t>
  </si>
  <si>
    <t>House Bill</t>
  </si>
  <si>
    <t>Ship Date</t>
  </si>
  <si>
    <t>Ship Mode</t>
  </si>
  <si>
    <t>Rubicon Oilfield</t>
  </si>
  <si>
    <t>UNITED KINGDOM</t>
  </si>
  <si>
    <t/>
  </si>
  <si>
    <t>Other</t>
  </si>
  <si>
    <t>417350247</t>
  </si>
  <si>
    <t>CANADA</t>
  </si>
  <si>
    <t>Air</t>
  </si>
  <si>
    <t>Top-Co Inc.</t>
  </si>
  <si>
    <t>4370020861</t>
  </si>
  <si>
    <t>UNITED ARAB EMIRATES</t>
  </si>
  <si>
    <t>Logan Oil Tools Inc.</t>
  </si>
  <si>
    <t>4220338375</t>
  </si>
  <si>
    <t>UNITED STATES</t>
  </si>
  <si>
    <t>Top-Co Cementing Products Inc.</t>
  </si>
  <si>
    <t>LOGAN OIL TOOLS</t>
  </si>
  <si>
    <t>420409624</t>
  </si>
  <si>
    <t>Tercel Oilfield Products ME</t>
  </si>
  <si>
    <t>SAUDI ARABIA</t>
  </si>
  <si>
    <t>Tercel Oilfield Products USA LLC</t>
  </si>
  <si>
    <t>6220062000</t>
  </si>
  <si>
    <t>Ocean</t>
  </si>
  <si>
    <t>616529081</t>
  </si>
  <si>
    <t>CZECH REPUBLIC</t>
  </si>
  <si>
    <t>413047639</t>
  </si>
  <si>
    <t>Tercel Oilfield Products Australia Pty Ltd</t>
  </si>
  <si>
    <t>9900021927</t>
  </si>
  <si>
    <t>AUSTRALIA</t>
  </si>
  <si>
    <t>Distribution</t>
  </si>
  <si>
    <t>9900021972</t>
  </si>
  <si>
    <t>6220062859</t>
  </si>
  <si>
    <t>6380162154</t>
  </si>
  <si>
    <t>CHINA</t>
  </si>
  <si>
    <t>Customs</t>
  </si>
  <si>
    <t>420409395</t>
  </si>
  <si>
    <t>TERCEL PEN(NINGBO)CO., LTD</t>
  </si>
  <si>
    <t>9900021940</t>
  </si>
  <si>
    <t>4071635845</t>
  </si>
  <si>
    <t>420409710</t>
  </si>
  <si>
    <t>6900022164</t>
  </si>
  <si>
    <t>9900021952</t>
  </si>
  <si>
    <t>4370020772</t>
  </si>
  <si>
    <t>INDIA</t>
  </si>
  <si>
    <t>2220491866</t>
  </si>
  <si>
    <t>2220495435</t>
  </si>
  <si>
    <t>2220495437</t>
  </si>
  <si>
    <t>2220500830</t>
  </si>
  <si>
    <t>4220342929</t>
  </si>
  <si>
    <t>4220342950</t>
  </si>
  <si>
    <t>6220063382</t>
  </si>
  <si>
    <t>6380162373</t>
  </si>
  <si>
    <t>6380166076</t>
  </si>
  <si>
    <t>4380304017</t>
  </si>
  <si>
    <t>6380160515</t>
  </si>
  <si>
    <t>6380160944</t>
  </si>
  <si>
    <t>6380160130</t>
  </si>
  <si>
    <t>6380160679</t>
  </si>
  <si>
    <t>4900025200</t>
  </si>
  <si>
    <t>SINGAPORE</t>
  </si>
  <si>
    <t>6380167860</t>
  </si>
  <si>
    <t>6380162942</t>
  </si>
  <si>
    <t>6220061973</t>
  </si>
  <si>
    <t>413047035</t>
  </si>
  <si>
    <t>420409622</t>
  </si>
  <si>
    <t>BRAZIL</t>
  </si>
  <si>
    <t>413046493</t>
  </si>
  <si>
    <t>4220341542</t>
  </si>
  <si>
    <t>KUWAIT</t>
  </si>
  <si>
    <t>4220341218</t>
  </si>
  <si>
    <t>4220342235</t>
  </si>
  <si>
    <t>4220342957</t>
  </si>
  <si>
    <t>4220343236</t>
  </si>
  <si>
    <t>NETHERLANDS</t>
  </si>
  <si>
    <t>6370002786</t>
  </si>
  <si>
    <t>3370009983</t>
  </si>
  <si>
    <t>VIET NAM</t>
  </si>
  <si>
    <t>4370020797</t>
  </si>
  <si>
    <t>4370020801</t>
  </si>
  <si>
    <t>4370020836</t>
  </si>
  <si>
    <t>THAILAND</t>
  </si>
  <si>
    <t>Unknown Country</t>
  </si>
  <si>
    <t>Truck</t>
  </si>
  <si>
    <t>J20401018</t>
  </si>
  <si>
    <t>SPAIN</t>
  </si>
  <si>
    <t>6380160945</t>
  </si>
  <si>
    <t>6380166608</t>
  </si>
  <si>
    <t>9900021990</t>
  </si>
  <si>
    <t>9900021963</t>
  </si>
  <si>
    <t>6220061860</t>
  </si>
  <si>
    <t>6380161684</t>
  </si>
  <si>
    <t>4220342473</t>
  </si>
  <si>
    <t>220437680</t>
  </si>
  <si>
    <t>4220343260</t>
  </si>
  <si>
    <t>6380166304</t>
  </si>
  <si>
    <t>6380165965</t>
  </si>
  <si>
    <t>6380166301</t>
  </si>
  <si>
    <t>6380165394</t>
  </si>
  <si>
    <t>6380165491</t>
  </si>
  <si>
    <t>6380165186</t>
  </si>
  <si>
    <t>413046680</t>
  </si>
  <si>
    <t>BAHRAIN</t>
  </si>
  <si>
    <t>6380168538</t>
  </si>
  <si>
    <t>6380169110</t>
  </si>
  <si>
    <t>6380169311</t>
  </si>
  <si>
    <t>6380168068</t>
  </si>
  <si>
    <t>6380168499</t>
  </si>
  <si>
    <t>6380161198</t>
  </si>
  <si>
    <t>6380167219</t>
  </si>
  <si>
    <t>6380167869</t>
  </si>
  <si>
    <t>9900021981</t>
  </si>
  <si>
    <t>413046775</t>
  </si>
  <si>
    <t>4220343330</t>
  </si>
  <si>
    <t>UKRAINE</t>
  </si>
  <si>
    <t>4220343259</t>
  </si>
  <si>
    <t>413047017</t>
  </si>
  <si>
    <t>KAZAKHSTAN</t>
  </si>
  <si>
    <t>413047086</t>
  </si>
  <si>
    <t>4380302104</t>
  </si>
  <si>
    <t>419172645</t>
  </si>
  <si>
    <t>Duty</t>
  </si>
  <si>
    <t>413047991</t>
  </si>
  <si>
    <t>820403652</t>
  </si>
  <si>
    <t>820403670</t>
  </si>
  <si>
    <t>H20400276</t>
  </si>
  <si>
    <t>H20400272</t>
  </si>
  <si>
    <t>GERMANY</t>
  </si>
  <si>
    <t>Row Labels</t>
  </si>
  <si>
    <t>Grand Total</t>
  </si>
  <si>
    <t>Sum of Billing Amount USD</t>
  </si>
  <si>
    <t>Country Lane</t>
  </si>
  <si>
    <t>Origin Country</t>
  </si>
  <si>
    <t>Ship Date Time</t>
  </si>
  <si>
    <t>ProrateWt</t>
  </si>
  <si>
    <t>(Multiple Items)</t>
  </si>
  <si>
    <t>House Bills</t>
  </si>
  <si>
    <t>Billing USD</t>
  </si>
  <si>
    <t>Jun</t>
  </si>
  <si>
    <t>Jul</t>
  </si>
  <si>
    <t>Aug</t>
  </si>
  <si>
    <t>Column Labels</t>
  </si>
  <si>
    <t>Total Bill Amt</t>
  </si>
  <si>
    <t>Bill Amt</t>
  </si>
  <si>
    <t>Total Chg Wt</t>
  </si>
  <si>
    <t>Chg Wt</t>
  </si>
  <si>
    <t>Total USD per Chg KG</t>
  </si>
  <si>
    <t>USD per Chg KG</t>
  </si>
  <si>
    <t>USD Per KG</t>
  </si>
  <si>
    <t>J20401020</t>
  </si>
  <si>
    <t>820403724</t>
  </si>
  <si>
    <t>6370002800</t>
  </si>
  <si>
    <t>6380169986</t>
  </si>
  <si>
    <t>J20401033</t>
  </si>
  <si>
    <t>420409755</t>
  </si>
  <si>
    <t>320402447</t>
  </si>
  <si>
    <t>6220063178</t>
  </si>
  <si>
    <t>4220343578</t>
  </si>
  <si>
    <t>4220343428</t>
  </si>
  <si>
    <t>4370021043</t>
  </si>
  <si>
    <t>4220343859</t>
  </si>
  <si>
    <t>614201000</t>
  </si>
  <si>
    <t>J20401025</t>
  </si>
  <si>
    <t>6220063111</t>
  </si>
  <si>
    <t>9900021999</t>
  </si>
  <si>
    <t>3370010026</t>
  </si>
  <si>
    <t>320402460</t>
  </si>
  <si>
    <t>320402467</t>
  </si>
  <si>
    <t>4220343827</t>
  </si>
  <si>
    <t>PHILIPPINES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</si>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</sst>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6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 applyProtection="1">
      <alignment vertical="top"/>
      <protection locked="0"/>
    </xf>
    <xf numFmtId="3" fontId="0" fillId="0" borderId="0" xfId="0" applyNumberFormat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 applyProtection="1">
      <alignment vertical="top"/>
      <protection locked="0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0" fontId="0" fillId="0" borderId="0" xfId="0" applyFill="1"/>
    <xf numFmtId="0" fontId="1" fillId="0" borderId="0" xfId="0" applyFont="1" applyFill="1"/>
    <xf numFmtId="14" fontId="1" fillId="0" borderId="0" xfId="0" applyNumberFormat="1" applyFont="1" applyFill="1"/>
    <xf numFmtId="3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pivotButton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4" fontId="0" fillId="0" borderId="0" xfId="0" applyNumberFormat="1" applyAlignment="1">
      <alignment horizontal="center"/>
    </xf>
    <xf numFmtId="2" fontId="1" fillId="0" borderId="0" xfId="0" applyNumberFormat="1" applyFont="1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166" fontId="0" fillId="0" borderId="0" xfId="0" applyNumberFormat="1" applyFill="1"/>
  </cellXfs>
  <cellStyles count="1">
    <cellStyle name="Normal" xfId="0" builtinId="0"/>
  </cellStyles>
  <dxfs count="4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Spjut" refreshedDate="43329.666189236108" createdVersion="6" refreshedVersion="6" minRefreshableVersion="3" recordCount="28">
  <cacheSource type="worksheet">
    <worksheetSource ref="C3:O31" sheet="RawData"/>
  </cacheSource>
  <cacheFields count="17">
    <cacheField name="House Bills" numFmtId="3">
      <sharedItems/>
    </cacheField>
    <cacheField name="Billing USD" numFmtId="3">
      <sharedItems containsSemiMixedTypes="0" containsString="0" containsNumber="1" minValue="340.22227293652497" maxValue="35744.072874654383"/>
    </cacheField>
    <cacheField name="Actual Weight" numFmtId="0">
      <sharedItems containsSemiMixedTypes="0" containsString="0" containsNumber="1" minValue="45" maxValue="219831"/>
    </cacheField>
    <cacheField name="Arrival" numFmtId="0">
      <sharedItems containsSemiMixedTypes="0" containsString="0" containsNumber="1" minValue="0" maxValue="43325.583333333336"/>
    </cacheField>
    <cacheField name="Billing Client Name" numFmtId="0">
      <sharedItems/>
    </cacheField>
    <cacheField name="Charge Type" numFmtId="0">
      <sharedItems/>
    </cacheField>
    <cacheField name="Origin Country" numFmtId="0">
      <sharedItems/>
    </cacheField>
    <cacheField name="Destination Country" numFmtId="0">
      <sharedItems/>
    </cacheField>
    <cacheField name="Country Lane" numFmtId="0">
      <sharedItems/>
    </cacheField>
    <cacheField name="Final ChWeight" numFmtId="0">
      <sharedItems containsSemiMixedTypes="0" containsString="0" containsNumber="1" minValue="45" maxValue="219831"/>
    </cacheField>
    <cacheField name="ProrateWt" numFmtId="0">
      <sharedItems containsSemiMixedTypes="0" containsString="0" containsNumber="1" minValue="2.8125" maxValue="31404.428571428572"/>
    </cacheField>
    <cacheField name="House Bill" numFmtId="0">
      <sharedItems/>
    </cacheField>
    <cacheField name="Ship Date Time" numFmtId="14">
      <sharedItems containsSemiMixedTypes="0" containsNonDate="0" containsDate="1" containsString="0" minDate="2018-06-12T12:00:00" maxDate="2018-08-15T00:55:00"/>
    </cacheField>
    <cacheField name="Ship Date" numFmtId="14">
      <sharedItems containsSemiMixedTypes="0" containsNonDate="0" containsDate="1" containsString="0" minDate="2018-06-12T00:00:00" maxDate="2018-08-16T00:00:00" count="25">
        <d v="2018-08-06T00:00:00"/>
        <d v="2018-07-08T00:00:00"/>
        <d v="2018-06-22T00:00:00"/>
        <d v="2018-08-15T00:00:00"/>
        <d v="2018-07-12T00:00:00"/>
        <d v="2018-06-29T00:00:00"/>
        <d v="2018-07-16T00:00:00"/>
        <d v="2018-07-29T00:00:00"/>
        <d v="2018-07-31T00:00:00"/>
        <d v="2018-08-02T00:00:00"/>
        <d v="2018-08-09T00:00:00"/>
        <d v="2018-08-12T00:00:00"/>
        <d v="2018-08-11T00:00:00"/>
        <d v="2018-06-13T00:00:00"/>
        <d v="2018-06-21T00:00:00"/>
        <d v="2018-06-23T00:00:00"/>
        <d v="2018-07-01T00:00:00"/>
        <d v="2018-07-06T00:00:00"/>
        <d v="2018-08-04T00:00:00"/>
        <d v="2018-06-12T00:00:00"/>
        <d v="2018-06-14T00:00:00"/>
        <d v="2018-06-27T00:00:00"/>
        <d v="2018-07-13T00:00:00"/>
        <d v="2018-06-28T00:00:00"/>
        <d v="2018-07-20T00:00:00"/>
      </sharedItems>
      <fieldGroup par="15" base="13">
        <rangePr groupBy="days" startDate="2018-06-12T00:00:00" endDate="2018-08-16T00:00:00"/>
        <groupItems count="368">
          <s v="&lt;06/12/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16/18"/>
        </groupItems>
      </fieldGroup>
    </cacheField>
    <cacheField name="Ship Mode" numFmtId="0">
      <sharedItems count="3">
        <s v="Air"/>
        <s v="Ocean"/>
        <s v="Truck"/>
      </sharedItems>
    </cacheField>
    <cacheField name="Months" numFmtId="0" databaseField="0">
      <fieldGroup base="13">
        <rangePr groupBy="months" startDate="2018-06-12T00:00:00" endDate="2018-08-16T00:00:00"/>
        <groupItems count="14">
          <s v="&lt;06/12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16/18"/>
        </groupItems>
      </fieldGroup>
    </cacheField>
    <cacheField name="USD per KG" numFmtId="0" formula="'Billing USD'/'Final ChWeigh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 Spjut" refreshedDate="43350.425996874998" createdVersion="6" refreshedVersion="6" minRefreshableVersion="3" recordCount="985">
  <cacheSource type="worksheet">
    <worksheetSource ref="B1:O986" sheet="Data (2)"/>
  </cacheSource>
  <cacheFields count="14">
    <cacheField name="Actual Weight" numFmtId="0">
      <sharedItems containsBlank="1"/>
    </cacheField>
    <cacheField name="Arrival" numFmtId="0">
      <sharedItems containsDate="1" containsMixedTypes="1" minDate="2017-09-26T01:41:00" maxDate="2018-09-07T11:12:00"/>
    </cacheField>
    <cacheField name="Billing Client Name" numFmtId="0">
      <sharedItems/>
    </cacheField>
    <cacheField name="Billing Amount USD" numFmtId="0">
      <sharedItems containsSemiMixedTypes="0" containsString="0" containsNumber="1" minValue="-29740.348310270201" maxValue="50955.148608269097"/>
    </cacheField>
    <cacheField name="Charge Type" numFmtId="0">
      <sharedItems/>
    </cacheField>
    <cacheField name="Origin Country" numFmtId="0">
      <sharedItems/>
    </cacheField>
    <cacheField name="Destination Country" numFmtId="0">
      <sharedItems/>
    </cacheField>
    <cacheField name="Country Lane" numFmtId="0">
      <sharedItems/>
    </cacheField>
    <cacheField name="Final ChWeight" numFmtId="0">
      <sharedItems containsBlank="1"/>
    </cacheField>
    <cacheField name="ProrateWt" numFmtId="166">
      <sharedItems containsSemiMixedTypes="0" containsString="0" containsNumber="1" minValue="0" maxValue="54227.714285714283"/>
    </cacheField>
    <cacheField name="House Bill" numFmtId="0">
      <sharedItems count="108">
        <s v="6220061973"/>
        <s v="6380160130"/>
        <s v="6380160679"/>
        <s v="6380160515"/>
        <s v="6380160944"/>
        <s v="6220061860"/>
        <s v="2220491866"/>
        <s v="4380302104"/>
        <s v="6380161198"/>
        <s v="6380160945"/>
        <s v="413046493"/>
        <s v="616529081"/>
        <s v="6220062000"/>
        <s v="419172645"/>
        <s v="9900021927"/>
        <s v="4380304017"/>
        <s v="2220495435"/>
        <s v="2220495437"/>
        <s v="6380162373"/>
        <s v="6380161684"/>
        <s v="413046680"/>
        <s v="6380162154"/>
        <s v="4220338375"/>
        <s v=""/>
        <s v="420409395"/>
        <s v="9900021940"/>
        <s v="413046775"/>
        <s v="4900025200"/>
        <s v="6900022164"/>
        <s v="420409622"/>
        <s v="2220500830"/>
        <s v="413047017"/>
        <s v="6380162942"/>
        <s v="420409624"/>
        <s v="413047035"/>
        <s v="9900021952"/>
        <s v="413047086"/>
        <s v="417350247"/>
        <s v="9900021963"/>
        <s v="6380165394"/>
        <s v="6380165491"/>
        <s v="6380165186"/>
        <s v="6220062859"/>
        <s v="4220341218"/>
        <s v="6380165965"/>
        <s v="9900021972"/>
        <s v="4220341542"/>
        <s v="6380166301"/>
        <s v="6380166076"/>
        <s v="6380166304"/>
        <s v="4370020772"/>
        <s v="6380166608"/>
        <s v="4370020797"/>
        <s v="4370020801"/>
        <s v="6380167219"/>
        <s v="413047639"/>
        <s v="4220342235"/>
        <s v="H20400272"/>
        <s v="4370020836"/>
        <s v="9900021981"/>
        <s v="4370020861"/>
        <s v="4071635845"/>
        <s v="6380167869"/>
        <s v="4220342473"/>
        <s v="6380167860"/>
        <s v="H20400276"/>
        <s v="420409710"/>
        <s v="6380168068"/>
        <s v="6380168499"/>
        <s v="4220342929"/>
        <s v="4220342950"/>
        <s v="4220342957"/>
        <s v="820403652"/>
        <s v="9900021990"/>
        <s v="6380168538"/>
        <s v="820403670"/>
        <s v="3370009983"/>
        <s v="6380169110"/>
        <s v="J20401018"/>
        <s v="6220063382"/>
        <s v="4220343236"/>
        <s v="6370002786"/>
        <s v="4220343260"/>
        <s v="4220343330"/>
        <s v="220437680"/>
        <s v="413047991"/>
        <s v="4220343259"/>
        <s v="6380169311"/>
        <s v="J20401020"/>
        <s v="820403724"/>
        <s v="6370002800"/>
        <s v="6380169986"/>
        <s v="J20401033"/>
        <s v="420409755"/>
        <s v="320402447"/>
        <s v="6220063178"/>
        <s v="4220343578"/>
        <s v="4220343428"/>
        <s v="4370021043"/>
        <s v="4220343859"/>
        <s v="614201000"/>
        <s v="J20401025"/>
        <s v="6220063111"/>
        <s v="9900021999"/>
        <s v="3370010026"/>
        <s v="320402460"/>
        <s v="320402467"/>
        <s v="4220343827"/>
      </sharedItems>
    </cacheField>
    <cacheField name="Ship Date Time" numFmtId="0">
      <sharedItems containsDate="1" containsMixedTypes="1" minDate="2017-09-21T13:38:00" maxDate="2018-09-05T01:00:00"/>
    </cacheField>
    <cacheField name="Ship Date" numFmtId="14">
      <sharedItems containsDate="1" containsBlank="1" containsMixedTypes="1" minDate="2017-09-21T00:00:00" maxDate="2018-09-06T00:00:00" count="75">
        <d v="2017-12-31T00:00:00"/>
        <d v="2017-11-24T00:00:00"/>
        <d v="2017-11-30T00:00:00"/>
        <d v="2017-12-07T00:00:00"/>
        <d v="2017-11-28T00:00:00"/>
        <s v=""/>
        <d v="2017-12-13T00:00:00"/>
        <d v="2017-12-16T00:00:00"/>
        <d v="2018-01-22T00:00:00"/>
        <d v="2017-11-11T00:00:00"/>
        <d v="2018-01-28T00:00:00"/>
        <d v="2018-02-06T00:00:00"/>
        <d v="2018-01-10T00:00:00"/>
        <d v="2018-02-13T00:00:00"/>
        <d v="2018-02-16T00:00:00"/>
        <d v="2017-09-21T00:00:00"/>
        <d v="2018-02-27T00:00:00"/>
        <d v="2018-03-13T00:00:00"/>
        <d v="2018-01-31T00:00:00"/>
        <d v="2018-03-23T00:00:00"/>
        <d v="2018-03-27T00:00:00"/>
        <d v="2018-02-10T00:00:00"/>
        <d v="2018-03-29T00:00:00"/>
        <d v="2018-04-07T00:00:00"/>
        <d v="2018-04-18T00:00:00"/>
        <d v="2018-04-02T00:00:00"/>
        <d v="2018-04-06T00:00:00"/>
        <d v="2018-05-18T00:00:00"/>
        <d v="2018-05-29T00:00:00"/>
        <d v="2018-04-19T00:00:00"/>
        <d v="2018-06-03T00:00:00"/>
        <d v="2018-04-25T00:00:00"/>
        <d v="2018-04-28T00:00:00"/>
        <d v="2018-04-26T00:00:00"/>
        <d v="2018-06-13T00:00:00"/>
        <d v="2018-05-10T00:00:00"/>
        <d v="2018-06-21T00:00:00"/>
        <d v="2018-06-23T00:00:00"/>
        <d v="2018-05-25T00:00:00"/>
        <d v="2018-06-22T00:00:00"/>
        <d v="2018-06-29T00:00:00"/>
        <d v="2018-06-28T00:00:00"/>
        <d v="2018-07-01T00:00:00"/>
        <d v="2018-07-06T00:00:00"/>
        <d v="2018-07-08T00:00:00"/>
        <d v="2018-06-12T00:00:00"/>
        <d v="2018-07-16T00:00:00"/>
        <d v="2018-06-07T00:00:00"/>
        <d v="2018-07-20T00:00:00"/>
        <d v="2018-07-12T00:00:00"/>
        <d v="2018-06-14T00:00:00"/>
        <d v="2018-07-29T00:00:00"/>
        <d v="2018-07-31T00:00:00"/>
        <d v="2018-08-02T00:00:00"/>
        <d v="2018-06-27T00:00:00"/>
        <d v="2018-08-06T00:00:00"/>
        <d v="2018-08-09T00:00:00"/>
        <d v="2018-08-04T00:00:00"/>
        <d v="2018-08-12T00:00:00"/>
        <d v="2018-08-11T00:00:00"/>
        <d v="2018-08-15T00:00:00"/>
        <d v="2018-08-18T00:00:00"/>
        <d v="2018-07-13T00:00:00"/>
        <d v="2018-08-17T00:00:00"/>
        <d v="2018-08-21T00:00:00"/>
        <d v="2018-08-29T00:00:00"/>
        <d v="2018-07-28T00:00:00"/>
        <d v="2018-08-31T00:00:00"/>
        <d v="2018-09-01T00:00:00"/>
        <d v="2018-09-05T00:00:00"/>
        <d v="2018-07-03T00:00:00"/>
        <d v="2018-06-24T00:00:00"/>
        <d v="2018-09-03T00:00:00"/>
        <m u="1"/>
        <e v="#VALUE!" u="1"/>
      </sharedItems>
    </cacheField>
    <cacheField name="Ship 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3370009983"/>
    <n v="4646.4099011343751"/>
    <n v="2064"/>
    <n v="43321.997916666667"/>
    <s v="Top-Co Inc."/>
    <s v="Other"/>
    <s v="CANADA"/>
    <s v="VIET NAM"/>
    <s v="CANADA-VIET NAM"/>
    <n v="2064"/>
    <n v="688"/>
    <s v="3370009983"/>
    <d v="2018-08-06T21:25:00"/>
    <x v="0"/>
    <x v="0"/>
  </r>
  <r>
    <s v="4071635845"/>
    <n v="931.84800034922091"/>
    <n v="45"/>
    <n v="43289.640972222223"/>
    <s v="Tercel Oilfield Products ME"/>
    <s v="Other"/>
    <s v="UNITED STATES"/>
    <s v="UNITED ARAB EMIRATES"/>
    <s v="UNITED STATES-UNITED ARAB EMIRATES"/>
    <n v="45"/>
    <n v="2.8125"/>
    <s v="4071635845"/>
    <d v="2018-07-08T00:06:00"/>
    <x v="1"/>
    <x v="0"/>
  </r>
  <r>
    <s v="413047639"/>
    <n v="1802.6937804563822"/>
    <n v="148"/>
    <n v="43277.75"/>
    <s v="Rubicon Oilfield"/>
    <s v="Other"/>
    <s v="UNITED ARAB EMIRATES"/>
    <s v="UNITED KINGDOM"/>
    <s v="UNITED ARAB EMIRATES-UNITED KINGDOM"/>
    <n v="148"/>
    <n v="5.92"/>
    <s v="413047639"/>
    <d v="2018-06-22T04:30:00"/>
    <x v="2"/>
    <x v="0"/>
  </r>
  <r>
    <s v="413047991"/>
    <n v="799.31999999999994"/>
    <n v="188"/>
    <n v="0"/>
    <s v="Tercel Oilfield Products ME"/>
    <s v="Other"/>
    <s v="UNITED ARAB EMIRATES"/>
    <s v="UNITED KINGDOM"/>
    <s v="UNITED ARAB EMIRATES-UNITED KINGDOM"/>
    <n v="188"/>
    <n v="47"/>
    <s v="413047991"/>
    <d v="2018-08-15T00:55:00"/>
    <x v="3"/>
    <x v="0"/>
  </r>
  <r>
    <s v="420409710"/>
    <n v="1435.5009930803203"/>
    <n v="377"/>
    <n v="43293.865277777775"/>
    <s v="Tercel Oilfield Products ME"/>
    <s v="Other"/>
    <s v="UNITED KINGDOM"/>
    <s v="UNITED ARAB EMIRATES"/>
    <s v="UNITED KINGDOM-UNITED ARAB EMIRATES"/>
    <n v="377"/>
    <n v="34.272727272727273"/>
    <s v="420409710"/>
    <d v="2018-07-12T13:24:00"/>
    <x v="4"/>
    <x v="0"/>
  </r>
  <r>
    <s v="4220342235"/>
    <n v="2886.86"/>
    <n v="573"/>
    <n v="43282.40347222222"/>
    <s v="Tercel Oilfield Products USA LLC"/>
    <s v="Other"/>
    <s v="UNITED STATES"/>
    <s v="KUWAIT"/>
    <s v="UNITED STATES-KUWAIT"/>
    <n v="573"/>
    <n v="114.6"/>
    <s v="4220342235"/>
    <d v="2018-06-29T13:03:00"/>
    <x v="5"/>
    <x v="0"/>
  </r>
  <r>
    <s v="4220342473"/>
    <n v="6572.1359882245506"/>
    <n v="681.5"/>
    <n v="43299.104166666664"/>
    <s v="Rubicon Oilfield"/>
    <s v="Other"/>
    <s v="UNITED STATES"/>
    <s v="UNITED KINGDOM"/>
    <s v="UNITED STATES-UNITED KINGDOM"/>
    <n v="681.5"/>
    <n v="85.1875"/>
    <s v="4220342473"/>
    <d v="2018-07-16T02:36:00"/>
    <x v="6"/>
    <x v="0"/>
  </r>
  <r>
    <s v="4220342929"/>
    <n v="1313.203832972725"/>
    <n v="124"/>
    <n v="43312.541666666664"/>
    <s v="Tercel Oilfield Products USA LLC"/>
    <s v="Other"/>
    <s v="UNITED STATES"/>
    <s v="UNITED KINGDOM"/>
    <s v="UNITED STATES-UNITED KINGDOM"/>
    <n v="124"/>
    <n v="11.272727272727273"/>
    <s v="4220342929"/>
    <d v="2018-07-29T02:32:00"/>
    <x v="7"/>
    <x v="0"/>
  </r>
  <r>
    <s v="4220342950"/>
    <n v="6749.11168255966"/>
    <n v="714"/>
    <n v="43314.581250000003"/>
    <s v="Tercel Oilfield Products USA LLC"/>
    <s v="Other"/>
    <s v="UNITED STATES"/>
    <s v="UNITED KINGDOM"/>
    <s v="UNITED STATES-UNITED KINGDOM"/>
    <n v="714"/>
    <n v="64.909090909090907"/>
    <s v="4220342950"/>
    <d v="2018-07-31T21:26:00"/>
    <x v="8"/>
    <x v="0"/>
  </r>
  <r>
    <s v="4220342957"/>
    <n v="475"/>
    <n v="86.5"/>
    <n v="43317.131944444445"/>
    <s v="Tercel Oilfield Products USA LLC"/>
    <s v="Other"/>
    <s v="UNITED STATES"/>
    <s v="KUWAIT"/>
    <s v="UNITED STATES-KUWAIT"/>
    <n v="86.5"/>
    <n v="14.416666666666666"/>
    <s v="4220342957"/>
    <d v="2018-08-02T22:17:00"/>
    <x v="9"/>
    <x v="0"/>
  </r>
  <r>
    <s v="4220343236"/>
    <n v="1709.7599999999998"/>
    <n v="776"/>
    <n v="43321.623611111114"/>
    <s v="Tercel Oilfield Products USA LLC"/>
    <s v="Other"/>
    <s v="UNITED STATES"/>
    <s v="NETHERLANDS"/>
    <s v="UNITED STATES-NETHERLANDS"/>
    <n v="776"/>
    <n v="97"/>
    <s v="4220343236"/>
    <d v="2018-08-09T06:23:00"/>
    <x v="10"/>
    <x v="0"/>
  </r>
  <r>
    <s v="4220343260"/>
    <n v="3270.9323915798145"/>
    <n v="324.5"/>
    <n v="43325.583333333336"/>
    <s v="Rubicon Oilfield"/>
    <s v="Other"/>
    <s v="UNITED STATES"/>
    <s v="UNITED KINGDOM"/>
    <s v="UNITED STATES-UNITED KINGDOM"/>
    <n v="324.5"/>
    <n v="29.5"/>
    <s v="4220343260"/>
    <d v="2018-08-12T00:00:00"/>
    <x v="11"/>
    <x v="0"/>
  </r>
  <r>
    <s v="4220343330"/>
    <n v="2736.25"/>
    <n v="323"/>
    <n v="43325.25"/>
    <s v="Tercel Oilfield Products USA LLC"/>
    <s v="Other"/>
    <s v="UNITED STATES"/>
    <s v="UKRAINE"/>
    <s v="UNITED STATES-UKRAINE"/>
    <n v="323"/>
    <n v="53.833333333333336"/>
    <s v="4220343330"/>
    <d v="2018-08-11T21:08:00"/>
    <x v="12"/>
    <x v="0"/>
  </r>
  <r>
    <s v="4370020772"/>
    <n v="433.79767065906009"/>
    <n v="104"/>
    <n v="43268.959027777775"/>
    <s v="Top-Co Inc."/>
    <s v="Freight"/>
    <s v="CANADA"/>
    <s v="INDIA"/>
    <s v="CANADA-INDIA"/>
    <n v="104"/>
    <n v="14.857142857142858"/>
    <s v="4370020772"/>
    <d v="2018-06-13T21:12:00"/>
    <x v="13"/>
    <x v="0"/>
  </r>
  <r>
    <s v="4370020797"/>
    <n v="340.22227293652497"/>
    <n v="103"/>
    <n v="43273.959027777775"/>
    <s v="Top-Co Inc."/>
    <s v="Other"/>
    <s v="CANADA"/>
    <s v="INDIA"/>
    <s v="CANADA-INDIA"/>
    <n v="103"/>
    <n v="34.333333333333336"/>
    <s v="4370020797"/>
    <d v="2018-06-21T21:16:00"/>
    <x v="14"/>
    <x v="0"/>
  </r>
  <r>
    <s v="4370020801"/>
    <n v="846.57836636392494"/>
    <n v="327"/>
    <n v="43284.979166666664"/>
    <s v="Top-Co Inc."/>
    <s v="Other"/>
    <s v="CANADA"/>
    <s v="VIET NAM"/>
    <s v="CANADA-VIET NAM"/>
    <n v="327"/>
    <n v="109"/>
    <s v="4370020801"/>
    <d v="2018-06-23T21:14:00"/>
    <x v="15"/>
    <x v="0"/>
  </r>
  <r>
    <s v="4370020836"/>
    <n v="467.11577981317504"/>
    <n v="154"/>
    <n v="43287.118055555555"/>
    <s v="Top-Co Inc."/>
    <s v="Other"/>
    <s v="CANADA"/>
    <s v="THAILAND"/>
    <s v="CANADA-THAILAND"/>
    <n v="154"/>
    <n v="51.333333333333336"/>
    <s v="4370020836"/>
    <d v="2018-07-01T21:18:00"/>
    <x v="16"/>
    <x v="0"/>
  </r>
  <r>
    <s v="4370020861"/>
    <n v="21392.881301673682"/>
    <n v="11368"/>
    <n v="43292.938888888886"/>
    <s v="Top-Co Inc."/>
    <s v="Freight"/>
    <s v="CANADA"/>
    <s v="UNITED ARAB EMIRATES"/>
    <s v="CANADA-UNITED ARAB EMIRATES"/>
    <n v="11368"/>
    <n v="1136.8"/>
    <s v="4370020861"/>
    <d v="2018-07-06T23:49:00"/>
    <x v="17"/>
    <x v="0"/>
  </r>
  <r>
    <s v="6220063382"/>
    <n v="2614.6299999999997"/>
    <n v="992"/>
    <n v="0"/>
    <s v="Tercel Oilfield Products USA LLC"/>
    <s v="Other"/>
    <s v="UNITED STATES"/>
    <s v="UNITED ARAB EMIRATES"/>
    <s v="UNITED STATES-UNITED ARAB EMIRATES"/>
    <n v="992"/>
    <n v="90.181818181818187"/>
    <s v="6220063382"/>
    <d v="2018-08-02T17:54:00"/>
    <x v="9"/>
    <x v="1"/>
  </r>
  <r>
    <s v="6370002786"/>
    <n v="4070.7410820037449"/>
    <n v="23064"/>
    <n v="0"/>
    <s v="Top-Co Inc."/>
    <s v="Other"/>
    <s v="CANADA"/>
    <s v="UNITED ARAB EMIRATES"/>
    <s v="CANADA-UNITED ARAB EMIRATES"/>
    <n v="23064"/>
    <n v="3844"/>
    <s v="6370002786"/>
    <d v="2018-08-04T08:00:00"/>
    <x v="18"/>
    <x v="1"/>
  </r>
  <r>
    <s v="6380167869"/>
    <n v="20655.312113555567"/>
    <n v="55441.5"/>
    <n v="43282.367361111108"/>
    <s v="Top-Co Inc."/>
    <s v="Freight"/>
    <s v="CHINA"/>
    <s v="CANADA"/>
    <s v="CHINA-CANADA"/>
    <n v="55441.5"/>
    <n v="5040.136363636364"/>
    <s v="6380167869"/>
    <d v="2018-06-12T12:00:00"/>
    <x v="19"/>
    <x v="1"/>
  </r>
  <r>
    <s v="6380168068"/>
    <n v="7198.4778590587503"/>
    <n v="23149"/>
    <n v="43287.668749999997"/>
    <s v="Top-Co Inc."/>
    <s v="Freight"/>
    <s v="CHINA"/>
    <s v="CANADA"/>
    <s v="CHINA-CANADA"/>
    <n v="23149"/>
    <n v="2893.625"/>
    <s v="6380168068"/>
    <d v="2018-06-14T12:00:00"/>
    <x v="20"/>
    <x v="1"/>
  </r>
  <r>
    <s v="6380168499"/>
    <n v="23509.471092359996"/>
    <n v="43238"/>
    <n v="43292.630555555559"/>
    <s v="Top-Co Inc."/>
    <s v="Freight"/>
    <s v="CHINA"/>
    <s v="CANADA"/>
    <s v="CHINA-CANADA"/>
    <n v="43238"/>
    <n v="3930.7272727272725"/>
    <s v="6380168499"/>
    <d v="2018-06-22T07:52:00"/>
    <x v="2"/>
    <x v="1"/>
  </r>
  <r>
    <s v="6380168538"/>
    <n v="3458.6792739468751"/>
    <n v="10093"/>
    <n v="43294.679861111108"/>
    <s v="Top-Co Inc."/>
    <s v="Freight"/>
    <s v="CHINA"/>
    <s v="CANADA"/>
    <s v="CHINA-CANADA"/>
    <n v="10093"/>
    <n v="1682.1666666666667"/>
    <s v="6380168538"/>
    <d v="2018-06-27T09:42:00"/>
    <x v="21"/>
    <x v="1"/>
  </r>
  <r>
    <s v="6380169110"/>
    <n v="28875.046122573742"/>
    <n v="188504"/>
    <n v="43305.85"/>
    <s v="Top-Co Inc."/>
    <s v="Freight"/>
    <s v="CHINA"/>
    <s v="CANADA"/>
    <s v="CHINA-CANADA"/>
    <n v="188504.5"/>
    <n v="26929.214285714286"/>
    <s v="6380169110"/>
    <d v="2018-07-06T14:56:00"/>
    <x v="17"/>
    <x v="1"/>
  </r>
  <r>
    <s v="6380169311"/>
    <n v="35744.072874654383"/>
    <n v="219831"/>
    <n v="43313.5"/>
    <s v="Top-Co Inc."/>
    <s v="Freight"/>
    <s v="CHINA"/>
    <s v="CANADA"/>
    <s v="CHINA-CANADA"/>
    <n v="219831"/>
    <n v="31404.428571428572"/>
    <s v="6380169311"/>
    <d v="2018-07-13T16:06:00"/>
    <x v="22"/>
    <x v="1"/>
  </r>
  <r>
    <s v="H20400272"/>
    <n v="641.75359828140006"/>
    <n v="658"/>
    <n v="0"/>
    <s v="Rubicon Oilfield"/>
    <s v="Other"/>
    <s v="UNITED KINGDOM"/>
    <s v="GERMANY"/>
    <s v="UNITED KINGDOM-GERMANY"/>
    <n v="658"/>
    <n v="219.33333333333334"/>
    <s v="H20400272"/>
    <d v="2018-06-28T12:22:00"/>
    <x v="23"/>
    <x v="2"/>
  </r>
  <r>
    <s v="H20400276"/>
    <n v="2811.7616170769998"/>
    <n v="1629"/>
    <n v="43304.208333333336"/>
    <s v="Rubicon Oilfield"/>
    <s v="Other"/>
    <s v="UNITED KINGDOM"/>
    <s v="NETHERLANDS"/>
    <s v="UNITED KINGDOM-NETHERLANDS"/>
    <n v="1629"/>
    <n v="325.8"/>
    <s v="H20400276"/>
    <d v="2018-07-20T13:30:00"/>
    <x v="2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5">
  <r>
    <s v="4173.000"/>
    <d v="2018-02-04T07:45:00"/>
    <s v="Tercel Oilfield Products USA LLC"/>
    <n v="521.63"/>
    <s v="Freight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55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4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4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95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45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11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146.06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29.21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2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28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10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85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50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USA LLC"/>
    <n v="405.86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11500.000"/>
    <d v="2017-12-13T19:26:00"/>
    <s v="Top-Co Inc."/>
    <n v="2539.9951273442498"/>
    <s v="Freight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40.63667370228"/>
    <s v="Freight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91.4406366682"/>
    <s v="Freight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360.67890204098001"/>
    <s v="Freight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15.24281305739"/>
    <s v="Other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50.80396296592"/>
    <s v="Other"/>
    <s v="CHINA"/>
    <s v="CANADA"/>
    <s v="CHINA-CANADA"/>
    <s v="11500.000"/>
    <n v="1642.8571428571429"/>
    <x v="1"/>
    <d v="2017-11-24T21:30:00"/>
    <x v="1"/>
    <s v="Ocean"/>
  </r>
  <r>
    <s v="11500.000"/>
    <d v="2017-12-13T19:26:00"/>
    <s v="Top-Co Inc."/>
    <n v="330.20139676426999"/>
    <s v="Other"/>
    <s v="CHINA"/>
    <s v="CANADA"/>
    <s v="CHINA-CANADA"/>
    <s v="11500.000"/>
    <n v="1642.8571428571429"/>
    <x v="1"/>
    <d v="2017-11-24T21:30:00"/>
    <x v="1"/>
    <s v="Ocean"/>
  </r>
  <r>
    <s v="22725.000"/>
    <d v="2017-12-13T04:00:00"/>
    <s v="Top-Co Inc."/>
    <n v="2539.9951273442498"/>
    <s v="Freight"/>
    <s v="CHINA"/>
    <s v="CANADA"/>
    <s v="CHINA-CANADA"/>
    <s v="22725.000"/>
    <n v="3787.5"/>
    <x v="2"/>
    <d v="2017-11-24T21:30:00"/>
    <x v="1"/>
    <s v="Ocean"/>
  </r>
  <r>
    <s v="22725.000"/>
    <d v="2017-12-13T04:00:00"/>
    <s v="Top-Co Inc."/>
    <n v="40.63667370228"/>
    <s v="Freight"/>
    <s v="CHINA"/>
    <s v="CANADA"/>
    <s v="CHINA-CANADA"/>
    <s v="22725.000"/>
    <n v="3787.5"/>
    <x v="2"/>
    <d v="2017-11-24T21:30:00"/>
    <x v="1"/>
    <s v="Ocean"/>
  </r>
  <r>
    <s v="22725.000"/>
    <d v="2017-12-13T04:00:00"/>
    <s v="Top-Co Inc."/>
    <n v="15.24281305739"/>
    <s v="Other"/>
    <s v="CHINA"/>
    <s v="CANADA"/>
    <s v="CHINA-CANADA"/>
    <s v="22725.000"/>
    <n v="3787.5"/>
    <x v="2"/>
    <d v="2017-11-24T21:30:00"/>
    <x v="1"/>
    <s v="Ocean"/>
  </r>
  <r>
    <s v="22725.000"/>
    <d v="2017-12-13T04:00:00"/>
    <s v="Top-Co Inc."/>
    <n v="50.80396296592"/>
    <s v="Other"/>
    <s v="CHINA"/>
    <s v="CANADA"/>
    <s v="CHINA-CANADA"/>
    <s v="22725.000"/>
    <n v="3787.5"/>
    <x v="2"/>
    <d v="2017-11-24T21:30:00"/>
    <x v="1"/>
    <s v="Ocean"/>
  </r>
  <r>
    <s v="22725.000"/>
    <d v="2017-12-13T04:00:00"/>
    <s v="Top-Co Inc."/>
    <n v="330.20139676426999"/>
    <s v="Other"/>
    <s v="CHINA"/>
    <s v="CANADA"/>
    <s v="CHINA-CANADA"/>
    <s v="22725.000"/>
    <n v="3787.5"/>
    <x v="2"/>
    <d v="2017-11-24T21:30:00"/>
    <x v="1"/>
    <s v="Ocean"/>
  </r>
  <r>
    <s v="22725.000"/>
    <d v="2017-12-13T04:00:00"/>
    <s v="Top-Co Inc."/>
    <n v="152.40376805969001"/>
    <s v="Other"/>
    <s v="CHINA"/>
    <s v="CANADA"/>
    <s v="CHINA-CANADA"/>
    <s v="22725.000"/>
    <n v="3787.5"/>
    <x v="2"/>
    <d v="2017-11-24T21:30:00"/>
    <x v="1"/>
    <s v="Ocean"/>
  </r>
  <r>
    <s v="11180.000"/>
    <d v="2017-12-18T16:24:00"/>
    <s v="Top-Co Inc."/>
    <n v="2535.1226245022499"/>
    <s v="Freight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40.563586159650001"/>
    <s v="Freight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91.261978230660006"/>
    <s v="Freight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359.98863080503003"/>
    <s v="Freight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15.21032970511"/>
    <s v="Other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50.706512909079997"/>
    <s v="Other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329.56797139481"/>
    <s v="Other"/>
    <s v="CHINA"/>
    <s v="CANADA"/>
    <s v="CHINA-CANADA"/>
    <s v="11180.000"/>
    <n v="1397.5"/>
    <x v="3"/>
    <d v="2017-11-30T12:00:00"/>
    <x v="2"/>
    <s v="Ocean"/>
  </r>
  <r>
    <s v="11180.000"/>
    <d v="2017-12-18T16:24:00"/>
    <s v="Top-Co Inc."/>
    <n v="152.11141788917001"/>
    <s v="Other"/>
    <s v="CHINA"/>
    <s v="CANADA"/>
    <s v="CHINA-CANADA"/>
    <s v="11180.000"/>
    <n v="1397.5"/>
    <x v="3"/>
    <d v="2017-11-30T12:00:00"/>
    <x v="2"/>
    <s v="Ocean"/>
  </r>
  <r>
    <s v="12650.000"/>
    <d v="2017-12-28T09:00:00"/>
    <s v="Top-Co Inc."/>
    <n v="91.261978230660006"/>
    <s v="Freight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359.98863080503003"/>
    <s v="Freight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2535.1226245022499"/>
    <s v="Freight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40.563586159650001"/>
    <s v="Freight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15.21032970511"/>
    <s v="Other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50.706512909079997"/>
    <s v="Other"/>
    <s v="CHINA"/>
    <s v="CANADA"/>
    <s v="CHINA-CANADA"/>
    <s v="12650.000"/>
    <n v="1807.1428571428571"/>
    <x v="4"/>
    <d v="2017-12-07T12:00:00"/>
    <x v="3"/>
    <s v="Ocean"/>
  </r>
  <r>
    <s v="12650.000"/>
    <d v="2017-12-28T09:00:00"/>
    <s v="Top-Co Inc."/>
    <n v="329.56797139481"/>
    <s v="Other"/>
    <s v="CHINA"/>
    <s v="CANADA"/>
    <s v="CHINA-CANADA"/>
    <s v="12650.000"/>
    <n v="1807.1428571428571"/>
    <x v="4"/>
    <d v="2017-12-07T12:00:00"/>
    <x v="3"/>
    <s v="Ocean"/>
  </r>
  <r>
    <s v="1260.000"/>
    <d v="2017-12-18T15:27:00"/>
    <s v="Rubicon Oilfield"/>
    <n v="420.60451254743998"/>
    <s v="Other"/>
    <s v="UNITED STATES"/>
    <s v="UNITED KINGDOM"/>
    <s v="UNITED STATES-UNITED KINGDOM"/>
    <s v="1260.000"/>
    <n v="252"/>
    <x v="5"/>
    <d v="2017-11-28T12:00:00"/>
    <x v="4"/>
    <s v="Ocean"/>
  </r>
  <r>
    <s v="1260.000"/>
    <d v="2017-12-18T15:27:00"/>
    <s v="Rubicon Oilfield"/>
    <n v="78.047396053"/>
    <s v="Other"/>
    <s v="UNITED STATES"/>
    <s v="UNITED KINGDOM"/>
    <s v="UNITED STATES-UNITED KINGDOM"/>
    <s v="1260.000"/>
    <n v="252"/>
    <x v="5"/>
    <d v="2017-11-28T12:00:00"/>
    <x v="4"/>
    <s v="Ocean"/>
  </r>
  <r>
    <s v="1260.000"/>
    <d v="2017-12-18T15:27:00"/>
    <s v="Rubicon Oilfield"/>
    <n v="35.476089115000001"/>
    <s v="Other"/>
    <s v="UNITED STATES"/>
    <s v="UNITED KINGDOM"/>
    <s v="UNITED STATES-UNITED KINGDOM"/>
    <s v="1260.000"/>
    <n v="252"/>
    <x v="5"/>
    <d v="2017-11-28T12:00:00"/>
    <x v="4"/>
    <s v="Ocean"/>
  </r>
  <r>
    <s v="1260.000"/>
    <d v="2017-12-18T15:27:00"/>
    <s v="Rubicon Oilfield"/>
    <n v="431.38924363839999"/>
    <s v="Other"/>
    <s v="UNITED STATES"/>
    <s v="UNITED KINGDOM"/>
    <s v="UNITED STATES-UNITED KINGDOM"/>
    <s v="1260.000"/>
    <n v="252"/>
    <x v="5"/>
    <d v="2017-11-28T12:00:00"/>
    <x v="4"/>
    <s v="Ocean"/>
  </r>
  <r>
    <s v="1260.000"/>
    <d v="2017-12-18T15:27:00"/>
    <s v="Rubicon Oilfield"/>
    <n v="766.97885623065395"/>
    <s v="Freight"/>
    <s v="UNITED STATES"/>
    <s v="UNITED KINGDOM"/>
    <s v="UNITED STATES-UNITED KINGDOM"/>
    <s v="1260.000"/>
    <n v="252"/>
    <x v="5"/>
    <d v="2017-11-28T12:00:00"/>
    <x v="4"/>
    <s v="Ocean"/>
  </r>
  <r>
    <s v="1408.000"/>
    <s v=""/>
    <s v="Tercel Oilfield Products USA LLC"/>
    <n v="76.680000000000007"/>
    <s v="Duty"/>
    <s v="UNITED KINGDOM"/>
    <s v="UNITED STATES"/>
    <s v="UNITED KINGDOM-UNITED STATES"/>
    <m/>
    <n v="0"/>
    <x v="6"/>
    <s v=""/>
    <x v="5"/>
    <s v="Air"/>
  </r>
  <r>
    <s v="1408.000"/>
    <s v=""/>
    <s v="Tercel Oilfield Products USA LLC"/>
    <n v="90"/>
    <s v="Customs"/>
    <s v="UNITED KINGDOM"/>
    <s v="UNITED STATES"/>
    <s v="UNITED KINGDOM-UNITED STATES"/>
    <m/>
    <n v="0"/>
    <x v="6"/>
    <s v=""/>
    <x v="5"/>
    <s v="Air"/>
  </r>
  <r>
    <s v="1408.000"/>
    <s v=""/>
    <s v="Tercel Oilfield Products USA LLC"/>
    <n v="10"/>
    <s v="Other"/>
    <s v="UNITED KINGDOM"/>
    <s v="UNITED STATES"/>
    <s v="UNITED KINGDOM-UNITED STATES"/>
    <m/>
    <n v="0"/>
    <x v="6"/>
    <s v=""/>
    <x v="5"/>
    <s v="Air"/>
  </r>
  <r>
    <s v="1035.000"/>
    <d v="2017-12-16T18:00:00"/>
    <s v="Top-Co Cementing Products Inc."/>
    <n v="1480.05"/>
    <s v="Freight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134.55000000000001"/>
    <s v="Freight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155.25"/>
    <s v="Freight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2007.9"/>
    <s v="Freight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175.95"/>
    <s v="Freight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50"/>
    <s v="Other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51.75"/>
    <s v="Other"/>
    <s v="CHINA"/>
    <s v="UNITED STATES"/>
    <s v="CHINA-UNITED STATES"/>
    <s v="1035.000"/>
    <n v="129.375"/>
    <x v="7"/>
    <d v="2017-12-13T05:40:00"/>
    <x v="6"/>
    <s v="Air"/>
  </r>
  <r>
    <s v="1035.000"/>
    <d v="2017-12-16T18:00:00"/>
    <s v="Top-Co Cementing Products Inc."/>
    <n v="310.5"/>
    <s v="Other"/>
    <s v="CHINA"/>
    <s v="UNITED STATES"/>
    <s v="CHINA-UNITED STATES"/>
    <s v="1035.000"/>
    <n v="129.375"/>
    <x v="7"/>
    <d v="2017-12-13T05:40:00"/>
    <x v="6"/>
    <s v="Air"/>
  </r>
  <r>
    <s v="379594.000"/>
    <d v="2017-12-30T00:30:00"/>
    <s v="Top-Co Inc."/>
    <n v="50955.148608269097"/>
    <s v="Freight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40.482377778950003"/>
    <s v="Freight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91.083319793119998"/>
    <s v="Freight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6826.0678897953403"/>
    <s v="Freight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2884.25369480769"/>
    <s v="Other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6249.2203991690303"/>
    <s v="Other"/>
    <s v="CHINA"/>
    <s v="CANADA"/>
    <s v="CHINA-CANADA"/>
    <s v="379594.000"/>
    <n v="54227.714285714283"/>
    <x v="8"/>
    <d v="2017-12-13T08:30:00"/>
    <x v="6"/>
    <s v="Ocean"/>
  </r>
  <r>
    <s v="379594.000"/>
    <d v="2017-12-30T00:30:00"/>
    <s v="Top-Co Inc."/>
    <n v="1502.85041407227"/>
    <s v="Other"/>
    <s v="CHINA"/>
    <s v="CANADA"/>
    <s v="CHINA-CANADA"/>
    <s v="379594.000"/>
    <n v="54227.714285714283"/>
    <x v="8"/>
    <d v="2017-12-13T08:30:00"/>
    <x v="6"/>
    <s v="Ocean"/>
  </r>
  <r>
    <s v="15585.000"/>
    <d v="2018-01-03T23:00:00"/>
    <s v="Top-Co Inc."/>
    <n v="5049.1310700225004"/>
    <s v="Freight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40.393048560179999"/>
    <s v="Freight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90.888419679440005"/>
    <s v="Freight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515.01542956133005"/>
    <s v="Freight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201.9652428009"/>
    <s v="Freight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50.49537111926"/>
    <s v="Other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656.39109952195997"/>
    <s v="Other"/>
    <s v="CHINA"/>
    <s v="CANADA"/>
    <s v="CHINA-CANADA"/>
    <s v="15585.000"/>
    <n v="1948.125"/>
    <x v="9"/>
    <d v="2017-12-16T08:00:00"/>
    <x v="7"/>
    <s v="Ocean"/>
  </r>
  <r>
    <s v="15585.000"/>
    <d v="2018-01-03T23:00:00"/>
    <s v="Top-Co Inc."/>
    <n v="30.29884683917"/>
    <s v="Other"/>
    <s v="CHINA"/>
    <s v="CANADA"/>
    <s v="CHINA-CANADA"/>
    <s v="15585.000"/>
    <n v="1948.125"/>
    <x v="9"/>
    <d v="2017-12-16T08:00:00"/>
    <x v="7"/>
    <s v="Ocean"/>
  </r>
  <r>
    <s v="154.000"/>
    <d v="2018-01-23T20:40:00"/>
    <s v="Tercel Oilfield Products ME"/>
    <n v="269.5"/>
    <s v="Freight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146.09"/>
    <s v="Freight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97.27"/>
    <s v="Freight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55"/>
    <s v="Other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47"/>
    <s v="Other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72"/>
    <s v="Other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80"/>
    <s v="Other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80"/>
    <s v="Other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154"/>
    <s v="Freight"/>
    <s v="UNITED ARAB EMIRATES"/>
    <s v="CANADA"/>
    <s v="UNITED ARAB EMIRATES-CANADA"/>
    <s v="154.000"/>
    <n v="15.4"/>
    <x v="10"/>
    <d v="2018-01-22T22:18:00"/>
    <x v="8"/>
    <s v="Air"/>
  </r>
  <r>
    <s v="154.000"/>
    <d v="2018-01-23T20:40:00"/>
    <s v="Tercel Oilfield Products ME"/>
    <n v="23.1"/>
    <s v="Freight"/>
    <s v="UNITED ARAB EMIRATES"/>
    <s v="CANADA"/>
    <s v="UNITED ARAB EMIRATES-CANADA"/>
    <s v="154.000"/>
    <n v="15.4"/>
    <x v="10"/>
    <d v="2018-01-22T22:18:00"/>
    <x v="8"/>
    <s v="Air"/>
  </r>
  <r>
    <s v="6193.000"/>
    <d v="2017-12-03T05:07:00"/>
    <s v="Tercel Oilfield Products ME"/>
    <n v="-1153.75714667015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718.78028854484796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35.878028856867999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35.878028856867999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53.814320715195997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35.878028856867999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23.917778381209999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117.070514558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197.38633268500001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85.488701328399998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58.535257279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28.586986112999998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13.612850529999999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47.644976855000003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-108.90280423999999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5417.500"/>
    <d v="2018-02-10T09:30:00"/>
    <s v="Tercel Oilfield Products ME"/>
    <n v="-1730.6370812902701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55.181050908407997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95.311734270848007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551.7968962335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40.130683362440003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40.130683362440003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45.148380067798001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25.083038386578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-200.65341681219999"/>
    <s v="Other"/>
    <s v="UNITED STATES"/>
    <s v="SAUDI ARABIA"/>
    <s v="UNITED STATES-SAUDI ARABIA"/>
    <s v="5417.500"/>
    <n v="300.97222222222223"/>
    <x v="12"/>
    <d v="2017-12-31T21:05:00"/>
    <x v="0"/>
    <s v="Ocean"/>
  </r>
  <r>
    <s v="188.000"/>
    <s v=""/>
    <s v="Top-Co Cementing Products Inc."/>
    <n v="50"/>
    <s v="Other"/>
    <s v="UNITED KINGDOM"/>
    <s v="UNITED STATES"/>
    <s v="UNITED KINGDOM-UNITED STATES"/>
    <s v="188.000"/>
    <n v="188"/>
    <x v="13"/>
    <s v=""/>
    <x v="5"/>
    <s v="Air"/>
  </r>
  <r>
    <s v="6193.000"/>
    <d v="2017-12-03T05:07:00"/>
    <s v="Tercel Oilfield Products ME"/>
    <n v="1150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716.44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35.76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35.76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53.64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35.76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23.84"/>
    <s v="Freight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116.7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196.75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85.21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58.35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28.49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13.57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47.49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6193.000"/>
    <d v="2017-12-03T05:07:00"/>
    <s v="Tercel Oilfield Products ME"/>
    <n v="108.55"/>
    <s v="Other"/>
    <s v="CZECH REPUBLIC"/>
    <s v="UNITED ARAB EMIRATES"/>
    <s v="CZECH REPUBLIC-UNITED ARAB EMIRATES"/>
    <s v="6193.000"/>
    <n v="206.43333333333334"/>
    <x v="11"/>
    <d v="2017-11-11T11:00:00"/>
    <x v="9"/>
    <s v="Ocean"/>
  </r>
  <r>
    <s v="5417.500"/>
    <d v="2018-02-10T09:30:00"/>
    <s v="Tercel Oilfield Products ME"/>
    <n v="172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5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9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550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40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40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4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25"/>
    <s v="Other"/>
    <s v="UNITED STATES"/>
    <s v="SAUDI ARABIA"/>
    <s v="UNITED STATES-SAUDI ARABIA"/>
    <s v="5417.500"/>
    <n v="300.97222222222223"/>
    <x v="12"/>
    <d v="2017-12-31T21:05:00"/>
    <x v="0"/>
    <s v="Ocean"/>
  </r>
  <r>
    <s v="5417.500"/>
    <d v="2018-02-10T09:30:00"/>
    <s v="Tercel Oilfield Products ME"/>
    <n v="200"/>
    <s v="Other"/>
    <s v="UNITED STATES"/>
    <s v="SAUDI ARABIA"/>
    <s v="UNITED STATES-SAUDI ARABIA"/>
    <s v="5417.500"/>
    <n v="300.97222222222223"/>
    <x v="12"/>
    <d v="2017-12-31T21:05:00"/>
    <x v="0"/>
    <s v="Ocean"/>
  </r>
  <r>
    <s v="0.000"/>
    <s v=""/>
    <s v="Tercel Oilfield Products Australia Pty Ltd"/>
    <n v="357.60309276840002"/>
    <s v="Other"/>
    <s v="AUSTRALIA"/>
    <s v="AUSTRALIA"/>
    <s v="AUSTRALIA-AUSTRALIA"/>
    <m/>
    <n v="0"/>
    <x v="14"/>
    <s v=""/>
    <x v="5"/>
    <s v="Distribution"/>
  </r>
  <r>
    <s v="0.000"/>
    <s v=""/>
    <s v="Tercel Oilfield Products Australia Pty Ltd"/>
    <n v="35.760309276839997"/>
    <s v="Other"/>
    <s v="AUSTRALIA"/>
    <s v="AUSTRALIA"/>
    <s v="AUSTRALIA-AUSTRALIA"/>
    <m/>
    <n v="0"/>
    <x v="14"/>
    <s v=""/>
    <x v="5"/>
    <s v="Distribution"/>
  </r>
  <r>
    <s v="0.000"/>
    <s v=""/>
    <s v="Tercel Oilfield Products Australia Pty Ltd"/>
    <n v="-344.64022354679997"/>
    <s v="Other"/>
    <s v="AUSTRALIA"/>
    <s v="AUSTRALIA"/>
    <s v="AUSTRALIA-AUSTRALIA"/>
    <m/>
    <n v="0"/>
    <x v="14"/>
    <s v=""/>
    <x v="5"/>
    <s v="Distribution"/>
  </r>
  <r>
    <s v="0.000"/>
    <s v=""/>
    <s v="Tercel Oilfield Products Australia Pty Ltd"/>
    <n v="-34.464022354679997"/>
    <s v="Other"/>
    <s v="AUSTRALIA"/>
    <s v="AUSTRALIA"/>
    <s v="AUSTRALIA-AUSTRALIA"/>
    <m/>
    <n v="0"/>
    <x v="14"/>
    <s v=""/>
    <x v="5"/>
    <s v="Distribution"/>
  </r>
  <r>
    <s v="0.000"/>
    <s v=""/>
    <s v="Tercel Oilfield Products Australia Pty Ltd"/>
    <n v="344.64022354679997"/>
    <s v="Other"/>
    <s v="AUSTRALIA"/>
    <s v="AUSTRALIA"/>
    <s v="AUSTRALIA-AUSTRALIA"/>
    <m/>
    <n v="0"/>
    <x v="14"/>
    <s v=""/>
    <x v="5"/>
    <s v="Distribution"/>
  </r>
  <r>
    <s v="0.000"/>
    <s v=""/>
    <s v="Tercel Oilfield Products Australia Pty Ltd"/>
    <n v="34.464022354679997"/>
    <s v="Other"/>
    <s v="AUSTRALIA"/>
    <s v="AUSTRALIA"/>
    <s v="AUSTRALIA-AUSTRALIA"/>
    <m/>
    <n v="0"/>
    <x v="14"/>
    <s v=""/>
    <x v="5"/>
    <s v="Distribution"/>
  </r>
  <r>
    <s v="4809.000"/>
    <d v="2018-01-31T03:25:00"/>
    <s v="Top-Co Cementing Products Inc."/>
    <n v="6203.61"/>
    <s v="Freight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480.9"/>
    <s v="Freight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721.35"/>
    <s v="Freight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9329.4599999999991"/>
    <s v="Freight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817.53"/>
    <s v="Freight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2889.4"/>
    <s v="Other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15"/>
    <s v="Other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240.45"/>
    <s v="Other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750"/>
    <s v="Other"/>
    <s v="CHINA"/>
    <s v="UNITED STATES"/>
    <s v="CHINA-UNITED STATES"/>
    <s v="4809.000"/>
    <n v="480.9"/>
    <x v="15"/>
    <d v="2018-01-28T12:00:00"/>
    <x v="10"/>
    <s v="Air"/>
  </r>
  <r>
    <s v="4809.000"/>
    <d v="2018-01-31T03:25:00"/>
    <s v="Top-Co Cementing Products Inc."/>
    <n v="50"/>
    <s v="Other"/>
    <s v="CHINA"/>
    <s v="UNITED STATES"/>
    <s v="CHINA-UNITED STATES"/>
    <s v="4809.000"/>
    <n v="480.9"/>
    <x v="15"/>
    <d v="2018-01-28T12:00:00"/>
    <x v="10"/>
    <s v="Air"/>
  </r>
  <r>
    <s v="1148.500"/>
    <s v=""/>
    <s v="Tercel Oilfield Products USA LLC"/>
    <n v="60.25"/>
    <s v="Duty"/>
    <s v="UNITED KINGDOM"/>
    <s v="UNITED STATES"/>
    <s v="UNITED KINGDOM-UNITED STATES"/>
    <m/>
    <n v="0"/>
    <x v="16"/>
    <s v=""/>
    <x v="5"/>
    <s v="Air"/>
  </r>
  <r>
    <s v="1148.500"/>
    <s v=""/>
    <s v="Tercel Oilfield Products USA LLC"/>
    <n v="90"/>
    <s v="Customs"/>
    <s v="UNITED KINGDOM"/>
    <s v="UNITED STATES"/>
    <s v="UNITED KINGDOM-UNITED STATES"/>
    <m/>
    <n v="0"/>
    <x v="16"/>
    <s v=""/>
    <x v="5"/>
    <s v="Air"/>
  </r>
  <r>
    <s v="1148.500"/>
    <s v=""/>
    <s v="Tercel Oilfield Products USA LLC"/>
    <n v="10"/>
    <s v="Other"/>
    <s v="UNITED KINGDOM"/>
    <s v="UNITED STATES"/>
    <s v="UNITED KINGDOM-UNITED STATES"/>
    <m/>
    <n v="0"/>
    <x v="16"/>
    <s v=""/>
    <x v="5"/>
    <s v="Air"/>
  </r>
  <r>
    <s v="1148.500"/>
    <s v=""/>
    <s v="Tercel Oilfield Products USA LLC"/>
    <n v="195"/>
    <s v="Other"/>
    <s v="UNITED KINGDOM"/>
    <s v="UNITED STATES"/>
    <s v="UNITED KINGDOM-UNITED STATES"/>
    <m/>
    <n v="0"/>
    <x v="16"/>
    <s v=""/>
    <x v="5"/>
    <s v="Air"/>
  </r>
  <r>
    <s v="1148.500"/>
    <s v=""/>
    <s v="Tercel Oilfield Products USA LLC"/>
    <n v="25"/>
    <s v="Other"/>
    <s v="UNITED KINGDOM"/>
    <s v="UNITED STATES"/>
    <s v="UNITED KINGDOM-UNITED STATES"/>
    <m/>
    <n v="0"/>
    <x v="16"/>
    <s v=""/>
    <x v="5"/>
    <s v="Air"/>
  </r>
  <r>
    <s v="5030.000"/>
    <s v=""/>
    <s v="Tercel Oilfield Products USA LLC"/>
    <n v="198.15"/>
    <s v="Duty"/>
    <s v="UNITED KINGDOM"/>
    <s v="UNITED STATES"/>
    <s v="UNITED KINGDOM-UNITED STATES"/>
    <m/>
    <n v="0"/>
    <x v="17"/>
    <d v="2018-02-06T13:00:00"/>
    <x v="11"/>
    <s v="Air"/>
  </r>
  <r>
    <s v="5030.000"/>
    <s v=""/>
    <s v="Tercel Oilfield Products USA LLC"/>
    <n v="90"/>
    <s v="Customs"/>
    <s v="UNITED KINGDOM"/>
    <s v="UNITED STATES"/>
    <s v="UNITED KINGDOM-UNITED STATES"/>
    <m/>
    <n v="0"/>
    <x v="17"/>
    <d v="2018-02-06T13:00:00"/>
    <x v="11"/>
    <s v="Air"/>
  </r>
  <r>
    <s v="5030.000"/>
    <s v=""/>
    <s v="Tercel Oilfield Products USA LLC"/>
    <n v="10"/>
    <s v="Other"/>
    <s v="UNITED KINGDOM"/>
    <s v="UNITED STATES"/>
    <s v="UNITED KINGDOM-UNITED STATES"/>
    <m/>
    <n v="0"/>
    <x v="17"/>
    <d v="2018-02-06T13:00:00"/>
    <x v="11"/>
    <s v="Air"/>
  </r>
  <r>
    <s v="5030.000"/>
    <s v=""/>
    <s v="Tercel Oilfield Products USA LLC"/>
    <n v="350"/>
    <s v="Other"/>
    <s v="UNITED KINGDOM"/>
    <s v="UNITED STATES"/>
    <s v="UNITED KINGDOM-UNITED STATES"/>
    <m/>
    <n v="0"/>
    <x v="17"/>
    <d v="2018-02-06T13:00:00"/>
    <x v="11"/>
    <s v="Air"/>
  </r>
  <r>
    <s v="5030.000"/>
    <s v=""/>
    <s v="Tercel Oilfield Products USA LLC"/>
    <n v="70"/>
    <s v="Other"/>
    <s v="UNITED KINGDOM"/>
    <s v="UNITED STATES"/>
    <s v="UNITED KINGDOM-UNITED STATES"/>
    <m/>
    <n v="0"/>
    <x v="17"/>
    <d v="2018-02-06T13:00:00"/>
    <x v="11"/>
    <s v="Air"/>
  </r>
  <r>
    <s v="2960.000"/>
    <d v="2018-01-27T16:12:00"/>
    <s v="Top-Co Inc."/>
    <n v="2556.5071694582498"/>
    <s v="Freight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39.183291768768001"/>
    <s v="Freight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88.154613462271996"/>
    <s v="Freight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249.77400248225601"/>
    <s v="Freight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318.33697006014398"/>
    <s v="Other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146.929551115424"/>
    <s v="Other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14.689837904559999"/>
    <s v="Other"/>
    <s v="CHINA"/>
    <s v="CANADA"/>
    <s v="CHINA-CANADA"/>
    <s v="2960.000"/>
    <n v="370"/>
    <x v="18"/>
    <d v="2018-01-10T16:40:00"/>
    <x v="12"/>
    <s v="Ocean"/>
  </r>
  <r>
    <s v="2960.000"/>
    <d v="2018-01-27T16:12:00"/>
    <s v="Top-Co Inc."/>
    <n v="48.979114710959998"/>
    <s v="Other"/>
    <s v="CHINA"/>
    <s v="CANADA"/>
    <s v="CHINA-CANADA"/>
    <s v="2960.000"/>
    <n v="370"/>
    <x v="18"/>
    <d v="2018-01-10T16:40:00"/>
    <x v="12"/>
    <s v="Ocean"/>
  </r>
  <r>
    <s v="29865.000"/>
    <d v="2018-01-27T16:12:00"/>
    <s v="Top-Co Inc."/>
    <n v="11362.2506229178"/>
    <s v="Freight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39.183291768768001"/>
    <s v="Freight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88.154613462271996"/>
    <s v="Freight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1390.89775554688"/>
    <s v="Freight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58.767144635695999"/>
    <s v="Other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48.979114710959998"/>
    <s v="Other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1273.35567325803"/>
    <s v="Other"/>
    <s v="CHINA"/>
    <s v="CANADA"/>
    <s v="CHINA-CANADA"/>
    <s v="29865.000"/>
    <n v="3733.125"/>
    <x v="19"/>
    <d v="2018-01-10T16:40:00"/>
    <x v="12"/>
    <s v="Ocean"/>
  </r>
  <r>
    <s v="29865.000"/>
    <d v="2018-01-27T16:12:00"/>
    <s v="Top-Co Inc."/>
    <n v="587.70261842678406"/>
    <s v="Other"/>
    <s v="CHINA"/>
    <s v="CANADA"/>
    <s v="CHINA-CANADA"/>
    <s v="29865.000"/>
    <n v="3733.125"/>
    <x v="19"/>
    <d v="2018-01-10T16:40:00"/>
    <x v="12"/>
    <s v="Ocean"/>
  </r>
  <r>
    <s v="310.000"/>
    <d v="2018-02-14T05:54:00"/>
    <s v="Tercel Oilfield Products ME"/>
    <n v="418.5"/>
    <s v="Freight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66.540000000000006"/>
    <s v="Freight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39.92"/>
    <s v="Freight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55"/>
    <s v="Other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47"/>
    <s v="Other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52"/>
    <s v="Other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80"/>
    <s v="Other"/>
    <s v="UNITED ARAB EMIRATES"/>
    <s v="BAHRAIN"/>
    <s v="UNITED ARAB EMIRATES-BAHRAIN"/>
    <s v="310.000"/>
    <n v="38.75"/>
    <x v="20"/>
    <d v="2018-02-13T04:00:00"/>
    <x v="13"/>
    <s v="Air"/>
  </r>
  <r>
    <s v="310.000"/>
    <d v="2018-02-14T05:54:00"/>
    <s v="Tercel Oilfield Products ME"/>
    <n v="80"/>
    <s v="Other"/>
    <s v="UNITED ARAB EMIRATES"/>
    <s v="BAHRAIN"/>
    <s v="UNITED ARAB EMIRATES-BAHRAIN"/>
    <s v="310.000"/>
    <n v="38.75"/>
    <x v="20"/>
    <d v="2018-02-13T04:00:00"/>
    <x v="13"/>
    <s v="Air"/>
  </r>
  <r>
    <s v="4116.500"/>
    <d v="2018-01-27T16:12:00"/>
    <s v="Top-Co Inc."/>
    <n v="2843.04862829792"/>
    <s v="Freight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39.214463838592003"/>
    <s v="Freight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88.232543636832006"/>
    <s v="Freight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348.02836656750401"/>
    <s v="Freight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14.705423939472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49.018079798240002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318.61751868855998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147.05423939472001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612.72599747799995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735.27119697360001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107.839775556128"/>
    <s v="Other"/>
    <s v="CHINA"/>
    <s v="CANADA"/>
    <s v="CHINA-CANADA"/>
    <s v="4116.500"/>
    <n v="316.65384615384613"/>
    <x v="21"/>
    <d v="2018-01-10T16:40:00"/>
    <x v="12"/>
    <s v="Ocean"/>
  </r>
  <r>
    <s v="4116.500"/>
    <d v="2018-01-27T16:12:00"/>
    <s v="Top-Co Inc."/>
    <n v="147.05423939472001"/>
    <s v="Other"/>
    <s v="CHINA"/>
    <s v="CANADA"/>
    <s v="CHINA-CANADA"/>
    <s v="4116.500"/>
    <n v="316.65384615384613"/>
    <x v="21"/>
    <d v="2018-01-10T16:40:00"/>
    <x v="12"/>
    <s v="Ocean"/>
  </r>
  <r>
    <s v="2842.500"/>
    <d v="2018-02-19T16:00:00"/>
    <s v="Logan Oil Tools Inc."/>
    <n v="7845.3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3126.75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852.75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4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284.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400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5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602.89"/>
    <s v="Other"/>
    <s v="UNITED STATES"/>
    <s v="UNITED KINGDOM"/>
    <s v="UNITED STATES-UNITED KINGDOM"/>
    <s v="2842.500"/>
    <n v="109.32692307692308"/>
    <x v="22"/>
    <d v="2018-02-16T02:17:00"/>
    <x v="14"/>
    <s v="Air"/>
  </r>
  <r>
    <m/>
    <s v=""/>
    <s v="Top-Co Inc."/>
    <n v="752.02618450399996"/>
    <s v="Other"/>
    <s v=""/>
    <s v="CANADA"/>
    <s v="-CANADA"/>
    <m/>
    <n v="0"/>
    <x v="23"/>
    <s v=""/>
    <x v="5"/>
    <s v="Ocean"/>
  </r>
  <r>
    <m/>
    <s v=""/>
    <s v="Top-Co Inc."/>
    <n v="116.89526184"/>
    <s v="Other"/>
    <s v=""/>
    <s v="CANADA"/>
    <s v="-CANADA"/>
    <m/>
    <n v="0"/>
    <x v="23"/>
    <s v=""/>
    <x v="5"/>
    <s v="Ocean"/>
  </r>
  <r>
    <m/>
    <s v=""/>
    <s v="Top-Co Inc."/>
    <n v="66.240648375999996"/>
    <s v="Other"/>
    <s v=""/>
    <s v="CANADA"/>
    <s v="-CANADA"/>
    <m/>
    <n v="0"/>
    <x v="23"/>
    <s v=""/>
    <x v="5"/>
    <s v="Ocean"/>
  </r>
  <r>
    <s v="2842.500"/>
    <d v="2018-02-19T16:00:00"/>
    <s v="Logan Oil Tools Inc."/>
    <n v="-7845.3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3126.75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852.75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4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284.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400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5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-602.89"/>
    <s v="Other"/>
    <s v="UNITED STATES"/>
    <s v="UNITED KINGDOM"/>
    <s v="UNITED STATES-UNITED KINGDOM"/>
    <s v="2842.500"/>
    <n v="109.32692307692308"/>
    <x v="22"/>
    <d v="2018-02-16T02:17:00"/>
    <x v="14"/>
    <s v="Air"/>
  </r>
  <r>
    <s v="171.000"/>
    <d v="2017-09-26T01:41:00"/>
    <s v="Tercel Oilfield Products ME"/>
    <n v="-54.443990739999997"/>
    <s v="Customs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-28.583095138499999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-14.9720974535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-4.0832993054999998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2842.500"/>
    <d v="2018-02-19T16:00:00"/>
    <s v="Logan Oil Tools Inc."/>
    <n v="5116.5"/>
    <s v="Freight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4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284.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400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5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2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603"/>
    <s v="Other"/>
    <s v="UNITED STATES"/>
    <s v="UNITED KINGDOM"/>
    <s v="UNITED STATES-UNITED KINGDOM"/>
    <s v="2842.500"/>
    <n v="109.32692307692308"/>
    <x v="22"/>
    <d v="2018-02-16T02:17:00"/>
    <x v="14"/>
    <s v="Air"/>
  </r>
  <r>
    <s v="2842.500"/>
    <d v="2018-02-19T16:00:00"/>
    <s v="Logan Oil Tools Inc."/>
    <n v="1125.05"/>
    <s v="Other"/>
    <s v="UNITED STATES"/>
    <s v="UNITED KINGDOM"/>
    <s v="UNITED STATES-UNITED KINGDOM"/>
    <s v="2842.500"/>
    <n v="109.32692307692308"/>
    <x v="22"/>
    <d v="2018-02-16T02:17:00"/>
    <x v="14"/>
    <s v="Air"/>
  </r>
  <r>
    <s v="171.000"/>
    <d v="2017-09-26T01:41:00"/>
    <s v="Tercel Oilfield Products ME"/>
    <n v="55"/>
    <s v="Customs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29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15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171.000"/>
    <d v="2017-09-26T01:41:00"/>
    <s v="Tercel Oilfield Products ME"/>
    <n v="4"/>
    <s v="Other"/>
    <s v="UNITED KINGDOM"/>
    <s v="UNITED ARAB EMIRATES"/>
    <s v="UNITED KINGDOM-UNITED ARAB EMIRATES"/>
    <s v="171.000"/>
    <n v="21.375"/>
    <x v="24"/>
    <d v="2017-09-21T13:38:00"/>
    <x v="15"/>
    <s v="Air"/>
  </r>
  <r>
    <s v="4173.000"/>
    <d v="2018-02-04T07:45:00"/>
    <s v="Tercel Oilfield Products ME"/>
    <n v="58.35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ME"/>
    <n v="28.49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4173.000"/>
    <d v="2018-02-04T07:45:00"/>
    <s v="Tercel Oilfield Products ME"/>
    <n v="290.39999999999998"/>
    <s v="Other"/>
    <s v="UNITED STATES"/>
    <s v="UNITED ARAB EMIRATES"/>
    <s v="UNITED STATES-UNITED ARAB EMIRATES"/>
    <s v="4173.000"/>
    <n v="231.83333333333334"/>
    <x v="0"/>
    <d v="2017-12-31T12:00:00"/>
    <x v="0"/>
    <s v="Ocean"/>
  </r>
  <r>
    <s v="0.000"/>
    <s v=""/>
    <s v="Tercel Oilfield Products Australia Pty Ltd"/>
    <n v="5.0454086780500003"/>
    <s v="Other"/>
    <s v="AUSTRALIA"/>
    <s v="AUSTRALIA"/>
    <s v="AUSTRALIA-AUSTRALIA"/>
    <m/>
    <n v="0"/>
    <x v="25"/>
    <s v=""/>
    <x v="5"/>
    <s v="Distribution"/>
  </r>
  <r>
    <s v="0.000"/>
    <s v=""/>
    <s v="Tercel Oilfield Products Australia Pty Ltd"/>
    <n v="13.583792594749999"/>
    <s v="Other"/>
    <s v="AUSTRALIA"/>
    <s v="AUSTRALIA"/>
    <s v="AUSTRALIA-AUSTRALIA"/>
    <m/>
    <n v="0"/>
    <x v="25"/>
    <s v=""/>
    <x v="5"/>
    <s v="Distribution"/>
  </r>
  <r>
    <s v="0.000"/>
    <s v=""/>
    <s v="Tercel Oilfield Products Australia Pty Ltd"/>
    <n v="11.255142435650001"/>
    <s v="Other"/>
    <s v="AUSTRALIA"/>
    <s v="AUSTRALIA"/>
    <s v="AUSTRALIA-AUSTRALIA"/>
    <m/>
    <n v="0"/>
    <x v="25"/>
    <s v=""/>
    <x v="5"/>
    <s v="Distribution"/>
  </r>
  <r>
    <s v="0.000"/>
    <s v=""/>
    <s v="Tercel Oilfield Products Australia Pty Ltd"/>
    <n v="344.64022354679997"/>
    <s v="Other"/>
    <s v="AUSTRALIA"/>
    <s v="AUSTRALIA"/>
    <s v="AUSTRALIA-AUSTRALIA"/>
    <m/>
    <n v="0"/>
    <x v="25"/>
    <s v=""/>
    <x v="5"/>
    <s v="Distribution"/>
  </r>
  <r>
    <s v="0.000"/>
    <s v=""/>
    <s v="Tercel Oilfield Products Australia Pty Ltd"/>
    <n v="1.94054179925"/>
    <s v="Other"/>
    <s v="AUSTRALIA"/>
    <s v="AUSTRALIA"/>
    <s v="AUSTRALIA-AUSTRALIA"/>
    <m/>
    <n v="0"/>
    <x v="25"/>
    <s v=""/>
    <x v="5"/>
    <s v="Distribution"/>
  </r>
  <r>
    <s v="0.000"/>
    <s v=""/>
    <s v="Tercel Oilfield Products Australia Pty Ltd"/>
    <n v="37.64651090545"/>
    <s v="Other"/>
    <s v="AUSTRALIA"/>
    <s v="AUSTRALIA"/>
    <s v="AUSTRALIA-AUSTRALIA"/>
    <m/>
    <n v="0"/>
    <x v="25"/>
    <s v=""/>
    <x v="5"/>
    <s v="Distribution"/>
  </r>
  <r>
    <s v="289.000"/>
    <d v="2018-03-05T17:45:00"/>
    <s v="Rubicon Oilfield"/>
    <n v="322.55396691608303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53.153910848975997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85.029436500497994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53.153910848975997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85.029436500497994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291.82786655190699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46.075133164710998"/>
    <s v="Freight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42.052144659"/>
    <s v="Other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124.782730584806"/>
    <s v="Other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10526.366694606901"/>
    <s v="Other"/>
    <s v="UNITED ARAB EMIRATES"/>
    <s v="UNITED KINGDOM"/>
    <s v="UNITED ARAB EMIRATES-UNITED KINGDOM"/>
    <s v="289.000"/>
    <n v="26.272727272727273"/>
    <x v="26"/>
    <d v="2018-02-27T21:29:00"/>
    <x v="16"/>
    <s v="Air"/>
  </r>
  <r>
    <s v="289.000"/>
    <d v="2018-03-05T17:45:00"/>
    <s v="Rubicon Oilfield"/>
    <n v="263.162321276022"/>
    <s v="Other"/>
    <s v="UNITED ARAB EMIRATES"/>
    <s v="UNITED KINGDOM"/>
    <s v="UNITED ARAB EMIRATES-UNITED KINGDOM"/>
    <s v="289.000"/>
    <n v="26.272727272727273"/>
    <x v="26"/>
    <d v="2018-02-27T21:29:00"/>
    <x v="16"/>
    <s v="Air"/>
  </r>
  <r>
    <s v="33.000"/>
    <d v="2018-03-14T03:34:00"/>
    <s v="Tercel Oilfield Products Australia Pty Ltd"/>
    <n v="192.05654142500001"/>
    <s v="Freight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15.364523313999999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15.364523313999999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57.616962427499999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25.3514634681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42.252439113500003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42.252439113500003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30.729046627999999"/>
    <s v="Other"/>
    <s v="AUSTRALIA"/>
    <s v="SINGAPORE"/>
    <s v="AUSTRALIA-SINGAPORE"/>
    <s v="34.500"/>
    <n v="3.8333333333333335"/>
    <x v="27"/>
    <d v="2018-03-13T22:30:00"/>
    <x v="17"/>
    <s v="Air"/>
  </r>
  <r>
    <s v="33.000"/>
    <d v="2018-03-14T03:34:00"/>
    <s v="Tercel Oilfield Products Australia Pty Ltd"/>
    <n v="57.616962427499999"/>
    <s v="Other"/>
    <s v="AUSTRALIA"/>
    <s v="SINGAPORE"/>
    <s v="AUSTRALIA-SINGAPORE"/>
    <s v="34.500"/>
    <n v="3.8333333333333335"/>
    <x v="27"/>
    <d v="2018-03-13T22:30:00"/>
    <x v="17"/>
    <s v="Air"/>
  </r>
  <r>
    <s v="1130.000"/>
    <d v="2018-03-01T09:56:00"/>
    <s v="Tercel Oilfield Products ME"/>
    <n v="98.053468347722003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61.608406827579998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41.070456270476001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4.637917887299999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35.895132303209998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87.980507443522001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4.57366873488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8.751497326826001"/>
    <s v="Freight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110.633779790508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60.162800816733998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7.316781003444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30.126320369156002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5.952847648578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7.316781003444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7.316781003444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54.636284428754003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43.539692902938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1130.000"/>
    <d v="2018-03-01T09:56:00"/>
    <s v="Tercel Oilfield Products ME"/>
    <n v="290.93161271009001"/>
    <s v="Other"/>
    <s v="AUSTRALIA"/>
    <s v="UNITED ARAB EMIRATES"/>
    <s v="AUSTRALIA-UNITED ARAB EMIRATES"/>
    <s v="1130.000"/>
    <n v="62.777777777777779"/>
    <x v="28"/>
    <d v="2018-01-31T12:00:00"/>
    <x v="18"/>
    <s v="Ocean"/>
  </r>
  <r>
    <s v="518.000"/>
    <d v="2018-04-05T08:27:00"/>
    <s v="Rubicon Oilfield"/>
    <n v="689.79534622312997"/>
    <s v="Freight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21.0260723295"/>
    <s v="Other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63.078216988500003"/>
    <s v="Other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21.0260723295"/>
    <s v="Other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87.132043733448"/>
    <s v="Other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91.112980094500003"/>
    <s v="Other"/>
    <s v="UNITED KINGDOM"/>
    <s v="BRAZIL"/>
    <s v="UNITED KINGDOM-BRAZIL"/>
    <s v="518.000"/>
    <n v="74"/>
    <x v="29"/>
    <d v="2018-03-23T17:00:00"/>
    <x v="19"/>
    <s v="Air"/>
  </r>
  <r>
    <s v="518.000"/>
    <d v="2018-04-05T08:27:00"/>
    <s v="Rubicon Oilfield"/>
    <n v="94.393047377901993"/>
    <s v="Other"/>
    <s v="UNITED KINGDOM"/>
    <s v="BRAZIL"/>
    <s v="UNITED KINGDOM-BRAZIL"/>
    <s v="518.000"/>
    <n v="74"/>
    <x v="29"/>
    <d v="2018-03-23T17:00:00"/>
    <x v="19"/>
    <s v="Air"/>
  </r>
  <r>
    <s v="1395.000"/>
    <s v=""/>
    <s v="Tercel Oilfield Products USA LLC"/>
    <n v="121.67"/>
    <s v="Duty"/>
    <s v="UNITED KINGDOM"/>
    <s v="UNITED STATES"/>
    <s v="UNITED KINGDOM-UNITED STATES"/>
    <m/>
    <n v="0"/>
    <x v="30"/>
    <s v=""/>
    <x v="5"/>
    <s v="Air"/>
  </r>
  <r>
    <s v="1395.000"/>
    <s v=""/>
    <s v="Tercel Oilfield Products USA LLC"/>
    <n v="90"/>
    <s v="Customs"/>
    <s v="UNITED KINGDOM"/>
    <s v="UNITED STATES"/>
    <s v="UNITED KINGDOM-UNITED STATES"/>
    <m/>
    <n v="0"/>
    <x v="30"/>
    <s v=""/>
    <x v="5"/>
    <s v="Air"/>
  </r>
  <r>
    <s v="1395.000"/>
    <s v=""/>
    <s v="Tercel Oilfield Products USA LLC"/>
    <n v="10"/>
    <s v="Other"/>
    <s v="UNITED KINGDOM"/>
    <s v="UNITED STATES"/>
    <s v="UNITED KINGDOM-UNITED STATES"/>
    <m/>
    <n v="0"/>
    <x v="30"/>
    <s v=""/>
    <x v="5"/>
    <s v="Air"/>
  </r>
  <r>
    <s v="206.000"/>
    <d v="2018-03-29T05:00:00"/>
    <s v="Tercel Oilfield Products ME"/>
    <n v="597.4"/>
    <s v="Freight"/>
    <s v="UNITED ARAB EMIRATES"/>
    <s v="KAZAKHSTAN"/>
    <s v="UNITED ARAB EMIRATES-KAZAKHSTAN"/>
    <s v="206.000"/>
    <n v="34.333333333333336"/>
    <x v="31"/>
    <d v="2018-03-27T11:20:00"/>
    <x v="20"/>
    <s v="Air"/>
  </r>
  <r>
    <s v="206.000"/>
    <d v="2018-03-29T05:00:00"/>
    <s v="Tercel Oilfield Products ME"/>
    <n v="55"/>
    <s v="Other"/>
    <s v="UNITED ARAB EMIRATES"/>
    <s v="KAZAKHSTAN"/>
    <s v="UNITED ARAB EMIRATES-KAZAKHSTAN"/>
    <s v="206.000"/>
    <n v="34.333333333333336"/>
    <x v="31"/>
    <d v="2018-03-27T11:20:00"/>
    <x v="20"/>
    <s v="Air"/>
  </r>
  <r>
    <s v="206.000"/>
    <d v="2018-03-29T05:00:00"/>
    <s v="Tercel Oilfield Products ME"/>
    <n v="47"/>
    <s v="Other"/>
    <s v="UNITED ARAB EMIRATES"/>
    <s v="KAZAKHSTAN"/>
    <s v="UNITED ARAB EMIRATES-KAZAKHSTAN"/>
    <s v="206.000"/>
    <n v="34.333333333333336"/>
    <x v="31"/>
    <d v="2018-03-27T11:20:00"/>
    <x v="20"/>
    <s v="Air"/>
  </r>
  <r>
    <s v="206.000"/>
    <d v="2018-03-29T05:00:00"/>
    <s v="Tercel Oilfield Products ME"/>
    <n v="52"/>
    <s v="Other"/>
    <s v="UNITED ARAB EMIRATES"/>
    <s v="KAZAKHSTAN"/>
    <s v="UNITED ARAB EMIRATES-KAZAKHSTAN"/>
    <s v="206.000"/>
    <n v="34.333333333333336"/>
    <x v="31"/>
    <d v="2018-03-27T11:20:00"/>
    <x v="20"/>
    <s v="Air"/>
  </r>
  <r>
    <s v="206.000"/>
    <d v="2018-03-29T05:00:00"/>
    <s v="Tercel Oilfield Products ME"/>
    <n v="80"/>
    <s v="Other"/>
    <s v="UNITED ARAB EMIRATES"/>
    <s v="KAZAKHSTAN"/>
    <s v="UNITED ARAB EMIRATES-KAZAKHSTAN"/>
    <s v="206.000"/>
    <n v="34.333333333333336"/>
    <x v="31"/>
    <d v="2018-03-27T11:20:00"/>
    <x v="20"/>
    <s v="Air"/>
  </r>
  <r>
    <s v="206.000"/>
    <d v="2018-03-29T05:00:00"/>
    <s v="Tercel Oilfield Products ME"/>
    <n v="80"/>
    <s v="Other"/>
    <s v="UNITED ARAB EMIRATES"/>
    <s v="KAZAKHSTAN"/>
    <s v="UNITED ARAB EMIRATES-KAZAKHSTAN"/>
    <s v="206.000"/>
    <n v="34.333333333333336"/>
    <x v="31"/>
    <d v="2018-03-27T11:20:00"/>
    <x v="20"/>
    <s v="Air"/>
  </r>
  <r>
    <s v="46857.000"/>
    <d v="2018-03-10T23:24:00"/>
    <s v="Top-Co Inc."/>
    <n v="22073.344702587401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30.097689561521999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79.430919515145007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15.886183903029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421.01100942034202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973.081097755668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47.658551709087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79.430919515145007"/>
    <s v="Freight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1630.4155681561101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50.170569075891002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451.50410912293501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441.46379279574001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357.43526124814201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401.33354004704398"/>
    <s v="Other"/>
    <s v="CHINA"/>
    <s v="CANADA"/>
    <s v="CHINA-CANADA"/>
    <s v="46857.000"/>
    <n v="3123.8"/>
    <x v="32"/>
    <d v="2018-02-10T19:00:00"/>
    <x v="21"/>
    <s v="Ocean"/>
  </r>
  <r>
    <s v="46857.000"/>
    <d v="2018-03-10T23:24:00"/>
    <s v="Top-Co Inc."/>
    <n v="150.50395408765201"/>
    <s v="Other"/>
    <s v="CHINA"/>
    <s v="CANADA"/>
    <s v="CHINA-CANADA"/>
    <s v="46857.000"/>
    <n v="3123.8"/>
    <x v="32"/>
    <d v="2018-02-10T19:00:00"/>
    <x v="21"/>
    <s v="Ocean"/>
  </r>
  <r>
    <s v="2018.000"/>
    <d v="2018-03-25T22:18:00"/>
    <s v="Top-Co Cementing Products Inc."/>
    <n v="7176.58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22.41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22.41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301.54000000000002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392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373.56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97.13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15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100.9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605.4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50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7176.58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22.41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22.41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301.54000000000002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392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373.56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97.13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15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100.9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605.4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Top-Co Cementing Products Inc."/>
    <n v="-50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7140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22.3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22.3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300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390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371.66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96.63"/>
    <s v="Freight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15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100.9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605.4"/>
    <s v="Other"/>
    <s v="UNITED KINGDOM"/>
    <s v="UNITED STATES"/>
    <s v="UNITED KINGDOM-UNITED STATES"/>
    <s v="2018.000"/>
    <n v="61.151515151515149"/>
    <x v="33"/>
    <d v="2018-03-23T19:00:00"/>
    <x v="19"/>
    <s v="Air"/>
  </r>
  <r>
    <s v="2018.000"/>
    <d v="2018-03-25T22:18:00"/>
    <s v="LOGAN OIL TOOLS"/>
    <n v="50"/>
    <s v="Other"/>
    <s v="UNITED KINGDOM"/>
    <s v="UNITED STATES"/>
    <s v="UNITED KINGDOM-UNITED STATES"/>
    <s v="2018.000"/>
    <n v="61.151515151515149"/>
    <x v="33"/>
    <d v="2018-03-23T19:00:00"/>
    <x v="19"/>
    <s v="Air"/>
  </r>
  <r>
    <s v="192.000"/>
    <d v="2018-04-02T03:24:00"/>
    <s v="Tercel Oilfield Products ME"/>
    <n v="441.6"/>
    <s v="Freight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55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20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47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52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80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80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0.000"/>
    <s v=""/>
    <s v="Tercel Oilfield Products Australia Pty Ltd"/>
    <n v="34.570177456499998"/>
    <s v="Other"/>
    <s v="AUSTRALIA"/>
    <s v="AUSTRALIA"/>
    <s v="AUSTRALIA-AUSTRALIA"/>
    <m/>
    <n v="0"/>
    <x v="35"/>
    <s v=""/>
    <x v="5"/>
    <s v="Distribution"/>
  </r>
  <r>
    <s v="0.000"/>
    <s v=""/>
    <s v="Tercel Oilfield Products Australia Pty Ltd"/>
    <n v="4.9934700770499996"/>
    <s v="Other"/>
    <s v="AUSTRALIA"/>
    <s v="AUSTRALIA"/>
    <s v="AUSTRALIA-AUSTRALIA"/>
    <m/>
    <n v="0"/>
    <x v="35"/>
    <s v=""/>
    <x v="5"/>
    <s v="Distribution"/>
  </r>
  <r>
    <s v="0.000"/>
    <s v=""/>
    <s v="Tercel Oilfield Products Australia Pty Ltd"/>
    <n v="13.44395789975"/>
    <s v="Other"/>
    <s v="AUSTRALIA"/>
    <s v="AUSTRALIA"/>
    <s v="AUSTRALIA-AUSTRALIA"/>
    <m/>
    <n v="0"/>
    <x v="35"/>
    <s v=""/>
    <x v="5"/>
    <s v="Distribution"/>
  </r>
  <r>
    <s v="0.000"/>
    <s v=""/>
    <s v="Tercel Oilfield Products Australia Pty Ltd"/>
    <n v="11.139279402650001"/>
    <s v="Other"/>
    <s v="AUSTRALIA"/>
    <s v="AUSTRALIA"/>
    <s v="AUSTRALIA-AUSTRALIA"/>
    <m/>
    <n v="0"/>
    <x v="35"/>
    <s v=""/>
    <x v="5"/>
    <s v="Distribution"/>
  </r>
  <r>
    <s v="0.000"/>
    <s v=""/>
    <s v="Tercel Oilfield Products Australia Pty Ltd"/>
    <n v="426.36552196349999"/>
    <s v="Other"/>
    <s v="AUSTRALIA"/>
    <s v="AUSTRALIA"/>
    <s v="AUSTRALIA-AUSTRALIA"/>
    <m/>
    <n v="0"/>
    <x v="35"/>
    <s v=""/>
    <x v="5"/>
    <s v="Distribution"/>
  </r>
  <r>
    <s v="0.000"/>
    <s v=""/>
    <s v="Tercel Oilfield Products Australia Pty Ltd"/>
    <n v="49.051240679945003"/>
    <s v="Other"/>
    <s v="AUSTRALIA"/>
    <s v="AUSTRALIA"/>
    <s v="AUSTRALIA-AUSTRALIA"/>
    <m/>
    <n v="0"/>
    <x v="35"/>
    <s v=""/>
    <x v="5"/>
    <s v="Distribution"/>
  </r>
  <r>
    <s v="2112.000"/>
    <d v="2018-04-08T11:52:00"/>
    <s v="Tercel Oilfield Products ME"/>
    <n v="1584"/>
    <s v="Freight"/>
    <s v="UNITED ARAB EMIRATES"/>
    <s v="THAILAND"/>
    <s v="UNITED ARAB EMIRATES-THAILAND"/>
    <s v="2112.000"/>
    <n v="352"/>
    <x v="36"/>
    <d v="2018-04-07T07:24:00"/>
    <x v="23"/>
    <s v="Air"/>
  </r>
  <r>
    <s v="2112.000"/>
    <d v="2018-04-08T11:52:00"/>
    <s v="Tercel Oilfield Products ME"/>
    <n v="52"/>
    <s v="Other"/>
    <s v="UNITED ARAB EMIRATES"/>
    <s v="THAILAND"/>
    <s v="UNITED ARAB EMIRATES-THAILAND"/>
    <s v="2112.000"/>
    <n v="352"/>
    <x v="36"/>
    <d v="2018-04-07T07:24:00"/>
    <x v="23"/>
    <s v="Air"/>
  </r>
  <r>
    <s v="2112.000"/>
    <d v="2018-04-08T11:52:00"/>
    <s v="Tercel Oilfield Products ME"/>
    <n v="47.16"/>
    <s v="Other"/>
    <s v="UNITED ARAB EMIRATES"/>
    <s v="THAILAND"/>
    <s v="UNITED ARAB EMIRATES-THAILAND"/>
    <s v="2112.000"/>
    <n v="352"/>
    <x v="36"/>
    <d v="2018-04-07T07:24:00"/>
    <x v="23"/>
    <s v="Air"/>
  </r>
  <r>
    <s v="2112.000"/>
    <d v="2018-04-08T11:52:00"/>
    <s v="Tercel Oilfield Products ME"/>
    <n v="55.16"/>
    <s v="Other"/>
    <s v="UNITED ARAB EMIRATES"/>
    <s v="THAILAND"/>
    <s v="UNITED ARAB EMIRATES-THAILAND"/>
    <s v="2112.000"/>
    <n v="352"/>
    <x v="36"/>
    <d v="2018-04-07T07:24:00"/>
    <x v="23"/>
    <s v="Air"/>
  </r>
  <r>
    <s v="2112.000"/>
    <d v="2018-04-08T11:52:00"/>
    <s v="Tercel Oilfield Products ME"/>
    <n v="169.3"/>
    <s v="Other"/>
    <s v="UNITED ARAB EMIRATES"/>
    <s v="THAILAND"/>
    <s v="UNITED ARAB EMIRATES-THAILAND"/>
    <s v="2112.000"/>
    <n v="352"/>
    <x v="36"/>
    <d v="2018-04-07T07:24:00"/>
    <x v="23"/>
    <s v="Air"/>
  </r>
  <r>
    <s v="2112.000"/>
    <d v="2018-04-08T11:52:00"/>
    <s v="Tercel Oilfield Products ME"/>
    <n v="169.24"/>
    <s v="Other"/>
    <s v="UNITED ARAB EMIRATES"/>
    <s v="THAILAND"/>
    <s v="UNITED ARAB EMIRATES-THAILAND"/>
    <s v="2112.000"/>
    <n v="352"/>
    <x v="36"/>
    <d v="2018-04-07T07:24:00"/>
    <x v="23"/>
    <s v="Air"/>
  </r>
  <r>
    <s v="192.000"/>
    <d v="2018-04-02T03:24:00"/>
    <s v="Tercel Oilfield Products ME"/>
    <n v="251.71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76.86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152.88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47.52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209.74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92.000"/>
    <d v="2018-04-02T03:24:00"/>
    <s v="Tercel Oilfield Products ME"/>
    <n v="63.8"/>
    <s v="Other"/>
    <s v="UNITED ARAB EMIRATES"/>
    <s v="AUSTRALIA"/>
    <s v="UNITED ARAB EMIRATES-AUSTRALIA"/>
    <s v="192.000"/>
    <n v="14.76923076923077"/>
    <x v="34"/>
    <d v="2018-03-29T16:55:00"/>
    <x v="22"/>
    <s v="Air"/>
  </r>
  <r>
    <s v="1740.000"/>
    <d v="2018-05-01T14:11:00"/>
    <s v="Rubicon Oilfield"/>
    <n v="-3488.63041957492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45.010323465509998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7.3640743284549997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99.669648995033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284.79008944997003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1566.33172734991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1139.14659317495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227.832071559975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41.293874739000003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483.413626944560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3488.63041957492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45.010323465509998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7.3640743284549997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99.669648995033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84.79008944997003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1566.33172734991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1139.14659317495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27.832071559975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41.293874739000003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483.41362694456001"/>
    <s v="Other"/>
    <s v="CANADA"/>
    <s v="UNITED KINGDOM"/>
    <s v="CANADA-UNITED KINGDOM"/>
    <s v="1740.000"/>
    <n v="47.027027027027025"/>
    <x v="37"/>
    <d v="2018-04-18T22:00:00"/>
    <x v="24"/>
    <s v="Air"/>
  </r>
  <r>
    <s v="0.000"/>
    <s v=""/>
    <s v="Tercel Oilfield Products Australia Pty Ltd"/>
    <n v="334.23667568640002"/>
    <s v="Other"/>
    <s v="AUSTRALIA"/>
    <s v="AUSTRALIA"/>
    <s v="AUSTRALIA-AUSTRALIA"/>
    <m/>
    <n v="0"/>
    <x v="38"/>
    <s v=""/>
    <x v="5"/>
    <s v="Distribution"/>
  </r>
  <r>
    <s v="0.000"/>
    <s v=""/>
    <s v="Tercel Oilfield Products Australia Pty Ltd"/>
    <n v="33.423667568639999"/>
    <s v="Other"/>
    <s v="AUSTRALIA"/>
    <s v="AUSTRALIA"/>
    <s v="AUSTRALIA-AUSTRALIA"/>
    <m/>
    <n v="0"/>
    <x v="38"/>
    <s v=""/>
    <x v="5"/>
    <s v="Distribution"/>
  </r>
  <r>
    <s v="1740.000"/>
    <d v="2018-05-01T14:11:00"/>
    <s v="Rubicon Oilfield"/>
    <n v="-29740.3483102702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-743.100239264352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3207.3384736646699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40.853496408676001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6.6870513158360003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90.454666308048004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58.45519807389201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1421.52353091132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1033.8340866321801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06.76681732643601"/>
    <s v="Freight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33.235841530000002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467.9606487424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116.9901621856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9740.3483102702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743.100239264352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29740.348310270201"/>
    <s v="Other"/>
    <s v="CANADA"/>
    <s v="UNITED KINGDOM"/>
    <s v="CANADA-UNITED KINGDOM"/>
    <s v="1740.000"/>
    <n v="47.027027027027025"/>
    <x v="37"/>
    <d v="2018-04-18T22:00:00"/>
    <x v="24"/>
    <s v="Air"/>
  </r>
  <r>
    <s v="1740.000"/>
    <d v="2018-05-01T14:11:00"/>
    <s v="Rubicon Oilfield"/>
    <n v="743.10023926435201"/>
    <s v="Other"/>
    <s v="CANADA"/>
    <s v="UNITED KINGDOM"/>
    <s v="CANADA-UNITED KINGDOM"/>
    <s v="1740.000"/>
    <n v="47.027027027027025"/>
    <x v="37"/>
    <d v="2018-04-18T22:00:00"/>
    <x v="24"/>
    <s v="Air"/>
  </r>
  <r>
    <s v="1795.000"/>
    <d v="2018-04-21T14:18:00"/>
    <s v="Top-Co Inc."/>
    <n v="2301.4198623932798"/>
    <s v="Freight"/>
    <s v="CHINA"/>
    <s v="CANADA"/>
    <s v="CHINA-CANADA"/>
    <s v="1795.000"/>
    <n v="299.16666666666669"/>
    <x v="39"/>
    <d v="2018-04-02T12:00:00"/>
    <x v="25"/>
    <s v="Ocean"/>
  </r>
  <r>
    <s v="1795.000"/>
    <d v="2018-04-21T14:18:00"/>
    <s v="Top-Co Inc."/>
    <n v="39.763870664705998"/>
    <s v="Freight"/>
    <s v="CHINA"/>
    <s v="CANADA"/>
    <s v="CHINA-CANADA"/>
    <s v="1795.000"/>
    <n v="299.16666666666669"/>
    <x v="39"/>
    <d v="2018-04-02T12:00:00"/>
    <x v="25"/>
    <s v="Ocean"/>
  </r>
  <r>
    <s v="1795.000"/>
    <d v="2018-04-21T14:18:00"/>
    <s v="Top-Co Inc."/>
    <n v="89.474496479189995"/>
    <s v="Freight"/>
    <s v="CHINA"/>
    <s v="CANADA"/>
    <s v="CHINA-CANADA"/>
    <s v="1795.000"/>
    <n v="299.16666666666669"/>
    <x v="39"/>
    <d v="2018-04-02T12:00:00"/>
    <x v="25"/>
    <s v="Ocean"/>
  </r>
  <r>
    <s v="1795.000"/>
    <d v="2018-04-21T14:18:00"/>
    <s v="Top-Co Inc."/>
    <n v="253.507215035304"/>
    <s v="Freight"/>
    <s v="CHINA"/>
    <s v="CANADA"/>
    <s v="CHINA-CANADA"/>
    <s v="1795.000"/>
    <n v="299.16666666666669"/>
    <x v="39"/>
    <d v="2018-04-02T12:00:00"/>
    <x v="25"/>
    <s v="Ocean"/>
  </r>
  <r>
    <s v="1795.000"/>
    <d v="2018-04-21T14:18:00"/>
    <s v="Top-Co Inc."/>
    <n v="49.710625814483997"/>
    <s v="Other"/>
    <s v="CHINA"/>
    <s v="CANADA"/>
    <s v="CHINA-CANADA"/>
    <s v="1795.000"/>
    <n v="299.16666666666669"/>
    <x v="39"/>
    <d v="2018-04-02T12:00:00"/>
    <x v="25"/>
    <s v="Ocean"/>
  </r>
  <r>
    <s v="1795.000"/>
    <d v="2018-04-21T14:18:00"/>
    <s v="Top-Co Inc."/>
    <n v="323.09591785973998"/>
    <s v="Other"/>
    <s v="CHINA"/>
    <s v="CANADA"/>
    <s v="CHINA-CANADA"/>
    <s v="1795.000"/>
    <n v="299.16666666666669"/>
    <x v="39"/>
    <d v="2018-04-02T12:00:00"/>
    <x v="25"/>
    <s v="Ocean"/>
  </r>
  <r>
    <s v="14716.000"/>
    <d v="2018-04-25T15:40:00"/>
    <s v="Top-Co Inc."/>
    <n v="2559.8965966810702"/>
    <s v="Freight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39.763870664705998"/>
    <s v="Freight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89.474496479189995"/>
    <s v="Freight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352.92075001947001"/>
    <s v="Freight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323.09591785973998"/>
    <s v="Other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49.710625814483997"/>
    <s v="Other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46.299868812"/>
    <s v="Other"/>
    <s v="CHINA"/>
    <s v="CANADA"/>
    <s v="CHINA-CANADA"/>
    <s v="14716.000"/>
    <n v="1839.5"/>
    <x v="40"/>
    <d v="2018-04-06T16:00:00"/>
    <x v="26"/>
    <s v="Ocean"/>
  </r>
  <r>
    <s v="14716.000"/>
    <d v="2018-04-25T15:40:00"/>
    <s v="Top-Co Inc."/>
    <n v="42.248630290949997"/>
    <s v="Other"/>
    <s v="CHINA"/>
    <s v="CANADA"/>
    <s v="CHINA-CANADA"/>
    <s v="14716.000"/>
    <n v="1839.5"/>
    <x v="40"/>
    <d v="2018-04-06T16:00:00"/>
    <x v="26"/>
    <s v="Ocean"/>
  </r>
  <r>
    <s v="53145.000"/>
    <d v="2018-04-27T16:08:00"/>
    <s v="Top-Co Inc."/>
    <n v="5119.8009100069503"/>
    <s v="Freight"/>
    <s v="CHINA"/>
    <s v="CANADA"/>
    <s v="CHINA-CANADA"/>
    <s v="53145.000"/>
    <n v="8857.5"/>
    <x v="41"/>
    <d v="2018-04-06T16:00:00"/>
    <x v="26"/>
    <s v="Ocean"/>
  </r>
  <r>
    <s v="53145.000"/>
    <d v="2018-04-27T16:08:00"/>
    <s v="Top-Co Inc."/>
    <n v="39.763870664705998"/>
    <s v="Freight"/>
    <s v="CHINA"/>
    <s v="CANADA"/>
    <s v="CHINA-CANADA"/>
    <s v="53145.000"/>
    <n v="8857.5"/>
    <x v="41"/>
    <d v="2018-04-06T16:00:00"/>
    <x v="26"/>
    <s v="Ocean"/>
  </r>
  <r>
    <s v="53145.000"/>
    <d v="2018-04-27T16:08:00"/>
    <s v="Top-Co Inc."/>
    <n v="705.83378339413798"/>
    <s v="Freight"/>
    <s v="CHINA"/>
    <s v="CANADA"/>
    <s v="CHINA-CANADA"/>
    <s v="53145.000"/>
    <n v="8857.5"/>
    <x v="41"/>
    <d v="2018-04-06T16:00:00"/>
    <x v="26"/>
    <s v="Ocean"/>
  </r>
  <r>
    <s v="53145.000"/>
    <d v="2018-04-27T16:08:00"/>
    <s v="Top-Co Inc."/>
    <n v="89.474496479189995"/>
    <s v="Freight"/>
    <s v="CHINA"/>
    <s v="CANADA"/>
    <s v="CHINA-CANADA"/>
    <s v="53145.000"/>
    <n v="8857.5"/>
    <x v="41"/>
    <d v="2018-04-06T16:00:00"/>
    <x v="26"/>
    <s v="Ocean"/>
  </r>
  <r>
    <s v="53145.000"/>
    <d v="2018-04-27T16:08:00"/>
    <s v="Top-Co Inc."/>
    <n v="646.19183571947997"/>
    <s v="Other"/>
    <s v="CHINA"/>
    <s v="CANADA"/>
    <s v="CHINA-CANADA"/>
    <s v="53145.000"/>
    <n v="8857.5"/>
    <x v="41"/>
    <d v="2018-04-06T16:00:00"/>
    <x v="26"/>
    <s v="Ocean"/>
  </r>
  <r>
    <s v="53145.000"/>
    <d v="2018-04-27T16:08:00"/>
    <s v="Top-Co Inc."/>
    <n v="49.710625814483997"/>
    <s v="Other"/>
    <s v="CHINA"/>
    <s v="CANADA"/>
    <s v="CHINA-CANADA"/>
    <s v="53145.000"/>
    <n v="8857.5"/>
    <x v="41"/>
    <d v="2018-04-06T16:00:00"/>
    <x v="26"/>
    <s v="Ocean"/>
  </r>
  <r>
    <s v="17737.000"/>
    <d v="2018-06-23T14:00:00"/>
    <s v="Tercel Oilfield Products USA LLC"/>
    <n v="2325"/>
    <s v="Freight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5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9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47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200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22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USA LLC"/>
    <n v="2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571.000"/>
    <d v="2018-05-30T06:15:00"/>
    <s v="Tercel Oilfield Products USA LLC"/>
    <n v="913.6"/>
    <s v="Freight"/>
    <s v="UNITED STATES"/>
    <s v="UNITED ARAB EMIRATES"/>
    <s v="UNITED STATES-UNITED ARAB EMIRATES"/>
    <s v="571.000"/>
    <n v="95.166666666666671"/>
    <x v="43"/>
    <d v="2018-05-29T08:00:00"/>
    <x v="28"/>
    <s v="Air"/>
  </r>
  <r>
    <s v="571.000"/>
    <d v="2018-05-30T06:15:00"/>
    <s v="Tercel Oilfield Products USA LLC"/>
    <n v="45"/>
    <s v="Other"/>
    <s v="UNITED STATES"/>
    <s v="UNITED ARAB EMIRATES"/>
    <s v="UNITED STATES-UNITED ARAB EMIRATES"/>
    <s v="571.000"/>
    <n v="95.166666666666671"/>
    <x v="43"/>
    <d v="2018-05-29T08:00:00"/>
    <x v="28"/>
    <s v="Air"/>
  </r>
  <r>
    <s v="571.000"/>
    <d v="2018-05-30T06:15:00"/>
    <s v="Tercel Oilfield Products USA LLC"/>
    <n v="55"/>
    <s v="Other"/>
    <s v="UNITED STATES"/>
    <s v="UNITED ARAB EMIRATES"/>
    <s v="UNITED STATES-UNITED ARAB EMIRATES"/>
    <s v="571.000"/>
    <n v="95.166666666666671"/>
    <x v="43"/>
    <d v="2018-05-29T08:00:00"/>
    <x v="28"/>
    <s v="Air"/>
  </r>
  <r>
    <s v="571.000"/>
    <d v="2018-05-30T06:15:00"/>
    <s v="Tercel Oilfield Products USA LLC"/>
    <n v="25"/>
    <s v="Other"/>
    <s v="UNITED STATES"/>
    <s v="UNITED ARAB EMIRATES"/>
    <s v="UNITED STATES-UNITED ARAB EMIRATES"/>
    <s v="571.000"/>
    <n v="95.166666666666671"/>
    <x v="43"/>
    <d v="2018-05-29T08:00:00"/>
    <x v="28"/>
    <s v="Air"/>
  </r>
  <r>
    <s v="571.000"/>
    <d v="2018-05-30T06:15:00"/>
    <s v="Tercel Oilfield Products USA LLC"/>
    <n v="199.85"/>
    <s v="Other"/>
    <s v="UNITED STATES"/>
    <s v="UNITED ARAB EMIRATES"/>
    <s v="UNITED STATES-UNITED ARAB EMIRATES"/>
    <s v="571.000"/>
    <n v="95.166666666666671"/>
    <x v="43"/>
    <d v="2018-05-29T08:00:00"/>
    <x v="28"/>
    <s v="Air"/>
  </r>
  <r>
    <s v="571.000"/>
    <d v="2018-05-30T06:15:00"/>
    <s v="Tercel Oilfield Products USA LLC"/>
    <n v="57.1"/>
    <s v="Other"/>
    <s v="UNITED STATES"/>
    <s v="UNITED ARAB EMIRATES"/>
    <s v="UNITED STATES-UNITED ARAB EMIRATES"/>
    <s v="571.000"/>
    <n v="95.166666666666671"/>
    <x v="43"/>
    <d v="2018-05-29T08:00:00"/>
    <x v="28"/>
    <s v="Air"/>
  </r>
  <r>
    <s v="26618.500"/>
    <d v="2018-05-07T15:15:00"/>
    <s v="Top-Co Inc."/>
    <n v="4843.5836093193602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39.617254413467997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604.2132879966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89.142680752703995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102.51562619457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282.298016791566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604.2132879966"/>
    <s v="Freight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49.525426339235999"/>
    <s v="Other"/>
    <s v="CHINA"/>
    <s v="CANADA"/>
    <s v="CHINA-CANADA"/>
    <s v="26618.500"/>
    <n v="2957.6111111111113"/>
    <x v="44"/>
    <d v="2018-04-19T12:00:00"/>
    <x v="29"/>
    <s v="Ocean"/>
  </r>
  <r>
    <s v="26618.500"/>
    <d v="2018-05-07T15:15:00"/>
    <s v="Top-Co Inc."/>
    <n v="643.83054241006801"/>
    <s v="Other"/>
    <s v="CHINA"/>
    <s v="CANADA"/>
    <s v="CHINA-CANADA"/>
    <s v="26618.500"/>
    <n v="2957.6111111111113"/>
    <x v="44"/>
    <d v="2018-04-19T12:00:00"/>
    <x v="29"/>
    <s v="Ocean"/>
  </r>
  <r>
    <s v="0.000"/>
    <s v=""/>
    <s v="Tercel Oilfield Products Australia Pty Ltd"/>
    <n v="-336.05812894320002"/>
    <s v="Other"/>
    <s v="AUSTRALIA"/>
    <s v="AUSTRALIA"/>
    <s v="AUSTRALIA-AUSTRALIA"/>
    <m/>
    <n v="0"/>
    <x v="45"/>
    <s v=""/>
    <x v="5"/>
    <s v="Distribution"/>
  </r>
  <r>
    <s v="0.000"/>
    <s v=""/>
    <s v="Tercel Oilfield Products Australia Pty Ltd"/>
    <n v="-33.605812894320003"/>
    <s v="Other"/>
    <s v="AUSTRALIA"/>
    <s v="AUSTRALIA"/>
    <s v="AUSTRALIA-AUSTRALIA"/>
    <m/>
    <n v="0"/>
    <x v="45"/>
    <s v=""/>
    <x v="5"/>
    <s v="Distribution"/>
  </r>
  <r>
    <s v="127.000"/>
    <d v="2018-06-05T15:10:00"/>
    <s v="Tercel Oilfield Products USA LLC"/>
    <n v="450"/>
    <s v="Freight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4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4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7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2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55"/>
    <s v="Other"/>
    <s v="UNITED STATES"/>
    <s v="KUWAIT"/>
    <s v="UNITED STATES-KUWAIT"/>
    <s v="127.000"/>
    <n v="8.4666666666666668"/>
    <x v="46"/>
    <d v="2018-06-03T23:35:00"/>
    <x v="30"/>
    <s v="Air"/>
  </r>
  <r>
    <s v="29675.500"/>
    <d v="2018-05-19T15:02:00"/>
    <s v="Top-Co Inc."/>
    <n v="5117.0152012334202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39.740720730299998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705.45566779883995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89.420479965576007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166.61779456478399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337.81927614195598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675.64626892871399"/>
    <s v="Freight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49.679759235276002"/>
    <s v="Other"/>
    <s v="CHINA"/>
    <s v="CANADA"/>
    <s v="CHINA-CANADA"/>
    <s v="29675.500"/>
    <n v="3297.2777777777778"/>
    <x v="47"/>
    <d v="2018-04-25T19:00:00"/>
    <x v="31"/>
    <s v="Ocean"/>
  </r>
  <r>
    <s v="29675.500"/>
    <d v="2018-05-19T15:02:00"/>
    <s v="Top-Co Inc."/>
    <n v="645.83687005858803"/>
    <s v="Other"/>
    <s v="CHINA"/>
    <s v="CANADA"/>
    <s v="CHINA-CANADA"/>
    <s v="29675.500"/>
    <n v="3297.2777777777778"/>
    <x v="47"/>
    <d v="2018-04-25T19:00:00"/>
    <x v="31"/>
    <s v="Ocean"/>
  </r>
  <r>
    <s v="0.000"/>
    <s v=""/>
    <s v="Tercel Oilfield Products Australia Pty Ltd"/>
    <n v="336.05812894320002"/>
    <s v="Other"/>
    <s v="AUSTRALIA"/>
    <s v="AUSTRALIA"/>
    <s v="AUSTRALIA-AUSTRALIA"/>
    <m/>
    <n v="0"/>
    <x v="45"/>
    <s v=""/>
    <x v="5"/>
    <s v="Distribution"/>
  </r>
  <r>
    <s v="0.000"/>
    <s v=""/>
    <s v="Tercel Oilfield Products Australia Pty Ltd"/>
    <n v="33.605812894320003"/>
    <s v="Other"/>
    <s v="AUSTRALIA"/>
    <s v="AUSTRALIA"/>
    <s v="AUSTRALIA-AUSTRALIA"/>
    <m/>
    <n v="0"/>
    <x v="45"/>
    <s v=""/>
    <x v="5"/>
    <s v="Distribution"/>
  </r>
  <r>
    <s v="0.000"/>
    <s v=""/>
    <s v="Tercel Oilfield Products Australia Pty Ltd"/>
    <n v="336.05812894320002"/>
    <s v="Other"/>
    <s v="AUSTRALIA"/>
    <s v="AUSTRALIA"/>
    <s v="AUSTRALIA-AUSTRALIA"/>
    <m/>
    <n v="0"/>
    <x v="45"/>
    <s v=""/>
    <x v="5"/>
    <s v="Distribution"/>
  </r>
  <r>
    <s v="0.000"/>
    <s v=""/>
    <s v="Tercel Oilfield Products Australia Pty Ltd"/>
    <n v="40.417801994519998"/>
    <s v="Other"/>
    <s v="AUSTRALIA"/>
    <s v="AUSTRALIA"/>
    <s v="AUSTRALIA-AUSTRALIA"/>
    <m/>
    <n v="0"/>
    <x v="45"/>
    <s v=""/>
    <x v="5"/>
    <s v="Distribution"/>
  </r>
  <r>
    <s v="0.000"/>
    <s v=""/>
    <s v="Tercel Oilfield Products Australia Pty Ltd"/>
    <n v="68.119891002000003"/>
    <s v="Other"/>
    <s v="AUSTRALIA"/>
    <s v="AUSTRALIA"/>
    <s v="AUSTRALIA-AUSTRALIA"/>
    <m/>
    <n v="0"/>
    <x v="45"/>
    <s v=""/>
    <x v="5"/>
    <s v="Distribution"/>
  </r>
  <r>
    <s v="43994.000"/>
    <d v="2018-05-16T15:27:00"/>
    <s v="Top-Co Inc."/>
    <n v="7286.2221200220401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39.651366365954999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118.96171118586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733.57692007815001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74.347263447165005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14.866407854235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49.569917023439999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74.347263447165005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396.52888783553999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351.92205218484003"/>
    <s v="Freight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3915.72657341995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1189.58666350662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1189.58666350662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2627.0076879544499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2627.0076879544499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366.78846003907501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126.39110906898"/>
    <s v="Other"/>
    <s v="CHINA"/>
    <s v="CANADA"/>
    <s v="CHINA-CANADA"/>
    <s v="43994.000"/>
    <n v="2444.1111111111113"/>
    <x v="48"/>
    <d v="2018-04-28T18:11:00"/>
    <x v="32"/>
    <s v="Ocean"/>
  </r>
  <r>
    <s v="43994.000"/>
    <d v="2018-05-16T15:27:00"/>
    <s v="Top-Co Inc."/>
    <n v="257.74529951070002"/>
    <s v="Other"/>
    <s v="CHINA"/>
    <s v="CANADA"/>
    <s v="CHINA-CANADA"/>
    <s v="43994.000"/>
    <n v="2444.1111111111113"/>
    <x v="48"/>
    <d v="2018-04-28T18:11:00"/>
    <x v="32"/>
    <s v="Ocean"/>
  </r>
  <r>
    <s v="4195.000"/>
    <d v="2018-05-23T19:20:00"/>
    <s v="Top-Co Inc."/>
    <n v="366.44591607929999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39.483900430064999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117.24137929899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88.83306690165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49.35677855958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167.80086776178001"/>
    <s v="Freight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82.811905297604994"/>
    <s v="Other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49.35677855958"/>
    <s v="Other"/>
    <s v="CHINA"/>
    <s v="CANADA"/>
    <s v="CHINA-CANADA"/>
    <s v="4195.000"/>
    <n v="466.11111111111109"/>
    <x v="49"/>
    <d v="2018-04-26T12:00:00"/>
    <x v="33"/>
    <s v="Ocean"/>
  </r>
  <r>
    <s v="4195.000"/>
    <d v="2018-05-23T19:20:00"/>
    <s v="Top-Co Inc."/>
    <n v="1312.7883077056899"/>
    <s v="Other"/>
    <s v="CHINA"/>
    <s v="CANADA"/>
    <s v="CHINA-CANADA"/>
    <s v="4195.000"/>
    <n v="466.11111111111109"/>
    <x v="49"/>
    <d v="2018-04-26T12:00:00"/>
    <x v="33"/>
    <s v="Ocean"/>
  </r>
  <r>
    <m/>
    <s v=""/>
    <s v="TERCEL PEN(NINGBO)CO., LTD"/>
    <n v="0.40166100415"/>
    <s v="Other"/>
    <s v=""/>
    <s v="CHINA"/>
    <s v="-CHINA"/>
    <m/>
    <n v="0"/>
    <x v="23"/>
    <s v=""/>
    <x v="5"/>
    <s v="Ocean"/>
  </r>
  <r>
    <m/>
    <s v=""/>
    <s v="TERCEL PEN(NINGBO)CO., LTD"/>
    <n v="5.8890147225000002E-2"/>
    <s v="Other"/>
    <s v=""/>
    <s v="CHINA"/>
    <s v="-CHINA"/>
    <m/>
    <n v="0"/>
    <x v="23"/>
    <s v=""/>
    <x v="5"/>
    <s v="Ocean"/>
  </r>
  <r>
    <m/>
    <s v=""/>
    <s v="TERCEL PEN(NINGBO)CO., LTD"/>
    <n v="0.78067195167500003"/>
    <s v="Other"/>
    <s v=""/>
    <s v="CHINA"/>
    <s v="-CHINA"/>
    <m/>
    <n v="0"/>
    <x v="23"/>
    <s v=""/>
    <x v="5"/>
    <s v="Ocean"/>
  </r>
  <r>
    <m/>
    <s v=""/>
    <s v="TERCEL PEN(NINGBO)CO., LTD"/>
    <n v="20.385050962499999"/>
    <s v="Other"/>
    <s v=""/>
    <s v="CHINA"/>
    <s v="-CHINA"/>
    <m/>
    <n v="0"/>
    <x v="23"/>
    <s v=""/>
    <x v="5"/>
    <s v="Ocean"/>
  </r>
  <r>
    <m/>
    <s v=""/>
    <s v="TERCEL PEN(NINGBO)CO., LTD"/>
    <n v="0.14949037372499999"/>
    <s v="Other"/>
    <s v=""/>
    <s v="CHINA"/>
    <s v="-CHINA"/>
    <m/>
    <n v="0"/>
    <x v="23"/>
    <s v=""/>
    <x v="5"/>
    <s v="Ocean"/>
  </r>
  <r>
    <m/>
    <s v=""/>
    <s v="TERCEL PEN(NINGBO)CO., LTD"/>
    <n v="0.37146092865000002"/>
    <s v="Other"/>
    <s v=""/>
    <s v="CHINA"/>
    <s v="-CHINA"/>
    <m/>
    <n v="0"/>
    <x v="23"/>
    <s v=""/>
    <x v="5"/>
    <s v="Ocean"/>
  </r>
  <r>
    <m/>
    <s v=""/>
    <s v="TERCEL PEN(NINGBO)CO., LTD"/>
    <n v="0.14949037372499999"/>
    <s v="Other"/>
    <s v=""/>
    <s v="CHINA"/>
    <s v="-CHINA"/>
    <m/>
    <n v="0"/>
    <x v="23"/>
    <s v=""/>
    <x v="5"/>
    <s v="Ocean"/>
  </r>
  <r>
    <m/>
    <s v=""/>
    <s v="TERCEL PEN(NINGBO)CO., LTD"/>
    <n v="1.5100037749999999"/>
    <s v="Other"/>
    <s v=""/>
    <s v="CHINA"/>
    <s v="-CHINA"/>
    <m/>
    <n v="0"/>
    <x v="23"/>
    <s v=""/>
    <x v="5"/>
    <s v="Ocean"/>
  </r>
  <r>
    <m/>
    <s v=""/>
    <s v="TERCEL PEN(NINGBO)CO., LTD"/>
    <n v="7.3325783313999997"/>
    <s v="Other"/>
    <s v=""/>
    <s v="CHINA"/>
    <s v="-CHINA"/>
    <m/>
    <n v="0"/>
    <x v="23"/>
    <s v=""/>
    <x v="5"/>
    <s v="Ocean"/>
  </r>
  <r>
    <m/>
    <s v=""/>
    <s v="TERCEL PEN(NINGBO)CO., LTD"/>
    <n v="18.120045300000001"/>
    <s v="Other"/>
    <s v=""/>
    <s v="CHINA"/>
    <s v="-CHINA"/>
    <m/>
    <n v="0"/>
    <x v="23"/>
    <s v=""/>
    <x v="5"/>
    <s v="Ocean"/>
  </r>
  <r>
    <s v="104.000"/>
    <d v="2018-06-17T23:01:00"/>
    <s v="Top-Co Inc."/>
    <n v="237.49714544400001"/>
    <s v="Freight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5.5416000603600004"/>
    <s v="Freight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26.6423079825"/>
    <s v="Other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11.8748572722"/>
    <s v="Other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38.060439975000001"/>
    <s v="Other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72.314835952500005"/>
    <s v="Other"/>
    <s v="CANADA"/>
    <s v="INDIA"/>
    <s v="CANADA-INDIA"/>
    <s v="104.000"/>
    <n v="14.857142857142858"/>
    <x v="50"/>
    <d v="2018-06-13T21:12:00"/>
    <x v="34"/>
    <s v="Air"/>
  </r>
  <r>
    <s v="104.000"/>
    <d v="2018-06-17T23:01:00"/>
    <s v="Top-Co Inc."/>
    <n v="41.866483972499999"/>
    <s v="Other"/>
    <s v="CANADA"/>
    <s v="INDIA"/>
    <s v="CANADA-INDIA"/>
    <s v="104.000"/>
    <n v="14.857142857142858"/>
    <x v="50"/>
    <d v="2018-06-13T21:12:00"/>
    <x v="34"/>
    <s v="Air"/>
  </r>
  <r>
    <s v="42561.000"/>
    <d v="2018-06-04T15:00:00"/>
    <s v="Top-Co Inc."/>
    <n v="5437.13937680461"/>
    <s v="Freight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39.902565269790003"/>
    <s v="Freight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89.784577901025003"/>
    <s v="Freight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708.32762419873495"/>
    <s v="Freight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49.882012631235"/>
    <s v="Other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648.46616420605505"/>
    <s v="Other"/>
    <s v="CHINA"/>
    <s v="CANADA"/>
    <s v="CHINA-CANADA"/>
    <s v="42561.000"/>
    <n v="6080.1428571428569"/>
    <x v="51"/>
    <d v="2018-05-10T23:30:00"/>
    <x v="35"/>
    <s v="Ocean"/>
  </r>
  <r>
    <s v="42561.000"/>
    <d v="2018-06-04T15:00:00"/>
    <s v="Top-Co Inc."/>
    <n v="31.17911242752"/>
    <s v="Other"/>
    <s v="CHINA"/>
    <s v="CANADA"/>
    <s v="CHINA-CANADA"/>
    <s v="42561.000"/>
    <n v="6080.1428571428569"/>
    <x v="51"/>
    <d v="2018-05-10T23:30:00"/>
    <x v="35"/>
    <s v="Ocean"/>
  </r>
  <r>
    <s v="103.000"/>
    <d v="2018-06-22T23:01:00"/>
    <s v="Top-Co Inc."/>
    <n v="238.34969929944"/>
    <s v="Freight"/>
    <s v="CANADA"/>
    <s v="INDIA"/>
    <s v="CANADA-INDIA"/>
    <s v="103.000"/>
    <n v="34.333333333333336"/>
    <x v="52"/>
    <d v="2018-06-21T21:16:00"/>
    <x v="36"/>
    <s v="Air"/>
  </r>
  <r>
    <s v="103.000"/>
    <d v="2018-06-22T23:01:00"/>
    <s v="Top-Co Inc."/>
    <n v="27.274111286084999"/>
    <s v="Other"/>
    <s v="CANADA"/>
    <s v="INDIA"/>
    <s v="CANADA-INDIA"/>
    <s v="103.000"/>
    <n v="34.333333333333336"/>
    <x v="52"/>
    <d v="2018-06-21T21:16:00"/>
    <x v="36"/>
    <s v="Air"/>
  </r>
  <r>
    <s v="103.000"/>
    <d v="2018-06-22T23:01:00"/>
    <s v="Top-Co Inc."/>
    <n v="74.598462350999995"/>
    <s v="Other"/>
    <s v="CANADA"/>
    <s v="INDIA"/>
    <s v="CANADA-INDIA"/>
    <s v="103.000"/>
    <n v="34.333333333333336"/>
    <x v="52"/>
    <d v="2018-06-21T21:16:00"/>
    <x v="36"/>
    <s v="Air"/>
  </r>
  <r>
    <s v="327.000"/>
    <d v="2018-07-03T23:30:00"/>
    <s v="Top-Co Inc."/>
    <n v="721.00175071040996"/>
    <s v="Freight"/>
    <s v="CANADA"/>
    <s v="VIET NAM"/>
    <s v="CANADA-VIET NAM"/>
    <s v="327.000"/>
    <n v="109"/>
    <x v="53"/>
    <d v="2018-06-23T21:14:00"/>
    <x v="37"/>
    <s v="Air"/>
  </r>
  <r>
    <s v="327.000"/>
    <d v="2018-07-03T23:30:00"/>
    <s v="Top-Co Inc."/>
    <n v="27.472025573955001"/>
    <s v="Other"/>
    <s v="CANADA"/>
    <s v="VIET NAM"/>
    <s v="CANADA-VIET NAM"/>
    <s v="327.000"/>
    <n v="109"/>
    <x v="53"/>
    <d v="2018-06-23T21:14:00"/>
    <x v="37"/>
    <s v="Air"/>
  </r>
  <r>
    <s v="327.000"/>
    <d v="2018-07-03T23:30:00"/>
    <s v="Top-Co Inc."/>
    <n v="98.104590079559998"/>
    <s v="Other"/>
    <s v="CANADA"/>
    <s v="VIET NAM"/>
    <s v="CANADA-VIET NAM"/>
    <s v="327.000"/>
    <n v="109"/>
    <x v="53"/>
    <d v="2018-06-23T21:14:00"/>
    <x v="37"/>
    <s v="Air"/>
  </r>
  <r>
    <s v="6472.000"/>
    <d v="2018-06-10T04:53:00"/>
    <s v="Top-Co Inc."/>
    <n v="2483.3828116647901"/>
    <s v="Freight"/>
    <s v="CHINA"/>
    <s v="CANADA"/>
    <s v="CHINA-CANADA"/>
    <s v="6472.000"/>
    <n v="1078.6666666666667"/>
    <x v="54"/>
    <d v="2018-05-25T00:37:00"/>
    <x v="38"/>
    <s v="Ocean"/>
  </r>
  <r>
    <s v="6472.000"/>
    <d v="2018-06-10T04:53:00"/>
    <s v="Top-Co Inc."/>
    <n v="40.541980661369998"/>
    <s v="Freight"/>
    <s v="CHINA"/>
    <s v="CANADA"/>
    <s v="CHINA-CANADA"/>
    <s v="6472.000"/>
    <n v="1078.6666666666667"/>
    <x v="54"/>
    <d v="2018-05-25T00:37:00"/>
    <x v="38"/>
    <s v="Ocean"/>
  </r>
  <r>
    <s v="6472.000"/>
    <d v="2018-06-10T04:53:00"/>
    <s v="Top-Co Inc."/>
    <n v="91.22326253208"/>
    <s v="Freight"/>
    <s v="CHINA"/>
    <s v="CANADA"/>
    <s v="CHINA-CANADA"/>
    <s v="6472.000"/>
    <n v="1078.6666666666667"/>
    <x v="54"/>
    <d v="2018-05-25T00:37:00"/>
    <x v="38"/>
    <s v="Ocean"/>
  </r>
  <r>
    <s v="6472.000"/>
    <d v="2018-06-10T04:53:00"/>
    <s v="Top-Co Inc."/>
    <n v="258.47605995821999"/>
    <s v="Freight"/>
    <s v="CHINA"/>
    <s v="CANADA"/>
    <s v="CHINA-CANADA"/>
    <s v="6472.000"/>
    <n v="1078.6666666666667"/>
    <x v="54"/>
    <d v="2018-05-25T00:37:00"/>
    <x v="38"/>
    <s v="Ocean"/>
  </r>
  <r>
    <s v="6472.000"/>
    <d v="2018-06-10T04:53:00"/>
    <s v="Top-Co Inc."/>
    <n v="50.681281870710002"/>
    <s v="Other"/>
    <s v="CHINA"/>
    <s v="CANADA"/>
    <s v="CHINA-CANADA"/>
    <s v="6472.000"/>
    <n v="1078.6666666666667"/>
    <x v="54"/>
    <d v="2018-05-25T00:37:00"/>
    <x v="38"/>
    <s v="Ocean"/>
  </r>
  <r>
    <s v="6472.000"/>
    <d v="2018-06-10T04:53:00"/>
    <s v="Top-Co Inc."/>
    <n v="329.42833215961502"/>
    <s v="Other"/>
    <s v="CHINA"/>
    <s v="CANADA"/>
    <s v="CHINA-CANADA"/>
    <s v="6472.000"/>
    <n v="1078.6666666666667"/>
    <x v="54"/>
    <d v="2018-05-25T00:37:00"/>
    <x v="38"/>
    <s v="Ocean"/>
  </r>
  <r>
    <s v="148.000"/>
    <d v="2018-06-26T18:00:00"/>
    <s v="Rubicon Oilfield"/>
    <n v="-369.298824755883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39.614419646999998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85.355869532735994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-958.21999203473399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369.298824755883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39.614419646999998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5.355869532735994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958.21999203473399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401.84867289916798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3.520401422424996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52.198600288196999"/>
    <s v="Freight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39.614419646999998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85.355869532735994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958.21999203473399"/>
    <s v="Other"/>
    <s v="UNITED ARAB EMIRATES"/>
    <s v="UNITED KINGDOM"/>
    <s v="UNITED ARAB EMIRATES-UNITED KINGDOM"/>
    <s v="148.000"/>
    <n v="5.92"/>
    <x v="55"/>
    <d v="2018-06-22T04:30:00"/>
    <x v="39"/>
    <s v="Air"/>
  </r>
  <r>
    <s v="148.000"/>
    <d v="2018-06-26T18:00:00"/>
    <s v="Rubicon Oilfield"/>
    <n v="46.216822921499997"/>
    <s v="Other"/>
    <s v="UNITED ARAB EMIRATES"/>
    <s v="UNITED KINGDOM"/>
    <s v="UNITED ARAB EMIRATES-UNITED KINGDOM"/>
    <s v="148.000"/>
    <n v="5.92"/>
    <x v="55"/>
    <d v="2018-06-22T04:30:00"/>
    <x v="39"/>
    <s v="Air"/>
  </r>
  <r>
    <s v="573.000"/>
    <d v="2018-07-01T09:41:00"/>
    <s v="Tercel Oilfield Products USA LLC"/>
    <n v="2704.56"/>
    <s v="Freight"/>
    <s v="UNITED STATES"/>
    <s v="KUWAIT"/>
    <s v="UNITED STATES-KUWAIT"/>
    <s v="573.000"/>
    <n v="114.6"/>
    <x v="56"/>
    <d v="2018-06-29T13:03:00"/>
    <x v="40"/>
    <s v="Air"/>
  </r>
  <r>
    <s v="573.000"/>
    <d v="2018-07-01T09:41:00"/>
    <s v="Tercel Oilfield Products USA LLC"/>
    <n v="45"/>
    <s v="Other"/>
    <s v="UNITED STATES"/>
    <s v="KUWAIT"/>
    <s v="UNITED STATES-KUWAIT"/>
    <s v="573.000"/>
    <n v="114.6"/>
    <x v="56"/>
    <d v="2018-06-29T13:03:00"/>
    <x v="40"/>
    <s v="Air"/>
  </r>
  <r>
    <s v="573.000"/>
    <d v="2018-07-01T09:41:00"/>
    <s v="Tercel Oilfield Products USA LLC"/>
    <n v="57.3"/>
    <s v="Other"/>
    <s v="UNITED STATES"/>
    <s v="KUWAIT"/>
    <s v="UNITED STATES-KUWAIT"/>
    <s v="573.000"/>
    <n v="114.6"/>
    <x v="56"/>
    <d v="2018-06-29T13:03:00"/>
    <x v="40"/>
    <s v="Air"/>
  </r>
  <r>
    <s v="573.000"/>
    <d v="2018-07-01T09:41:00"/>
    <s v="Tercel Oilfield Products USA LLC"/>
    <n v="55"/>
    <s v="Other"/>
    <s v="UNITED STATES"/>
    <s v="KUWAIT"/>
    <s v="UNITED STATES-KUWAIT"/>
    <s v="573.000"/>
    <n v="114.6"/>
    <x v="56"/>
    <d v="2018-06-29T13:03:00"/>
    <x v="40"/>
    <s v="Air"/>
  </r>
  <r>
    <s v="573.000"/>
    <d v="2018-07-01T09:41:00"/>
    <s v="Tercel Oilfield Products USA LLC"/>
    <n v="25"/>
    <s v="Other"/>
    <s v="UNITED STATES"/>
    <s v="KUWAIT"/>
    <s v="UNITED STATES-KUWAIT"/>
    <s v="573.000"/>
    <n v="114.6"/>
    <x v="56"/>
    <d v="2018-06-29T13:03:00"/>
    <x v="40"/>
    <s v="Air"/>
  </r>
  <r>
    <s v="17737.000"/>
    <d v="2018-06-23T14:00:00"/>
    <s v="Tercel Oilfield Products ME"/>
    <n v="108.5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1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31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8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5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28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47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108.5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1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31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8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5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28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47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41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108.5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1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31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8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56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28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22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17737.000"/>
    <d v="2018-06-23T14:00:00"/>
    <s v="Tercel Oilfield Products ME"/>
    <n v="-47.5"/>
    <s v="Other"/>
    <s v="UNITED STATES"/>
    <s v="UNITED ARAB EMIRATES"/>
    <s v="UNITED STATES-UNITED ARAB EMIRATES"/>
    <s v="17737.000"/>
    <n v="554.28125"/>
    <x v="42"/>
    <d v="2018-05-18T23:00:00"/>
    <x v="27"/>
    <s v="Ocean"/>
  </r>
  <r>
    <s v="658.000"/>
    <s v=""/>
    <s v="Rubicon Oilfield"/>
    <n v="335.58695363628601"/>
    <s v="Freight"/>
    <s v="UNITED KINGDOM"/>
    <s v="GERMANY"/>
    <s v="UNITED KINGDOM-GERMANY"/>
    <s v="658.000"/>
    <n v="219.33333333333334"/>
    <x v="57"/>
    <d v="2018-06-28T12:22:00"/>
    <x v="41"/>
    <s v="Truck"/>
  </r>
  <r>
    <s v="658.000"/>
    <s v=""/>
    <s v="Rubicon Oilfield"/>
    <n v="199.20771159821399"/>
    <s v="Other"/>
    <s v="UNITED KINGDOM"/>
    <s v="GERMANY"/>
    <s v="UNITED KINGDOM-GERMANY"/>
    <s v="658.000"/>
    <n v="219.33333333333334"/>
    <x v="57"/>
    <d v="2018-06-28T12:22:00"/>
    <x v="41"/>
    <s v="Truck"/>
  </r>
  <r>
    <s v="658.000"/>
    <s v=""/>
    <s v="Rubicon Oilfield"/>
    <n v="106.9589330469"/>
    <s v="Other"/>
    <s v="UNITED KINGDOM"/>
    <s v="GERMANY"/>
    <s v="UNITED KINGDOM-GERMANY"/>
    <s v="658.000"/>
    <n v="219.33333333333334"/>
    <x v="57"/>
    <d v="2018-06-28T12:22:00"/>
    <x v="41"/>
    <s v="Truck"/>
  </r>
  <r>
    <m/>
    <s v=""/>
    <s v="Tercel Oilfield Products ME"/>
    <n v="175.54442505227999"/>
    <s v="Freight"/>
    <s v=""/>
    <s v="UNITED ARAB EMIRATES"/>
    <s v="-UNITED ARAB EMIRATES"/>
    <m/>
    <n v="0"/>
    <x v="23"/>
    <s v=""/>
    <x v="5"/>
    <s v="Ocean"/>
  </r>
  <r>
    <m/>
    <s v=""/>
    <s v="Tercel Oilfield Products ME"/>
    <n v="122.495644575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400.15243894499997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85.7469512025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54.442508699999998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14.971689892500001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17.693815327500001"/>
    <s v="Other"/>
    <s v=""/>
    <s v="UNITED ARAB EMIRATES"/>
    <s v="-UNITED ARAB EMIRATES"/>
    <m/>
    <n v="0"/>
    <x v="23"/>
    <s v=""/>
    <x v="5"/>
    <s v="Ocean"/>
  </r>
  <r>
    <m/>
    <s v=""/>
    <s v="Tercel Oilfield Products ME"/>
    <n v="108.8850174"/>
    <s v="Other"/>
    <s v=""/>
    <s v="UNITED ARAB EMIRATES"/>
    <s v="-UNITED ARAB EMIRATES"/>
    <m/>
    <n v="0"/>
    <x v="23"/>
    <s v=""/>
    <x v="5"/>
    <s v="Ocean"/>
  </r>
  <r>
    <s v="154.000"/>
    <d v="2018-07-06T02:50:00"/>
    <s v="Top-Co Inc."/>
    <n v="341.12811140793002"/>
    <s v="Freight"/>
    <s v="CANADA"/>
    <s v="THAILAND"/>
    <s v="CANADA-THAILAND"/>
    <s v="154.000"/>
    <n v="51.333333333333336"/>
    <x v="58"/>
    <d v="2018-07-01T21:18:00"/>
    <x v="42"/>
    <s v="Air"/>
  </r>
  <r>
    <s v="154.000"/>
    <d v="2018-07-06T02:50:00"/>
    <s v="Top-Co Inc."/>
    <n v="27.487249749945001"/>
    <s v="Other"/>
    <s v="CANADA"/>
    <s v="THAILAND"/>
    <s v="CANADA-THAILAND"/>
    <s v="154.000"/>
    <n v="51.333333333333336"/>
    <x v="58"/>
    <d v="2018-07-01T21:18:00"/>
    <x v="42"/>
    <s v="Air"/>
  </r>
  <r>
    <s v="154.000"/>
    <d v="2018-07-06T02:50:00"/>
    <s v="Top-Co Inc."/>
    <n v="98.500418655299995"/>
    <s v="Other"/>
    <s v="CANADA"/>
    <s v="THAILAND"/>
    <s v="CANADA-THAILAND"/>
    <s v="154.000"/>
    <n v="51.333333333333336"/>
    <x v="58"/>
    <d v="2018-07-01T21:18:00"/>
    <x v="42"/>
    <s v="Air"/>
  </r>
  <r>
    <s v="0.000"/>
    <s v=""/>
    <s v="Tercel Oilfield Products Australia Pty Ltd"/>
    <n v="411.14156599199998"/>
    <s v="Other"/>
    <s v="AUSTRALIA"/>
    <s v="AUSTRALIA"/>
    <s v="AUSTRALIA-AUSTRALIA"/>
    <m/>
    <n v="0"/>
    <x v="59"/>
    <s v=""/>
    <x v="5"/>
    <s v="Distribution"/>
  </r>
  <r>
    <s v="0.000"/>
    <s v=""/>
    <s v="Tercel Oilfield Products Australia Pty Ltd"/>
    <n v="41.114156599200001"/>
    <s v="Other"/>
    <s v="AUSTRALIA"/>
    <s v="AUSTRALIA"/>
    <s v="AUSTRALIA-AUSTRALIA"/>
    <m/>
    <n v="0"/>
    <x v="59"/>
    <s v=""/>
    <x v="5"/>
    <s v="Distribution"/>
  </r>
  <r>
    <s v="11368.000"/>
    <d v="2018-07-11T22:32:00"/>
    <s v="Top-Co Inc."/>
    <n v="20239.552581001801"/>
    <s v="Freight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27.790590403125002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1125.5381302687499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-20239.552581001801"/>
    <s v="Freight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-1125.5381302687499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-27.790590403125002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13597.7321634618"/>
    <s v="Freight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27.790590403125002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1125.5381302687499"/>
    <s v="Other"/>
    <s v="CANADA"/>
    <s v="UNITED ARAB EMIRATES"/>
    <s v="CANADA-UNITED ARAB EMIRATES"/>
    <s v="11368.000"/>
    <n v="1136.8"/>
    <x v="60"/>
    <d v="2018-07-06T23:49:00"/>
    <x v="43"/>
    <s v="Air"/>
  </r>
  <r>
    <s v="11368.000"/>
    <d v="2018-07-11T22:32:00"/>
    <s v="Top-Co Inc."/>
    <n v="6641.8204175399997"/>
    <s v="Other"/>
    <s v="CANADA"/>
    <s v="UNITED ARAB EMIRATES"/>
    <s v="CANADA-UNITED ARAB EMIRATES"/>
    <s v="11368.000"/>
    <n v="1136.8"/>
    <x v="60"/>
    <d v="2018-07-06T23:49:00"/>
    <x v="43"/>
    <s v="Air"/>
  </r>
  <r>
    <s v="45.000"/>
    <d v="2018-07-08T15:23:00"/>
    <s v="Tercel Oilfield Products ME"/>
    <n v="112.477883296177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79.98475648640800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9.998094560801000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60.737131482480997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13.49865258018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24.996597427670999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88.466668452500002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34.025641712499997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32.664616043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54.441026739999998"/>
    <s v="Customs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28.581539038500001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4.0830770054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14.9712823534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81.661540110000004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272.20513369999998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19.054359358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55441.500"/>
    <d v="2018-07-01T08:49:00"/>
    <s v="Top-Co Inc."/>
    <n v="13457.795201606201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40.628843784375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1802.8367156868701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91.412976620625003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316.26691263750001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863.33025821624994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1726.6605164324999"/>
    <s v="Freight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50.784132836250002"/>
    <s v="Other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1650.4843171781199"/>
    <s v="Other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457.05719552624998"/>
    <s v="Other"/>
    <s v="CHINA"/>
    <s v="CANADA"/>
    <s v="CHINA-CANADA"/>
    <s v="55441.500"/>
    <n v="5040.136363636364"/>
    <x v="62"/>
    <d v="2018-06-12T12:00:00"/>
    <x v="45"/>
    <s v="Ocean"/>
  </r>
  <r>
    <s v="55441.500"/>
    <d v="2018-07-01T08:49:00"/>
    <s v="Top-Co Inc."/>
    <n v="198.055043030625"/>
    <s v="Other"/>
    <s v="CHINA"/>
    <s v="CANADA"/>
    <s v="CHINA-CANADA"/>
    <s v="55441.500"/>
    <n v="5040.136363636364"/>
    <x v="62"/>
    <d v="2018-06-12T12:00:00"/>
    <x v="45"/>
    <s v="Ocean"/>
  </r>
  <r>
    <s v="681.500"/>
    <d v="2018-07-18T02:30:00"/>
    <s v="Logan Oil Tools Inc."/>
    <n v="1158.55"/>
    <s v="Freight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Logan Oil Tools Inc."/>
    <n v="238.53"/>
    <s v="Other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Logan Oil Tools Inc."/>
    <n v="845.14"/>
    <s v="Other"/>
    <s v="UNITED STATES"/>
    <s v="UNITED KINGDOM"/>
    <s v="UNITED STATES-UNITED KINGDOM"/>
    <s v="681.500"/>
    <n v="85.1875"/>
    <x v="63"/>
    <d v="2018-07-16T02:36:00"/>
    <x v="46"/>
    <s v="Air"/>
  </r>
  <r>
    <s v="127.000"/>
    <d v="2018-06-05T15:10:00"/>
    <s v="Tercel Oilfield Products USA LLC"/>
    <n v="86.7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169.16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86.7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24.29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121.45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64.89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34.700000000000003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34.700000000000003"/>
    <s v="Other"/>
    <s v="UNITED STATES"/>
    <s v="KUWAIT"/>
    <s v="UNITED STATES-KUWAIT"/>
    <s v="127.000"/>
    <n v="8.4666666666666668"/>
    <x v="46"/>
    <d v="2018-06-03T23:35:00"/>
    <x v="30"/>
    <s v="Air"/>
  </r>
  <r>
    <s v="127.000"/>
    <d v="2018-06-05T15:10:00"/>
    <s v="Tercel Oilfield Products USA LLC"/>
    <n v="69.400000000000006"/>
    <s v="Other"/>
    <s v="UNITED STATES"/>
    <s v="KUWAIT"/>
    <s v="UNITED STATES-KUWAIT"/>
    <s v="127.000"/>
    <n v="8.4666666666666668"/>
    <x v="46"/>
    <d v="2018-06-03T23:35:00"/>
    <x v="30"/>
    <s v="Air"/>
  </r>
  <r>
    <s v="6046.500"/>
    <d v="2018-07-09T10:44:00"/>
    <s v="Top-Co Cementing Products Inc."/>
    <n v="2103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30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435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109.3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31.22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23.42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54.64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107.73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23.42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15.61"/>
    <s v="Freight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350"/>
    <s v="Other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105"/>
    <s v="Other"/>
    <s v="CHINA"/>
    <s v="UNITED STATES"/>
    <s v="CHINA-UNITED STATES"/>
    <s v="6046.500"/>
    <n v="465.11538461538464"/>
    <x v="64"/>
    <d v="2018-06-07T11:24:00"/>
    <x v="47"/>
    <s v="Ocean"/>
  </r>
  <r>
    <s v="6046.500"/>
    <d v="2018-07-09T10:44:00"/>
    <s v="Top-Co Cementing Products Inc."/>
    <n v="140"/>
    <s v="Other"/>
    <s v="CHINA"/>
    <s v="UNITED STATES"/>
    <s v="CHINA-UNITED STATES"/>
    <s v="6046.500"/>
    <n v="465.11538461538464"/>
    <x v="64"/>
    <d v="2018-06-07T11:24:00"/>
    <x v="47"/>
    <s v="Ocean"/>
  </r>
  <r>
    <s v="1629.000"/>
    <d v="2018-07-23T05:00:00"/>
    <s v="Rubicon Oilfield"/>
    <n v="815.17458646349996"/>
    <s v="Freight"/>
    <s v="UNITED KINGDOM"/>
    <s v="NETHERLANDS"/>
    <s v="UNITED KINGDOM-NETHERLANDS"/>
    <s v="1629.000"/>
    <n v="325.8"/>
    <x v="65"/>
    <d v="2018-07-20T13:30:00"/>
    <x v="48"/>
    <s v="Truck"/>
  </r>
  <r>
    <s v="1629.000"/>
    <d v="2018-07-23T05:00:00"/>
    <s v="Rubicon Oilfield"/>
    <n v="84.011551584000003"/>
    <s v="Other"/>
    <s v="UNITED KINGDOM"/>
    <s v="NETHERLANDS"/>
    <s v="UNITED KINGDOM-NETHERLANDS"/>
    <s v="1629.000"/>
    <n v="325.8"/>
    <x v="65"/>
    <d v="2018-07-20T13:30:00"/>
    <x v="48"/>
    <s v="Truck"/>
  </r>
  <r>
    <s v="1629.000"/>
    <d v="2018-07-23T05:00:00"/>
    <s v="Rubicon Oilfield"/>
    <n v="179.83722760949999"/>
    <s v="Other"/>
    <s v="UNITED KINGDOM"/>
    <s v="NETHERLANDS"/>
    <s v="UNITED KINGDOM-NETHERLANDS"/>
    <s v="1629.000"/>
    <n v="325.8"/>
    <x v="65"/>
    <d v="2018-07-20T13:30:00"/>
    <x v="48"/>
    <s v="Truck"/>
  </r>
  <r>
    <s v="1629.000"/>
    <d v="2018-07-23T05:00:00"/>
    <s v="Rubicon Oilfield"/>
    <n v="1443.94854285"/>
    <s v="Freight"/>
    <s v="UNITED KINGDOM"/>
    <s v="NETHERLANDS"/>
    <s v="UNITED KINGDOM-NETHERLANDS"/>
    <s v="1629.000"/>
    <n v="325.8"/>
    <x v="65"/>
    <d v="2018-07-20T13:30:00"/>
    <x v="48"/>
    <s v="Truck"/>
  </r>
  <r>
    <s v="1629.000"/>
    <d v="2018-07-23T05:00:00"/>
    <s v="Rubicon Oilfield"/>
    <n v="288.78970857000002"/>
    <s v="Other"/>
    <s v="UNITED KINGDOM"/>
    <s v="NETHERLANDS"/>
    <s v="UNITED KINGDOM-NETHERLANDS"/>
    <s v="1629.000"/>
    <n v="325.8"/>
    <x v="65"/>
    <d v="2018-07-20T13:30:00"/>
    <x v="48"/>
    <s v="Truck"/>
  </r>
  <r>
    <s v="377.000"/>
    <d v="2018-07-12T20:46:00"/>
    <s v="Tercel Oilfield Products ME"/>
    <n v="998.85946016348703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49.081307657446999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5.054577117885998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88.466668452500002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4.025641712499997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2.6646160439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54.441026739999998"/>
    <s v="Customs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28.581539038500001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4.08307700549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14.9712823534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95.271796795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23149.000"/>
    <d v="2018-07-06T16:03:00"/>
    <s v="Top-Co Inc."/>
    <n v="5360.3013524774997"/>
    <s v="Freight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40.452029516250001"/>
    <s v="Freight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91.020910200000003"/>
    <s v="Freight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718.08118074000004"/>
    <s v="Freight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50.568880683750002"/>
    <s v="Other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128.95141450125001"/>
    <s v="Other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657.39544888875002"/>
    <s v="Other"/>
    <s v="CHINA"/>
    <s v="CANADA"/>
    <s v="CHINA-CANADA"/>
    <s v="23149.000"/>
    <n v="2893.625"/>
    <x v="67"/>
    <d v="2018-06-14T12:00:00"/>
    <x v="50"/>
    <s v="Ocean"/>
  </r>
  <r>
    <s v="23149.000"/>
    <d v="2018-07-06T16:03:00"/>
    <s v="Top-Co Inc."/>
    <n v="151.70664205124999"/>
    <s v="Other"/>
    <s v="CHINA"/>
    <s v="CANADA"/>
    <s v="CHINA-CANADA"/>
    <s v="23149.000"/>
    <n v="2893.625"/>
    <x v="67"/>
    <d v="2018-06-14T12:00:00"/>
    <x v="50"/>
    <s v="Ocean"/>
  </r>
  <r>
    <s v="43238.000"/>
    <d v="2018-07-11T15:08:00"/>
    <s v="Top-Co Inc."/>
    <n v="8596.7097162374994"/>
    <s v="Freight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40.452029516250001"/>
    <s v="Freight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91.020910200000003"/>
    <s v="Freight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1375.4766296287501"/>
    <s v="Freight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70.794895441874999"/>
    <s v="Freight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50.568880683750002"/>
    <s v="Other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657.39544888875002"/>
    <s v="Other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1213.6531364099999"/>
    <s v="Other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9759.7939719637507"/>
    <s v="Other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1092.2893602843701"/>
    <s v="Other"/>
    <s v="CHINA"/>
    <s v="CANADA"/>
    <s v="CHINA-CANADA"/>
    <s v="43238.000"/>
    <n v="3930.7272727272725"/>
    <x v="68"/>
    <d v="2018-06-22T07:52:00"/>
    <x v="39"/>
    <s v="Ocean"/>
  </r>
  <r>
    <s v="43238.000"/>
    <d v="2018-07-11T15:08:00"/>
    <s v="Top-Co Inc."/>
    <n v="561.316113105"/>
    <s v="Other"/>
    <s v="CHINA"/>
    <s v="CANADA"/>
    <s v="CHINA-CANADA"/>
    <s v="43238.000"/>
    <n v="3930.7272727272725"/>
    <x v="68"/>
    <d v="2018-06-22T07:52:00"/>
    <x v="39"/>
    <s v="Ocean"/>
  </r>
  <r>
    <s v="681.500"/>
    <d v="2018-07-18T02:30:00"/>
    <s v="Rubicon Oilfield"/>
    <n v="39.380414805000001"/>
    <s v="Other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Rubicon Oilfield"/>
    <n v="210.90837489064501"/>
    <s v="Other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Rubicon Oilfield"/>
    <n v="45.943817272499999"/>
    <s v="Other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Rubicon Oilfield"/>
    <n v="3935.2979782685802"/>
    <s v="Other"/>
    <s v="UNITED STATES"/>
    <s v="UNITED KINGDOM"/>
    <s v="UNITED STATES-UNITED KINGDOM"/>
    <s v="681.500"/>
    <n v="85.1875"/>
    <x v="63"/>
    <d v="2018-07-16T02:36:00"/>
    <x v="46"/>
    <s v="Air"/>
  </r>
  <r>
    <s v="681.500"/>
    <d v="2018-07-18T02:30:00"/>
    <s v="Rubicon Oilfield"/>
    <n v="98.385402987825003"/>
    <s v="Other"/>
    <s v="UNITED STATES"/>
    <s v="UNITED KINGDOM"/>
    <s v="UNITED STATES-UNITED KINGDOM"/>
    <s v="681.500"/>
    <n v="85.1875"/>
    <x v="63"/>
    <d v="2018-07-16T02:36:00"/>
    <x v="46"/>
    <s v="Air"/>
  </r>
  <r>
    <s v="124.000"/>
    <d v="2018-07-31T13:00:00"/>
    <s v="Tercel Oilfield Products USA LLC"/>
    <n v="75"/>
    <s v="Freight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Tercel Oilfield Products USA LLC"/>
    <n v="35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Tercel Oilfield Products USA LLC"/>
    <n v="10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Tercel Oilfield Products USA LLC"/>
    <n v="117.8"/>
    <s v="Freight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Tercel Oilfield Products USA LLC"/>
    <n v="24.8"/>
    <s v="Freight"/>
    <s v="UNITED STATES"/>
    <s v="UNITED KINGDOM"/>
    <s v="UNITED STATES-UNITED KINGDOM"/>
    <s v="124.000"/>
    <n v="11.272727272727273"/>
    <x v="69"/>
    <d v="2018-07-29T02:32:00"/>
    <x v="51"/>
    <s v="Air"/>
  </r>
  <r>
    <s v="714.000"/>
    <d v="2018-08-02T13:57:00"/>
    <s v="Tercel Oilfield Products USA LLC"/>
    <n v="142.80000000000001"/>
    <s v="Freight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Tercel Oilfield Products USA LLC"/>
    <n v="35.700000000000003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Tercel Oilfield Products USA LLC"/>
    <n v="10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Tercel Oilfield Products USA LLC"/>
    <n v="678.3"/>
    <s v="Freight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Tercel Oilfield Products USA LLC"/>
    <n v="142.80000000000001"/>
    <s v="Freight"/>
    <s v="UNITED STATES"/>
    <s v="UNITED KINGDOM"/>
    <s v="UNITED STATES-UNITED KINGDOM"/>
    <s v="714.000"/>
    <n v="64.909090909090907"/>
    <x v="70"/>
    <d v="2018-07-31T21:26:00"/>
    <x v="52"/>
    <s v="Air"/>
  </r>
  <r>
    <s v="86.500"/>
    <d v="2018-08-05T03:10:00"/>
    <s v="Tercel Oilfield Products USA LLC"/>
    <n v="250"/>
    <s v="Freight"/>
    <s v="UNITED STATES"/>
    <s v="KUWAIT"/>
    <s v="UNITED STATES-KUWAIT"/>
    <s v="86.500"/>
    <n v="14.416666666666666"/>
    <x v="71"/>
    <d v="2018-08-02T22:17:00"/>
    <x v="53"/>
    <s v="Air"/>
  </r>
  <r>
    <s v="86.500"/>
    <d v="2018-08-05T03:10:00"/>
    <s v="Tercel Oilfield Products USA LLC"/>
    <n v="45"/>
    <s v="Other"/>
    <s v="UNITED STATES"/>
    <s v="KUWAIT"/>
    <s v="UNITED STATES-KUWAIT"/>
    <s v="86.500"/>
    <n v="14.416666666666666"/>
    <x v="71"/>
    <d v="2018-08-02T22:17:00"/>
    <x v="53"/>
    <s v="Air"/>
  </r>
  <r>
    <s v="86.500"/>
    <d v="2018-08-05T03:10:00"/>
    <s v="Tercel Oilfield Products USA LLC"/>
    <n v="55"/>
    <s v="Other"/>
    <s v="UNITED STATES"/>
    <s v="KUWAIT"/>
    <s v="UNITED STATES-KUWAIT"/>
    <s v="86.500"/>
    <n v="14.416666666666666"/>
    <x v="71"/>
    <d v="2018-08-02T22:17:00"/>
    <x v="53"/>
    <s v="Air"/>
  </r>
  <r>
    <s v="86.500"/>
    <d v="2018-08-05T03:10:00"/>
    <s v="Tercel Oilfield Products USA LLC"/>
    <n v="25"/>
    <s v="Other"/>
    <s v="UNITED STATES"/>
    <s v="KUWAIT"/>
    <s v="UNITED STATES-KUWAIT"/>
    <s v="86.500"/>
    <n v="14.416666666666666"/>
    <x v="71"/>
    <d v="2018-08-02T22:17:00"/>
    <x v="53"/>
    <s v="Air"/>
  </r>
  <r>
    <s v="86.500"/>
    <d v="2018-08-05T03:10:00"/>
    <s v="Tercel Oilfield Products USA LLC"/>
    <n v="45"/>
    <s v="Other"/>
    <s v="UNITED STATES"/>
    <s v="KUWAIT"/>
    <s v="UNITED STATES-KUWAIT"/>
    <s v="86.500"/>
    <n v="14.416666666666666"/>
    <x v="71"/>
    <d v="2018-08-02T22:17:00"/>
    <x v="53"/>
    <s v="Air"/>
  </r>
  <r>
    <s v="86.500"/>
    <d v="2018-08-05T03:10:00"/>
    <s v="Tercel Oilfield Products USA LLC"/>
    <n v="55"/>
    <s v="Other"/>
    <s v="UNITED STATES"/>
    <s v="KUWAIT"/>
    <s v="UNITED STATES-KUWAIT"/>
    <s v="86.500"/>
    <n v="14.416666666666666"/>
    <x v="71"/>
    <d v="2018-08-02T22:17:00"/>
    <x v="53"/>
    <s v="Air"/>
  </r>
  <r>
    <s v="1093.000"/>
    <s v=""/>
    <s v="Rubicon Oilfield"/>
    <n v="413.49435545249997"/>
    <s v="Other"/>
    <s v="UNITED KINGDOM"/>
    <s v="UNITED KINGDOM"/>
    <s v="UNITED KINGDOM-UNITED KINGDOM"/>
    <s v="1093.000"/>
    <n v="546.5"/>
    <x v="72"/>
    <s v=""/>
    <x v="5"/>
    <s v="Truck"/>
  </r>
  <r>
    <s v="1093.000"/>
    <s v=""/>
    <s v="Rubicon Oilfield"/>
    <n v="82.698871090500006"/>
    <s v="Other"/>
    <s v="UNITED KINGDOM"/>
    <s v="UNITED KINGDOM"/>
    <s v="UNITED KINGDOM-UNITED KINGDOM"/>
    <s v="1093.000"/>
    <n v="546.5"/>
    <x v="72"/>
    <s v=""/>
    <x v="5"/>
    <s v="Truck"/>
  </r>
  <r>
    <s v="0.000"/>
    <s v=""/>
    <s v="Tercel Oilfield Products Australia Pty Ltd"/>
    <n v="329.79276533400002"/>
    <s v="Other"/>
    <s v="AUSTRALIA"/>
    <s v="AUSTRALIA"/>
    <s v="AUSTRALIA-AUSTRALIA"/>
    <m/>
    <n v="0"/>
    <x v="73"/>
    <s v=""/>
    <x v="5"/>
    <s v="Distribution"/>
  </r>
  <r>
    <s v="0.000"/>
    <s v=""/>
    <s v="Tercel Oilfield Products Australia Pty Ltd"/>
    <n v="32.979276533399997"/>
    <s v="Other"/>
    <s v="AUSTRALIA"/>
    <s v="AUSTRALIA"/>
    <s v="AUSTRALIA-AUSTRALIA"/>
    <m/>
    <n v="0"/>
    <x v="73"/>
    <s v=""/>
    <x v="5"/>
    <s v="Distribution"/>
  </r>
  <r>
    <s v="10093.000"/>
    <d v="2018-07-13T16:19:00"/>
    <s v="Top-Co Inc."/>
    <n v="2599.00061474625"/>
    <s v="Freight"/>
    <s v="CHINA"/>
    <s v="CANADA"/>
    <s v="CHINA-CANADA"/>
    <s v="10093.000"/>
    <n v="1682.1666666666667"/>
    <x v="74"/>
    <d v="2018-06-27T09:42:00"/>
    <x v="54"/>
    <s v="Ocean"/>
  </r>
  <r>
    <s v="10093.000"/>
    <d v="2018-07-13T16:19:00"/>
    <s v="Top-Co Inc."/>
    <n v="39.983087326875001"/>
    <s v="Freight"/>
    <s v="CHINA"/>
    <s v="CANADA"/>
    <s v="CHINA-CANADA"/>
    <s v="10093.000"/>
    <n v="1682.1666666666667"/>
    <x v="74"/>
    <d v="2018-06-27T09:42:00"/>
    <x v="54"/>
    <s v="Ocean"/>
  </r>
  <r>
    <s v="10093.000"/>
    <d v="2018-07-13T16:19:00"/>
    <s v="Top-Co Inc."/>
    <n v="89.967712168125004"/>
    <s v="Freight"/>
    <s v="CHINA"/>
    <s v="CANADA"/>
    <s v="CHINA-CANADA"/>
    <s v="10093.000"/>
    <n v="1682.1666666666667"/>
    <x v="74"/>
    <d v="2018-06-27T09:42:00"/>
    <x v="54"/>
    <s v="Ocean"/>
  </r>
  <r>
    <s v="10093.000"/>
    <d v="2018-07-13T16:19:00"/>
    <s v="Top-Co Inc."/>
    <n v="354.86623612687498"/>
    <s v="Freight"/>
    <s v="CHINA"/>
    <s v="CANADA"/>
    <s v="CHINA-CANADA"/>
    <s v="10093.000"/>
    <n v="1682.1666666666667"/>
    <x v="74"/>
    <d v="2018-06-27T09:42:00"/>
    <x v="54"/>
    <s v="Ocean"/>
  </r>
  <r>
    <s v="10093.000"/>
    <d v="2018-07-13T16:19:00"/>
    <s v="Top-Co Inc."/>
    <n v="49.984624841250003"/>
    <s v="Other"/>
    <s v="CHINA"/>
    <s v="CANADA"/>
    <s v="CHINA-CANADA"/>
    <s v="10093.000"/>
    <n v="1682.1666666666667"/>
    <x v="74"/>
    <d v="2018-06-27T09:42:00"/>
    <x v="54"/>
    <s v="Ocean"/>
  </r>
  <r>
    <s v="10093.000"/>
    <d v="2018-07-13T16:19:00"/>
    <s v="Top-Co Inc."/>
    <n v="324.8769987375"/>
    <s v="Other"/>
    <s v="CHINA"/>
    <s v="CANADA"/>
    <s v="CHINA-CANADA"/>
    <s v="10093.000"/>
    <n v="1682.1666666666667"/>
    <x v="74"/>
    <d v="2018-06-27T09:42:00"/>
    <x v="54"/>
    <s v="Ocean"/>
  </r>
  <r>
    <s v="1765.000"/>
    <s v=""/>
    <s v="Rubicon Oilfield"/>
    <n v="413.49435545249997"/>
    <s v="Other"/>
    <s v="UNITED KINGDOM"/>
    <s v="UNITED KINGDOM"/>
    <s v="UNITED KINGDOM-UNITED KINGDOM"/>
    <s v="1765.000"/>
    <n v="882.5"/>
    <x v="75"/>
    <s v=""/>
    <x v="5"/>
    <s v="Truck"/>
  </r>
  <r>
    <s v="1765.000"/>
    <s v=""/>
    <s v="Rubicon Oilfield"/>
    <n v="82.698871090500006"/>
    <s v="Other"/>
    <s v="UNITED KINGDOM"/>
    <s v="UNITED KINGDOM"/>
    <s v="UNITED KINGDOM-UNITED KINGDOM"/>
    <s v="1765.000"/>
    <n v="882.5"/>
    <x v="75"/>
    <s v=""/>
    <x v="5"/>
    <s v="Truck"/>
  </r>
  <r>
    <s v="2064.000"/>
    <d v="2018-08-09T23:57:00"/>
    <s v="Top-Co Inc."/>
    <n v="4331.8265678324997"/>
    <s v="Other"/>
    <s v="CANADA"/>
    <s v="VIET NAM"/>
    <s v="CANADA-VIET NAM"/>
    <s v="2064.000"/>
    <n v="688"/>
    <x v="76"/>
    <d v="2018-08-06T21:25:00"/>
    <x v="55"/>
    <s v="Air"/>
  </r>
  <r>
    <s v="2064.000"/>
    <d v="2018-08-09T23:57:00"/>
    <s v="Top-Co Inc."/>
    <n v="27.160209099374999"/>
    <s v="Other"/>
    <s v="CANADA"/>
    <s v="VIET NAM"/>
    <s v="CANADA-VIET NAM"/>
    <s v="2064.000"/>
    <n v="688"/>
    <x v="76"/>
    <d v="2018-08-06T21:25:00"/>
    <x v="55"/>
    <s v="Air"/>
  </r>
  <r>
    <s v="2064.000"/>
    <d v="2018-08-09T23:57:00"/>
    <s v="Top-Co Inc."/>
    <n v="287.42312420249999"/>
    <s v="Other"/>
    <s v="CANADA"/>
    <s v="VIET NAM"/>
    <s v="CANADA-VIET NAM"/>
    <s v="2064.000"/>
    <n v="688"/>
    <x v="76"/>
    <d v="2018-08-06T21:25:00"/>
    <x v="55"/>
    <s v="Air"/>
  </r>
  <r>
    <s v="188504.000"/>
    <d v="2018-07-24T20:24:00"/>
    <s v="Top-Co Inc."/>
    <n v="22424.108238839999"/>
    <s v="Freight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40.044587941875001"/>
    <s v="Freight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90.098400975000004"/>
    <s v="Freight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2843.0581177968702"/>
    <s v="Freight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800.86100853000005"/>
    <s v="Freight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50.053813033125003"/>
    <s v="Other"/>
    <s v="CHINA"/>
    <s v="CANADA"/>
    <s v="CHINA-CANADA"/>
    <s v="188504.500"/>
    <n v="26929.214285714286"/>
    <x v="77"/>
    <d v="2018-07-06T14:56:00"/>
    <x v="43"/>
    <s v="Ocean"/>
  </r>
  <r>
    <s v="188504.000"/>
    <d v="2018-07-24T20:24:00"/>
    <s v="Top-Co Inc."/>
    <n v="2626.82195545687"/>
    <s v="Other"/>
    <s v="CHINA"/>
    <s v="CANADA"/>
    <s v="CHINA-CANADA"/>
    <s v="188504.500"/>
    <n v="26929.214285714286"/>
    <x v="77"/>
    <d v="2018-07-06T14:56:00"/>
    <x v="43"/>
    <s v="Ocean"/>
  </r>
  <r>
    <s v="714.000"/>
    <d v="2018-08-02T13:57:00"/>
    <s v="Rubicon Oilfield"/>
    <n v="4853.0060380793702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Rubicon Oilfield"/>
    <n v="433.57836700305"/>
    <s v="Duty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Rubicon Oilfield"/>
    <n v="132.16067208557999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Rubicon Oilfield"/>
    <n v="32.817012337500003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Rubicon Oilfield"/>
    <n v="218.58755577762"/>
    <s v="Other"/>
    <s v="UNITED STATES"/>
    <s v="UNITED KINGDOM"/>
    <s v="UNITED STATES-UNITED KINGDOM"/>
    <s v="714.000"/>
    <n v="64.909090909090907"/>
    <x v="70"/>
    <d v="2018-07-31T21:26:00"/>
    <x v="52"/>
    <s v="Air"/>
  </r>
  <r>
    <s v="714.000"/>
    <d v="2018-08-02T13:57:00"/>
    <s v="Rubicon Oilfield"/>
    <n v="69.362037276539994"/>
    <s v="Other"/>
    <s v="UNITED STATES"/>
    <s v="UNITED KINGDOM"/>
    <s v="UNITED STATES-UNITED KINGDOM"/>
    <s v="714.000"/>
    <n v="64.909090909090907"/>
    <x v="70"/>
    <d v="2018-07-31T21:26:00"/>
    <x v="52"/>
    <s v="Air"/>
  </r>
  <r>
    <s v="124.000"/>
    <d v="2018-07-31T13:00:00"/>
    <s v="Rubicon Oilfield"/>
    <n v="783.30270408132003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Rubicon Oilfield"/>
    <n v="76.542399575985002"/>
    <s v="Duty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Rubicon Oilfield"/>
    <n v="45.943817272499999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Rubicon Oilfield"/>
    <n v="32.817012337500003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Rubicon Oilfield"/>
    <n v="79.180887367919993"/>
    <s v="Other"/>
    <s v="UNITED STATES"/>
    <s v="UNITED KINGDOM"/>
    <s v="UNITED STATES-UNITED KINGDOM"/>
    <s v="124.000"/>
    <n v="11.272727272727273"/>
    <x v="69"/>
    <d v="2018-07-29T02:32:00"/>
    <x v="51"/>
    <s v="Air"/>
  </r>
  <r>
    <s v="124.000"/>
    <d v="2018-07-31T13:00:00"/>
    <s v="Rubicon Oilfield"/>
    <n v="32.817012337500003"/>
    <s v="Other"/>
    <s v="UNITED STATES"/>
    <s v="UNITED KINGDOM"/>
    <s v="UNITED STATES-UNITED KINGDOM"/>
    <s v="124.000"/>
    <n v="11.272727272727273"/>
    <x v="69"/>
    <d v="2018-07-29T02:32:00"/>
    <x v="51"/>
    <s v="Air"/>
  </r>
  <r>
    <m/>
    <s v=""/>
    <s v="Rubicon Oilfield"/>
    <n v="45.943817272499999"/>
    <s v="Freight"/>
    <s v=""/>
    <s v="UNITED KINGDOM"/>
    <s v="-UNITED KINGDOM"/>
    <m/>
    <n v="0"/>
    <x v="23"/>
    <s v=""/>
    <x v="5"/>
    <s v="Truck"/>
  </r>
  <r>
    <m/>
    <s v=""/>
    <s v="Rubicon Oilfield"/>
    <n v="91.887634544999997"/>
    <s v="Other"/>
    <s v=""/>
    <s v="UNITED KINGDOM"/>
    <s v="-UNITED KINGDOM"/>
    <m/>
    <n v="0"/>
    <x v="23"/>
    <s v=""/>
    <x v="5"/>
    <s v="Truck"/>
  </r>
  <r>
    <m/>
    <s v=""/>
    <s v="Rubicon Oilfield"/>
    <n v="27.566290363499999"/>
    <s v="Other"/>
    <s v=""/>
    <s v="UNITED KINGDOM"/>
    <s v="-UNITED KINGDOM"/>
    <m/>
    <n v="0"/>
    <x v="23"/>
    <s v=""/>
    <x v="5"/>
    <s v="Truck"/>
  </r>
  <r>
    <s v="72.000"/>
    <s v=""/>
    <s v="Rubicon Oilfield"/>
    <n v="137.83145181750001"/>
    <s v="Other"/>
    <s v="UNITED KINGDOM"/>
    <s v="SPAIN"/>
    <s v="UNITED KINGDOM-SPAIN"/>
    <s v="72.000"/>
    <n v="36"/>
    <x v="78"/>
    <s v=""/>
    <x v="5"/>
    <s v="Truck"/>
  </r>
  <r>
    <s v="72.000"/>
    <s v=""/>
    <s v="Rubicon Oilfield"/>
    <n v="27.566290363499999"/>
    <s v="Other"/>
    <s v="UNITED KINGDOM"/>
    <s v="SPAIN"/>
    <s v="UNITED KINGDOM-SPAIN"/>
    <s v="72.000"/>
    <n v="36"/>
    <x v="78"/>
    <s v=""/>
    <x v="5"/>
    <s v="Truck"/>
  </r>
  <r>
    <s v="992.000"/>
    <s v=""/>
    <s v="Tercel Oilfield Products USA LLC"/>
    <n v="721.63"/>
    <s v="Freight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5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50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4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9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347.2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644.7999999999999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496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12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25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992.000"/>
    <s v=""/>
    <s v="Tercel Oilfield Products USA LLC"/>
    <n v="10"/>
    <s v="Other"/>
    <s v="UNITED STATES"/>
    <s v="UNITED ARAB EMIRATES"/>
    <s v="UNITED STATES-UNITED ARAB EMIRATES"/>
    <s v="992.000"/>
    <n v="90.181818181818187"/>
    <x v="79"/>
    <d v="2018-08-02T17:54:00"/>
    <x v="53"/>
    <s v="Ocean"/>
  </r>
  <r>
    <s v="776.000"/>
    <d v="2018-08-09T14:58:00"/>
    <s v="Tercel Oilfield Products USA LLC"/>
    <n v="814.8"/>
    <s v="Freight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55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25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45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232.8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77.599999999999994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110"/>
    <s v="Other"/>
    <s v="UNITED STATES"/>
    <s v="NETHERLANDS"/>
    <s v="UNITED STATES-NETHERLANDS"/>
    <s v="776.000"/>
    <n v="97"/>
    <x v="80"/>
    <d v="2018-08-09T06:23:00"/>
    <x v="56"/>
    <s v="Air"/>
  </r>
  <r>
    <s v="776.000"/>
    <d v="2018-08-09T14:58:00"/>
    <s v="Tercel Oilfield Products USA LLC"/>
    <n v="349.56"/>
    <s v="Other"/>
    <s v="UNITED STATES"/>
    <s v="NETHERLANDS"/>
    <s v="UNITED STATES-NETHERLANDS"/>
    <s v="776.000"/>
    <n v="97"/>
    <x v="80"/>
    <d v="2018-08-09T06:23:00"/>
    <x v="56"/>
    <s v="Air"/>
  </r>
  <r>
    <s v="23064.000"/>
    <s v=""/>
    <s v="Top-Co Inc."/>
    <n v="3456.2807499618698"/>
    <s v="Freight"/>
    <s v="CANADA"/>
    <s v="UNITED ARAB EMIRATES"/>
    <s v="CANADA-UNITED ARAB EMIRATES"/>
    <s v="23064.000"/>
    <n v="3844"/>
    <x v="81"/>
    <d v="2018-08-04T08:00:00"/>
    <x v="57"/>
    <s v="Ocean"/>
  </r>
  <r>
    <s v="23064.000"/>
    <s v=""/>
    <s v="Top-Co Inc."/>
    <n v="75.799507987499993"/>
    <s v="Other"/>
    <s v="CANADA"/>
    <s v="UNITED ARAB EMIRATES"/>
    <s v="CANADA-UNITED ARAB EMIRATES"/>
    <s v="23064.000"/>
    <n v="3844"/>
    <x v="81"/>
    <d v="2018-08-04T08:00:00"/>
    <x v="57"/>
    <s v="Ocean"/>
  </r>
  <r>
    <s v="23064.000"/>
    <s v=""/>
    <s v="Top-Co Inc."/>
    <n v="25.269065188125001"/>
    <s v="Other"/>
    <s v="CANADA"/>
    <s v="UNITED ARAB EMIRATES"/>
    <s v="CANADA-UNITED ARAB EMIRATES"/>
    <s v="23064.000"/>
    <n v="3844"/>
    <x v="81"/>
    <d v="2018-08-04T08:00:00"/>
    <x v="57"/>
    <s v="Ocean"/>
  </r>
  <r>
    <s v="23064.000"/>
    <s v=""/>
    <s v="Top-Co Inc."/>
    <n v="328.45172198437501"/>
    <s v="Other"/>
    <s v="CANADA"/>
    <s v="UNITED ARAB EMIRATES"/>
    <s v="CANADA-UNITED ARAB EMIRATES"/>
    <s v="23064.000"/>
    <n v="3844"/>
    <x v="81"/>
    <d v="2018-08-04T08:00:00"/>
    <x v="57"/>
    <s v="Ocean"/>
  </r>
  <r>
    <s v="23064.000"/>
    <s v=""/>
    <s v="Top-Co Inc."/>
    <n v="85.900984001249995"/>
    <s v="Other"/>
    <s v="CANADA"/>
    <s v="UNITED ARAB EMIRATES"/>
    <s v="CANADA-UNITED ARAB EMIRATES"/>
    <s v="23064.000"/>
    <n v="3844"/>
    <x v="81"/>
    <d v="2018-08-04T08:00:00"/>
    <x v="57"/>
    <s v="Ocean"/>
  </r>
  <r>
    <s v="23064.000"/>
    <s v=""/>
    <s v="Top-Co Inc."/>
    <n v="99.039052880624993"/>
    <s v="Other"/>
    <s v="CANADA"/>
    <s v="UNITED ARAB EMIRATES"/>
    <s v="CANADA-UNITED ARAB EMIRATES"/>
    <s v="23064.000"/>
    <n v="3844"/>
    <x v="81"/>
    <d v="2018-08-04T08:00:00"/>
    <x v="57"/>
    <s v="Ocean"/>
  </r>
  <r>
    <s v="324.500"/>
    <d v="2018-08-13T14:00:00"/>
    <s v="Tercel Oilfield Products USA LLC"/>
    <n v="558.14"/>
    <s v="Freight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Tercel Oilfield Products USA LLC"/>
    <n v="55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Tercel Oilfield Products USA LLC"/>
    <n v="45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Tercel Oilfield Products USA LLC"/>
    <n v="45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Tercel Oilfield Products USA LLC"/>
    <n v="113.58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Tercel Oilfield Products USA LLC"/>
    <n v="55"/>
    <s v="Other"/>
    <s v="UNITED STATES"/>
    <s v="UNITED KINGDOM"/>
    <s v="UNITED STATES-UNITED KINGDOM"/>
    <s v="324.500"/>
    <n v="29.5"/>
    <x v="82"/>
    <d v="2018-08-12T00:00:00"/>
    <x v="58"/>
    <s v="Air"/>
  </r>
  <r>
    <s v="323.000"/>
    <d v="2018-08-13T06:00:00"/>
    <s v="Tercel Oilfield Products USA LLC"/>
    <n v="2422.5"/>
    <s v="Freight"/>
    <s v="UNITED STATES"/>
    <s v="UKRAINE"/>
    <s v="UNITED STATES-UKRAINE"/>
    <s v="323.000"/>
    <n v="53.833333333333336"/>
    <x v="83"/>
    <d v="2018-08-11T21:08:00"/>
    <x v="59"/>
    <s v="Air"/>
  </r>
  <r>
    <s v="323.000"/>
    <d v="2018-08-13T06:00:00"/>
    <s v="Tercel Oilfield Products USA LLC"/>
    <n v="55"/>
    <s v="Other"/>
    <s v="UNITED STATES"/>
    <s v="UKRAINE"/>
    <s v="UNITED STATES-UKRAINE"/>
    <s v="323.000"/>
    <n v="53.833333333333336"/>
    <x v="83"/>
    <d v="2018-08-11T21:08:00"/>
    <x v="59"/>
    <s v="Air"/>
  </r>
  <r>
    <s v="323.000"/>
    <d v="2018-08-13T06:00:00"/>
    <s v="Tercel Oilfield Products USA LLC"/>
    <n v="45"/>
    <s v="Other"/>
    <s v="UNITED STATES"/>
    <s v="UKRAINE"/>
    <s v="UNITED STATES-UKRAINE"/>
    <s v="323.000"/>
    <n v="53.833333333333336"/>
    <x v="83"/>
    <d v="2018-08-11T21:08:00"/>
    <x v="59"/>
    <s v="Air"/>
  </r>
  <r>
    <s v="323.000"/>
    <d v="2018-08-13T06:00:00"/>
    <s v="Tercel Oilfield Products USA LLC"/>
    <n v="45"/>
    <s v="Other"/>
    <s v="UNITED STATES"/>
    <s v="UKRAINE"/>
    <s v="UNITED STATES-UKRAINE"/>
    <s v="323.000"/>
    <n v="53.833333333333336"/>
    <x v="83"/>
    <d v="2018-08-11T21:08:00"/>
    <x v="59"/>
    <s v="Air"/>
  </r>
  <r>
    <s v="323.000"/>
    <d v="2018-08-13T06:00:00"/>
    <s v="Tercel Oilfield Products USA LLC"/>
    <n v="113.75"/>
    <s v="Other"/>
    <s v="UNITED STATES"/>
    <s v="UKRAINE"/>
    <s v="UNITED STATES-UKRAINE"/>
    <s v="323.000"/>
    <n v="53.833333333333336"/>
    <x v="83"/>
    <d v="2018-08-11T21:08:00"/>
    <x v="59"/>
    <s v="Air"/>
  </r>
  <r>
    <s v="323.000"/>
    <d v="2018-08-13T06:00:00"/>
    <s v="Tercel Oilfield Products USA LLC"/>
    <n v="55"/>
    <s v="Other"/>
    <s v="UNITED STATES"/>
    <s v="UKRAINE"/>
    <s v="UNITED STATES-UKRAINE"/>
    <s v="323.000"/>
    <n v="53.833333333333336"/>
    <x v="83"/>
    <d v="2018-08-11T21:08:00"/>
    <x v="59"/>
    <s v="Air"/>
  </r>
  <r>
    <s v="682.000"/>
    <s v=""/>
    <s v="Rubicon Oilfield"/>
    <n v="5096.2982407446598"/>
    <s v="Other"/>
    <s v="CHINA"/>
    <s v="UNITED KINGDOM"/>
    <s v="CHINA-UNITED KINGDOM"/>
    <s v="682.000"/>
    <n v="113.66666666666667"/>
    <x v="84"/>
    <s v=""/>
    <x v="5"/>
    <s v="Air"/>
  </r>
  <r>
    <s v="682.000"/>
    <s v=""/>
    <s v="Rubicon Oilfield"/>
    <n v="127.33000786949999"/>
    <s v="Other"/>
    <s v="CHINA"/>
    <s v="UNITED KINGDOM"/>
    <s v="CHINA-UNITED KINGDOM"/>
    <s v="682.000"/>
    <n v="113.66666666666667"/>
    <x v="84"/>
    <s v=""/>
    <x v="5"/>
    <s v="Air"/>
  </r>
  <r>
    <s v="682.000"/>
    <s v=""/>
    <s v="Rubicon Oilfield"/>
    <n v="211.02651613506001"/>
    <s v="Other"/>
    <s v="CHINA"/>
    <s v="UNITED KINGDOM"/>
    <s v="CHINA-UNITED KINGDOM"/>
    <s v="682.000"/>
    <n v="113.66666666666667"/>
    <x v="84"/>
    <s v=""/>
    <x v="5"/>
    <s v="Air"/>
  </r>
  <r>
    <s v="682.000"/>
    <s v=""/>
    <s v="Rubicon Oilfield"/>
    <n v="39.380414805000001"/>
    <s v="Other"/>
    <s v="CHINA"/>
    <s v="UNITED KINGDOM"/>
    <s v="CHINA-UNITED KINGDOM"/>
    <s v="682.000"/>
    <n v="113.66666666666667"/>
    <x v="84"/>
    <s v=""/>
    <x v="5"/>
    <s v="Air"/>
  </r>
  <r>
    <s v="682.000"/>
    <s v=""/>
    <s v="Rubicon Oilfield"/>
    <n v="72.197427142500004"/>
    <s v="Other"/>
    <s v="CHINA"/>
    <s v="UNITED KINGDOM"/>
    <s v="CHINA-UNITED KINGDOM"/>
    <s v="682.000"/>
    <n v="113.66666666666667"/>
    <x v="84"/>
    <s v=""/>
    <x v="5"/>
    <s v="Air"/>
  </r>
  <r>
    <s v="682.000"/>
    <s v=""/>
    <s v="Rubicon Oilfield"/>
    <n v="98.451037012499995"/>
    <s v="Other"/>
    <s v="CHINA"/>
    <s v="UNITED KINGDOM"/>
    <s v="CHINA-UNITED KINGDOM"/>
    <s v="682.000"/>
    <n v="113.66666666666667"/>
    <x v="84"/>
    <s v=""/>
    <x v="5"/>
    <s v="Air"/>
  </r>
  <r>
    <s v="4116.500"/>
    <d v="2018-01-27T16:12:00"/>
    <s v="Top-Co Inc."/>
    <n v="-151.468327168125"/>
    <s v="Other"/>
    <s v="CHINA"/>
    <s v="CANADA"/>
    <s v="CHINA-CANADA"/>
    <s v="4116.500"/>
    <n v="316.65384615384613"/>
    <x v="21"/>
    <d v="2018-01-10T16:40:00"/>
    <x v="12"/>
    <s v="Ocean"/>
  </r>
  <r>
    <s v="188.000"/>
    <d v="2018-08-17T14:33:00"/>
    <s v="Tercel Oilfield Products ME"/>
    <n v="449.32"/>
    <s v="Freight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80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100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170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324.500"/>
    <d v="2018-08-13T14:00:00"/>
    <s v="Rubicon Oilfield"/>
    <n v="2133.9852978681402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Rubicon Oilfield"/>
    <n v="53.347335255840001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Rubicon Oilfield"/>
    <n v="39.380414805000001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Rubicon Oilfield"/>
    <n v="126.555526378335"/>
    <s v="Other"/>
    <s v="UNITED STATES"/>
    <s v="UNITED KINGDOM"/>
    <s v="UNITED STATES-UNITED KINGDOM"/>
    <s v="324.500"/>
    <n v="29.5"/>
    <x v="82"/>
    <d v="2018-08-12T00:00:00"/>
    <x v="58"/>
    <s v="Air"/>
  </r>
  <r>
    <s v="324.500"/>
    <d v="2018-08-13T14:00:00"/>
    <s v="Rubicon Oilfield"/>
    <n v="45.943817272499999"/>
    <s v="Other"/>
    <s v="UNITED STATES"/>
    <s v="UNITED KINGDOM"/>
    <s v="UNITED STATES-UNITED KINGDOM"/>
    <s v="324.500"/>
    <n v="29.5"/>
    <x v="82"/>
    <d v="2018-08-12T00:00:00"/>
    <x v="58"/>
    <s v="Air"/>
  </r>
  <r>
    <s v="96.500"/>
    <d v="2018-08-20T13:00:00"/>
    <s v="Tercel Oilfield Products USA LLC"/>
    <n v="200.85"/>
    <s v="Freight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Tercel Oilfield Products USA LLC"/>
    <n v="45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Tercel Oilfield Products USA LLC"/>
    <n v="55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Tercel Oilfield Products USA LLC"/>
    <n v="45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Tercel Oilfield Products USA LLC"/>
    <n v="55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Tercel Oilfield Products USA LLC"/>
    <n v="75"/>
    <s v="Other"/>
    <s v="UNITED STATES"/>
    <s v="UNITED KINGDOM"/>
    <s v="UNITED STATES-UNITED KINGDOM"/>
    <s v="96.500"/>
    <n v="8.0416666666666661"/>
    <x v="86"/>
    <d v="2018-08-18T22:27:00"/>
    <x v="61"/>
    <s v="Air"/>
  </r>
  <r>
    <s v="219831.000"/>
    <d v="2018-08-01T12:00:00"/>
    <s v="Top-Co Inc."/>
    <n v="28284.132838500002"/>
    <s v="Freight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40.405904055000001"/>
    <s v="Freight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90.913284123750003"/>
    <s v="Freight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3586.0239848812498"/>
    <s v="Freight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50.507380068750003"/>
    <s v="Other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3282.9797044687498"/>
    <s v="Other"/>
    <s v="CHINA"/>
    <s v="CANADA"/>
    <s v="CHINA-CANADA"/>
    <s v="219831.000"/>
    <n v="27478.875"/>
    <x v="87"/>
    <d v="2018-07-13T16:06:00"/>
    <x v="62"/>
    <s v="Ocean"/>
  </r>
  <r>
    <s v="219831.000"/>
    <d v="2018-08-01T12:00:00"/>
    <s v="Top-Co Inc."/>
    <n v="409.10977855687503"/>
    <s v="Other"/>
    <s v="CHINA"/>
    <s v="CANADA"/>
    <s v="CHINA-CANADA"/>
    <s v="219831.000"/>
    <n v="27478.875"/>
    <x v="87"/>
    <d v="2018-07-13T16:06:00"/>
    <x v="62"/>
    <s v="Ocean"/>
  </r>
  <r>
    <s v="462.000"/>
    <s v=""/>
    <s v="Rubicon Oilfield"/>
    <n v="177.2118666225"/>
    <s v="Other"/>
    <s v="UNITED KINGDOM"/>
    <s v="UNITED KINGDOM"/>
    <s v="UNITED KINGDOM-UNITED KINGDOM"/>
    <s v="462.000"/>
    <n v="231"/>
    <x v="88"/>
    <d v="2018-08-17T11:40:00"/>
    <x v="63"/>
    <s v="Truck"/>
  </r>
  <r>
    <s v="462.000"/>
    <s v=""/>
    <s v="Rubicon Oilfield"/>
    <n v="35.442373324499997"/>
    <s v="Other"/>
    <s v="UNITED KINGDOM"/>
    <s v="UNITED KINGDOM"/>
    <s v="UNITED KINGDOM-UNITED KINGDOM"/>
    <s v="462.000"/>
    <n v="231"/>
    <x v="88"/>
    <d v="2018-08-17T11:40:00"/>
    <x v="63"/>
    <s v="Truck"/>
  </r>
  <r>
    <s v="1110.000"/>
    <s v=""/>
    <s v="Rubicon Oilfield"/>
    <n v="420.05775791999997"/>
    <s v="Other"/>
    <s v="UNITED KINGDOM"/>
    <s v="UNITED KINGDOM"/>
    <s v="UNITED KINGDOM-UNITED KINGDOM"/>
    <s v="1110.000"/>
    <n v="555"/>
    <x v="89"/>
    <s v=""/>
    <x v="5"/>
    <s v="Truck"/>
  </r>
  <r>
    <s v="1110.000"/>
    <s v=""/>
    <s v="Rubicon Oilfield"/>
    <n v="84.011551584000003"/>
    <s v="Other"/>
    <s v="UNITED KINGDOM"/>
    <s v="UNITED KINGDOM"/>
    <s v="UNITED KINGDOM-UNITED KINGDOM"/>
    <s v="1110.000"/>
    <n v="555"/>
    <x v="89"/>
    <s v=""/>
    <x v="5"/>
    <s v="Truck"/>
  </r>
  <r>
    <s v="6159.000"/>
    <s v=""/>
    <s v="Top-Co Inc."/>
    <n v="3599.1697413375"/>
    <s v="Freight"/>
    <s v="CANADA"/>
    <s v="UNITED ARAB EMIRATES"/>
    <s v="CANADA-UNITED ARAB EMIRATES"/>
    <s v="6159.000"/>
    <n v="1026.5"/>
    <x v="90"/>
    <d v="2018-08-21T02:30:00"/>
    <x v="64"/>
    <s v="Ocean"/>
  </r>
  <r>
    <s v="6159.000"/>
    <s v=""/>
    <s v="Top-Co Inc."/>
    <n v="24.992312420625002"/>
    <s v="Other"/>
    <s v="CANADA"/>
    <s v="UNITED ARAB EMIRATES"/>
    <s v="CANADA-UNITED ARAB EMIRATES"/>
    <s v="6159.000"/>
    <n v="1026.5"/>
    <x v="90"/>
    <d v="2018-08-21T02:30:00"/>
    <x v="64"/>
    <s v="Ocean"/>
  </r>
  <r>
    <s v="6159.000"/>
    <s v=""/>
    <s v="Top-Co Inc."/>
    <n v="324.92312419874997"/>
    <s v="Other"/>
    <s v="CANADA"/>
    <s v="UNITED ARAB EMIRATES"/>
    <s v="CANADA-UNITED ARAB EMIRATES"/>
    <s v="6159.000"/>
    <n v="1026.5"/>
    <x v="90"/>
    <d v="2018-08-21T02:30:00"/>
    <x v="64"/>
    <s v="Ocean"/>
  </r>
  <r>
    <s v="6159.000"/>
    <s v=""/>
    <s v="Top-Co Inc."/>
    <n v="45.487392369375002"/>
    <s v="Other"/>
    <s v="CANADA"/>
    <s v="UNITED ARAB EMIRATES"/>
    <s v="CANADA-UNITED ARAB EMIRATES"/>
    <s v="6159.000"/>
    <n v="1026.5"/>
    <x v="90"/>
    <d v="2018-08-21T02:30:00"/>
    <x v="64"/>
    <s v="Ocean"/>
  </r>
  <r>
    <s v="6159.000"/>
    <s v=""/>
    <s v="Top-Co Inc."/>
    <n v="84.978474776249996"/>
    <s v="Other"/>
    <s v="CANADA"/>
    <s v="UNITED ARAB EMIRATES"/>
    <s v="CANADA-UNITED ARAB EMIRATES"/>
    <s v="6159.000"/>
    <n v="1026.5"/>
    <x v="90"/>
    <d v="2018-08-21T02:30:00"/>
    <x v="64"/>
    <s v="Ocean"/>
  </r>
  <r>
    <s v="6159.000"/>
    <s v=""/>
    <s v="Top-Co Inc."/>
    <n v="74.984624838749994"/>
    <s v="Other"/>
    <s v="CANADA"/>
    <s v="UNITED ARAB EMIRATES"/>
    <s v="CANADA-UNITED ARAB EMIRATES"/>
    <s v="6159.000"/>
    <n v="1026.5"/>
    <x v="90"/>
    <d v="2018-08-21T02:30:00"/>
    <x v="64"/>
    <s v="Ocean"/>
  </r>
  <r>
    <s v="96.500"/>
    <d v="2018-08-20T13:00:00"/>
    <s v="Rubicon Oilfield"/>
    <n v="1347.7159358715101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Rubicon Oilfield"/>
    <n v="108.16487266439999"/>
    <s v="Duty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Rubicon Oilfield"/>
    <n v="45.943817272499999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Rubicon Oilfield"/>
    <n v="39.380414805000001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Rubicon Oilfield"/>
    <n v="72.683118925095002"/>
    <s v="Other"/>
    <s v="UNITED STATES"/>
    <s v="UNITED KINGDOM"/>
    <s v="UNITED STATES-UNITED KINGDOM"/>
    <s v="96.500"/>
    <n v="8.0416666666666661"/>
    <x v="86"/>
    <d v="2018-08-18T22:27:00"/>
    <x v="61"/>
    <s v="Air"/>
  </r>
  <r>
    <s v="96.500"/>
    <d v="2018-08-20T13:00:00"/>
    <s v="Rubicon Oilfield"/>
    <n v="45.943817272499999"/>
    <s v="Other"/>
    <s v="UNITED STATES"/>
    <s v="UNITED KINGDOM"/>
    <s v="UNITED STATES-UNITED KINGDOM"/>
    <s v="96.500"/>
    <n v="8.0416666666666661"/>
    <x v="86"/>
    <d v="2018-08-18T22:27:00"/>
    <x v="61"/>
    <s v="Air"/>
  </r>
  <r>
    <s v="188.000"/>
    <d v="2018-08-17T14:33:00"/>
    <s v="Rubicon Oilfield"/>
    <n v="5567.2223677877801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Rubicon Oilfield"/>
    <n v="139.183512725805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32154.000"/>
    <d v="2018-08-15T12:00:00"/>
    <s v="Top-Co Inc."/>
    <n v="5631.8573180100002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40.229089786875001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714.03751530374996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90.513530126250004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95.279827788749998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341.93573182312502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683.87146364625005"/>
    <s v="Freight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50.284440339375003"/>
    <s v="Other"/>
    <s v="CHINA"/>
    <s v="CANADA"/>
    <s v="CHINA-CANADA"/>
    <s v="32154.000"/>
    <n v="3572.6666666666665"/>
    <x v="91"/>
    <d v="2018-07-31T12:00:00"/>
    <x v="52"/>
    <s v="Ocean"/>
  </r>
  <r>
    <s v="32154.000"/>
    <d v="2018-08-15T12:00:00"/>
    <s v="Top-Co Inc."/>
    <n v="897.93204173062497"/>
    <s v="Other"/>
    <s v="CHINA"/>
    <s v="CANADA"/>
    <s v="CHINA-CANADA"/>
    <s v="32154.000"/>
    <n v="3572.6666666666665"/>
    <x v="91"/>
    <d v="2018-07-31T12:00:00"/>
    <x v="52"/>
    <s v="Ocean"/>
  </r>
  <r>
    <s v="188.000"/>
    <d v="2018-08-17T14:33:00"/>
    <s v="Tercel Oilfield Products ME"/>
    <n v="72.09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30.1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-72.09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-30.1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48.9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19.309999999999999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188.000"/>
    <d v="2018-08-17T14:33:00"/>
    <s v="Tercel Oilfield Products ME"/>
    <n v="49.26"/>
    <s v="Other"/>
    <s v="UNITED ARAB EMIRATES"/>
    <s v="UNITED KINGDOM"/>
    <s v="UNITED ARAB EMIRATES-UNITED KINGDOM"/>
    <s v="188.000"/>
    <n v="14.461538461538462"/>
    <x v="85"/>
    <d v="2018-08-15T00:55:00"/>
    <x v="60"/>
    <s v="Air"/>
  </r>
  <r>
    <s v="377.000"/>
    <d v="2018-07-12T20:46:00"/>
    <s v="Tercel Oilfield Products ME"/>
    <n v="-998.85946016348703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49.081307657446999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35.054577117885998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88.466668452500002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34.025641712499997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32.6646160439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54.441026739999998"/>
    <s v="Customs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28.581539038500001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4.08307700549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14.97128235349999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-95.271796795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45.000"/>
    <d v="2018-07-08T15:23:00"/>
    <s v="Tercel Oilfield Products ME"/>
    <n v="-112.477883296177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79.98475648640800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9.998094560801000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60.737131482480997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13.498652580183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24.996597427670999"/>
    <s v="Freight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88.466668452500002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34.025641712499997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32.664616043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54.441026739999998"/>
    <s v="Customs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28.581539038500001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4.0830770054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14.9712823534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81.661540110000004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272.20513369999998"/>
    <s v="Other"/>
    <s v="UNITED STATES"/>
    <s v="UNITED ARAB EMIRATES"/>
    <s v="UNITED STATES-UNITED ARAB EMIRATES"/>
    <s v="45.000"/>
    <n v="1.40625"/>
    <x v="61"/>
    <d v="2018-07-08T00:06:00"/>
    <x v="44"/>
    <s v="Air"/>
  </r>
  <r>
    <s v="45.000"/>
    <d v="2018-07-08T15:23:00"/>
    <s v="Tercel Oilfield Products ME"/>
    <n v="-19.054359358999999"/>
    <s v="Other"/>
    <s v="UNITED STATES"/>
    <s v="UNITED ARAB EMIRATES"/>
    <s v="UNITED STATES-UNITED ARAB EMIRATES"/>
    <s v="45.000"/>
    <n v="1.40625"/>
    <x v="61"/>
    <d v="2018-07-08T00:06:00"/>
    <x v="44"/>
    <s v="Air"/>
  </r>
  <r>
    <s v="377.000"/>
    <d v="2018-07-12T20:46:00"/>
    <s v="Tercel Oilfield Products ME"/>
    <n v="999.05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49.09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5.06"/>
    <s v="Freight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88.4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4.04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32.67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54.46"/>
    <s v="Customs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2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4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15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s v="377.000"/>
    <d v="2018-07-12T20:46:00"/>
    <s v="Tercel Oilfield Products ME"/>
    <n v="95.29"/>
    <s v="Other"/>
    <s v="UNITED KINGDOM"/>
    <s v="UNITED ARAB EMIRATES"/>
    <s v="UNITED KINGDOM-UNITED ARAB EMIRATES"/>
    <s v="377.000"/>
    <n v="11.424242424242424"/>
    <x v="66"/>
    <d v="2018-07-12T13:24:00"/>
    <x v="49"/>
    <s v="Air"/>
  </r>
  <r>
    <m/>
    <s v=""/>
    <s v="Rubicon Oilfield"/>
    <n v="-45.943817272499999"/>
    <s v="Freight"/>
    <s v=""/>
    <s v="UNITED KINGDOM"/>
    <s v="-UNITED KINGDOM"/>
    <m/>
    <n v="0"/>
    <x v="23"/>
    <s v=""/>
    <x v="5"/>
    <s v="Truck"/>
  </r>
  <r>
    <m/>
    <s v=""/>
    <s v="Rubicon Oilfield"/>
    <n v="-91.887634544999997"/>
    <s v="Other"/>
    <s v=""/>
    <s v="UNITED KINGDOM"/>
    <s v="-UNITED KINGDOM"/>
    <m/>
    <n v="0"/>
    <x v="23"/>
    <s v=""/>
    <x v="5"/>
    <s v="Truck"/>
  </r>
  <r>
    <m/>
    <s v=""/>
    <s v="Rubicon Oilfield"/>
    <n v="-27.566290363499999"/>
    <s v="Other"/>
    <s v=""/>
    <s v="UNITED KINGDOM"/>
    <s v="-UNITED KINGDOM"/>
    <m/>
    <n v="0"/>
    <x v="23"/>
    <s v=""/>
    <x v="5"/>
    <s v="Truck"/>
  </r>
  <r>
    <s v="72.000"/>
    <s v=""/>
    <s v="Rubicon Oilfield"/>
    <n v="137.83145181750001"/>
    <s v="Other"/>
    <s v="UNITED KINGDOM"/>
    <s v="Unknown Country"/>
    <s v="UNITED KINGDOM-Unknown Country"/>
    <s v="72.000"/>
    <n v="36"/>
    <x v="92"/>
    <s v=""/>
    <x v="5"/>
    <s v="Truck"/>
  </r>
  <r>
    <s v="72.000"/>
    <s v=""/>
    <s v="Rubicon Oilfield"/>
    <n v="27.566290363499999"/>
    <s v="Other"/>
    <s v="UNITED KINGDOM"/>
    <s v="Unknown Country"/>
    <s v="UNITED KINGDOM-Unknown Country"/>
    <s v="72.000"/>
    <n v="36"/>
    <x v="92"/>
    <s v=""/>
    <x v="5"/>
    <s v="Truck"/>
  </r>
  <r>
    <s v="1040.000"/>
    <d v="2018-09-06T06:30:00"/>
    <s v="Rubicon Oilfield"/>
    <n v="2511.9453923616002"/>
    <s v="Freight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9.6902074025"/>
    <s v="Other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228.3932790123599"/>
    <s v="Freight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9.6902074025"/>
    <s v="Other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22.8668941916"/>
    <s v="Other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64.0850616875"/>
    <s v="Other"/>
    <s v="UNITED KINGDOM"/>
    <s v="UNITED ARAB EMIRATES"/>
    <s v="UNITED KINGDOM-UNITED ARAB EMIRATES"/>
    <s v="1040.000"/>
    <n v="148.57142857142858"/>
    <x v="93"/>
    <d v="2018-08-29T16:01:00"/>
    <x v="65"/>
    <s v="Air"/>
  </r>
  <r>
    <s v="1040.000"/>
    <d v="2018-09-06T06:30:00"/>
    <s v="Rubicon Oilfield"/>
    <n v="177.47440272119999"/>
    <s v="Other"/>
    <s v="UNITED KINGDOM"/>
    <s v="UNITED ARAB EMIRATES"/>
    <s v="UNITED KINGDOM-UNITED ARAB EMIRATES"/>
    <s v="1040.000"/>
    <n v="148.57142857142858"/>
    <x v="93"/>
    <d v="2018-08-29T16:01:00"/>
    <x v="65"/>
    <s v="Air"/>
  </r>
  <r>
    <s v="37.000"/>
    <s v=""/>
    <s v="Rubicon Oilfield"/>
    <n v="459.43817272500002"/>
    <s v="Other"/>
    <s v="UNITED KINGDOM"/>
    <s v="CANADA"/>
    <s v="UNITED KINGDOM-CANADA"/>
    <s v="38.500"/>
    <n v="38.5"/>
    <x v="94"/>
    <d v="2018-08-29T14:54:00"/>
    <x v="65"/>
    <s v="Air"/>
  </r>
  <r>
    <s v="2699.000"/>
    <d v="2018-08-25T08:08:00"/>
    <s v="Rubicon Oilfield"/>
    <n v="1654.41060637285"/>
    <s v="Freight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562.18167495124499"/>
    <s v="Freight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481.871882358915"/>
    <s v="Freight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481.871882358915"/>
    <s v="Freight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190.95563138944499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32.817012337500003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32.817012337500003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183.77526908999999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157.52165922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10414.4394848908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2699.000"/>
    <d v="2018-08-25T08:08:00"/>
    <s v="Rubicon Oilfield"/>
    <n v="260.35704908078998"/>
    <s v="Other"/>
    <s v="UNITED STATES"/>
    <s v="UNITED KINGDOM"/>
    <s v="UNITED STATES-UNITED KINGDOM"/>
    <s v="2699.000"/>
    <n v="245.36363636363637"/>
    <x v="95"/>
    <d v="2018-07-28T12:00:00"/>
    <x v="66"/>
    <s v="Ocean"/>
  </r>
  <r>
    <s v="746.000"/>
    <d v="2018-09-03T11:18:00"/>
    <s v="Tercel Oilfield Products USA LLC"/>
    <n v="1283.1199999999999"/>
    <s v="Freight"/>
    <s v="UNITED STATES"/>
    <s v="UNITED KINGDOM"/>
    <s v="UNITED STATES-UNITED KINGDOM"/>
    <s v="746.000"/>
    <n v="248.66666666666666"/>
    <x v="96"/>
    <d v="2018-08-31T02:12:00"/>
    <x v="67"/>
    <s v="Air"/>
  </r>
  <r>
    <s v="746.000"/>
    <d v="2018-09-03T11:18:00"/>
    <s v="Tercel Oilfield Products USA LLC"/>
    <n v="261.10000000000002"/>
    <s v="Other"/>
    <s v="UNITED STATES"/>
    <s v="UNITED KINGDOM"/>
    <s v="UNITED STATES-UNITED KINGDOM"/>
    <s v="746.000"/>
    <n v="248.66666666666666"/>
    <x v="96"/>
    <d v="2018-08-31T02:12:00"/>
    <x v="67"/>
    <s v="Air"/>
  </r>
  <r>
    <s v="746.000"/>
    <d v="2018-09-03T11:18:00"/>
    <s v="Tercel Oilfield Products USA LLC"/>
    <n v="219.23"/>
    <s v="Other"/>
    <s v="UNITED STATES"/>
    <s v="UNITED KINGDOM"/>
    <s v="UNITED STATES-UNITED KINGDOM"/>
    <s v="746.000"/>
    <n v="248.66666666666666"/>
    <x v="96"/>
    <d v="2018-08-31T02:12:00"/>
    <x v="67"/>
    <s v="Air"/>
  </r>
  <r>
    <s v="722.500"/>
    <d v="2018-09-03T11:18:00"/>
    <s v="Tercel Oilfield Products USA LLC"/>
    <n v="1242.7"/>
    <s v="Freight"/>
    <s v="UNITED STATES"/>
    <s v="UNITED KINGDOM"/>
    <s v="UNITED STATES-UNITED KINGDOM"/>
    <s v="722.500"/>
    <n v="240.83333333333334"/>
    <x v="97"/>
    <d v="2018-08-31T02:12:00"/>
    <x v="67"/>
    <s v="Air"/>
  </r>
  <r>
    <s v="722.500"/>
    <d v="2018-09-03T11:18:00"/>
    <s v="Tercel Oilfield Products USA LLC"/>
    <n v="252.88"/>
    <s v="Other"/>
    <s v="UNITED STATES"/>
    <s v="UNITED KINGDOM"/>
    <s v="UNITED STATES-UNITED KINGDOM"/>
    <s v="722.500"/>
    <n v="240.83333333333334"/>
    <x v="97"/>
    <d v="2018-08-31T02:12:00"/>
    <x v="67"/>
    <s v="Air"/>
  </r>
  <r>
    <s v="722.500"/>
    <d v="2018-09-03T11:18:00"/>
    <s v="Tercel Oilfield Products USA LLC"/>
    <n v="55"/>
    <s v="Other"/>
    <s v="UNITED STATES"/>
    <s v="UNITED KINGDOM"/>
    <s v="UNITED STATES-UNITED KINGDOM"/>
    <s v="722.500"/>
    <n v="240.83333333333334"/>
    <x v="97"/>
    <d v="2018-08-31T02:12:00"/>
    <x v="67"/>
    <s v="Air"/>
  </r>
  <r>
    <s v="1558.000"/>
    <d v="2018-09-07T11:12:00"/>
    <s v="Top-Co Inc."/>
    <n v="3497.3554732050002"/>
    <s v="Freight"/>
    <s v="CANADA"/>
    <s v="PHILIPPINES"/>
    <s v="CANADA-PHILIPPINES"/>
    <s v="1558.000"/>
    <n v="519.33333333333337"/>
    <x v="98"/>
    <d v="2018-09-01T21:32:00"/>
    <x v="68"/>
    <s v="Air"/>
  </r>
  <r>
    <s v="1558.000"/>
    <d v="2018-09-07T11:12:00"/>
    <s v="Top-Co Inc."/>
    <n v="27.267835175624999"/>
    <s v="Other"/>
    <s v="CANADA"/>
    <s v="PHILIPPINES"/>
    <s v="CANADA-PHILIPPINES"/>
    <s v="1558.000"/>
    <n v="519.33333333333337"/>
    <x v="98"/>
    <d v="2018-09-01T21:32:00"/>
    <x v="68"/>
    <s v="Air"/>
  </r>
  <r>
    <s v="1558.000"/>
    <d v="2018-09-07T11:12:00"/>
    <s v="Top-Co Inc."/>
    <n v="217.98892986749999"/>
    <s v="Other"/>
    <s v="CANADA"/>
    <s v="PHILIPPINES"/>
    <s v="CANADA-PHILIPPINES"/>
    <s v="1558.000"/>
    <n v="519.33333333333337"/>
    <x v="98"/>
    <d v="2018-09-01T21:32:00"/>
    <x v="68"/>
    <s v="Air"/>
  </r>
  <r>
    <s v="133.000"/>
    <s v=""/>
    <s v="Tercel Oilfield Products USA LLC"/>
    <n v="472.15"/>
    <s v="Freight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2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5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4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8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4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335.96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472.15"/>
    <s v="Freight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2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5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8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335.96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4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-45"/>
    <s v="Other"/>
    <s v="UNITED STATES"/>
    <s v="INDIA"/>
    <s v="UNITED STATES-INDIA"/>
    <s v="133.000"/>
    <n v="6.333333333333333"/>
    <x v="99"/>
    <d v="2018-09-05T01:00:00"/>
    <x v="69"/>
    <s v="Air"/>
  </r>
  <r>
    <s v="1144.000"/>
    <s v=""/>
    <s v="Rubicon Oilfield"/>
    <n v="1169.67708053811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33.184562875680001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85.074822783735002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50.275662901049998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11.60409556254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19.335783669255001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180.36229980690001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23.444473613909999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15.463376213429999"/>
    <s v="Other"/>
    <s v="AUSTRALIA"/>
    <s v="NIGERIA"/>
    <s v="AUSTRALIA-NIGERIA"/>
    <s v="1144.000"/>
    <n v="114.4"/>
    <x v="100"/>
    <d v="2018-07-03T12:00:00"/>
    <x v="70"/>
    <s v="Ocean"/>
  </r>
  <r>
    <s v="1144.000"/>
    <s v=""/>
    <s v="Rubicon Oilfield"/>
    <n v="241.16566026582001"/>
    <s v="Other"/>
    <s v="AUSTRALIA"/>
    <s v="NIGERIA"/>
    <s v="AUSTRALIA-NIGERIA"/>
    <s v="1144.000"/>
    <n v="114.4"/>
    <x v="100"/>
    <d v="2018-07-03T12:00:00"/>
    <x v="70"/>
    <s v="Ocean"/>
  </r>
  <r>
    <s v="3256.000"/>
    <s v=""/>
    <s v="Rubicon Oilfield"/>
    <n v="964.82016272249996"/>
    <s v="Other"/>
    <s v="UNITED KINGDOM"/>
    <s v="NETHERLANDS"/>
    <s v="UNITED KINGDOM-NETHERLANDS"/>
    <s v="3256.000"/>
    <n v="1628"/>
    <x v="101"/>
    <s v=""/>
    <x v="5"/>
    <s v="Truck"/>
  </r>
  <r>
    <s v="3256.000"/>
    <s v=""/>
    <s v="Rubicon Oilfield"/>
    <n v="192.96403254449999"/>
    <s v="Other"/>
    <s v="UNITED KINGDOM"/>
    <s v="NETHERLANDS"/>
    <s v="UNITED KINGDOM-NETHERLANDS"/>
    <s v="3256.000"/>
    <n v="1628"/>
    <x v="101"/>
    <s v=""/>
    <x v="5"/>
    <s v="Truck"/>
  </r>
  <r>
    <s v="698.000"/>
    <d v="2018-07-27T02:00:00"/>
    <s v="Tercel Oilfield Products ME"/>
    <n v="536.52448467671104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55.170536498315997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50.153795884224998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95.293573205696006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40.123036707380002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175.05784353380699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10.030759176845001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698.000"/>
    <d v="2018-07-27T02:00:00"/>
    <s v="Tercel Oilfield Products ME"/>
    <n v="25.078258967781"/>
    <s v="Freight"/>
    <s v="UNITED STATES"/>
    <s v="UNITED ARAB EMIRATES"/>
    <s v="UNITED STATES-UNITED ARAB EMIRATES"/>
    <s v="698.000"/>
    <n v="87.25"/>
    <x v="102"/>
    <d v="2018-06-24T12:00:00"/>
    <x v="71"/>
    <s v="Ocean"/>
  </r>
  <r>
    <s v="0.000"/>
    <s v=""/>
    <s v="Tercel Oilfield Products Australia Pty Ltd"/>
    <n v="687.06826111249995"/>
    <s v="Other"/>
    <s v="AUSTRALIA"/>
    <s v="AUSTRALIA"/>
    <s v="AUSTRALIA-AUSTRALIA"/>
    <m/>
    <n v="0"/>
    <x v="103"/>
    <s v=""/>
    <x v="5"/>
    <s v="Distribution"/>
  </r>
  <r>
    <s v="0.000"/>
    <s v=""/>
    <s v="Tercel Oilfield Products Australia Pty Ltd"/>
    <n v="68.706826111249995"/>
    <s v="Other"/>
    <s v="AUSTRALIA"/>
    <s v="AUSTRALIA"/>
    <s v="AUSTRALIA-AUSTRALIA"/>
    <m/>
    <n v="0"/>
    <x v="103"/>
    <s v=""/>
    <x v="5"/>
    <s v="Distribution"/>
  </r>
  <r>
    <s v="133.000"/>
    <s v=""/>
    <s v="Tercel Oilfield Products USA LLC"/>
    <n v="472.15"/>
    <s v="Freight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2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5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4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8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45"/>
    <s v="Other"/>
    <s v="UNITED STATES"/>
    <s v="INDIA"/>
    <s v="UNITED STATES-INDIA"/>
    <s v="133.000"/>
    <n v="6.333333333333333"/>
    <x v="99"/>
    <d v="2018-09-05T01:00:00"/>
    <x v="69"/>
    <s v="Air"/>
  </r>
  <r>
    <s v="133.000"/>
    <s v=""/>
    <s v="Tercel Oilfield Products USA LLC"/>
    <n v="315.95999999999998"/>
    <s v="Other"/>
    <s v="UNITED STATES"/>
    <s v="INDIA"/>
    <s v="UNITED STATES-INDIA"/>
    <s v="133.000"/>
    <n v="6.333333333333333"/>
    <x v="99"/>
    <d v="2018-09-05T01:00:00"/>
    <x v="69"/>
    <s v="Air"/>
  </r>
  <r>
    <s v="1987.000"/>
    <s v=""/>
    <s v="Top-Co Inc."/>
    <n v="10845.402827943701"/>
    <s v="Other"/>
    <s v="CANADA"/>
    <s v="KAZAKHSTAN"/>
    <s v="CANADA-KAZAKHSTAN"/>
    <s v="1987.000"/>
    <n v="662.33333333333337"/>
    <x v="104"/>
    <s v=""/>
    <x v="5"/>
    <s v="Air"/>
  </r>
  <r>
    <s v="1987.000"/>
    <s v=""/>
    <s v="Top-Co Inc."/>
    <n v="26.952644523749999"/>
    <s v="Other"/>
    <s v="CANADA"/>
    <s v="KAZAKHSTAN"/>
    <s v="CANADA-KAZAKHSTAN"/>
    <s v="1987.000"/>
    <n v="662.33333333333337"/>
    <x v="104"/>
    <s v=""/>
    <x v="5"/>
    <s v="Air"/>
  </r>
  <r>
    <s v="1987.000"/>
    <s v=""/>
    <s v="Top-Co Inc."/>
    <n v="274.23892986187502"/>
    <s v="Other"/>
    <s v="CANADA"/>
    <s v="KAZAKHSTAN"/>
    <s v="CANADA-KAZAKHSTAN"/>
    <s v="1987.000"/>
    <n v="662.33333333333337"/>
    <x v="104"/>
    <s v=""/>
    <x v="5"/>
    <s v="Air"/>
  </r>
  <r>
    <s v="35.000"/>
    <s v=""/>
    <s v="Rubicon Oilfield"/>
    <n v="459.43817272500002"/>
    <s v="Other"/>
    <s v="UNITED KINGDOM"/>
    <s v="UNITED STATES"/>
    <s v="UNITED KINGDOM-UNITED STATES"/>
    <s v="40.500"/>
    <n v="40.5"/>
    <x v="105"/>
    <d v="2018-09-03T14:00:00"/>
    <x v="72"/>
    <s v="Air"/>
  </r>
  <r>
    <s v="115.000"/>
    <s v=""/>
    <s v="Rubicon Oilfield"/>
    <n v="216.59228142750001"/>
    <s v="Other"/>
    <s v="UNITED KINGDOM"/>
    <s v="Unknown Country"/>
    <s v="UNITED KINGDOM-Unknown Country"/>
    <s v="115.000"/>
    <n v="57.5"/>
    <x v="106"/>
    <s v=""/>
    <x v="5"/>
    <s v="Air"/>
  </r>
  <r>
    <s v="115.000"/>
    <s v=""/>
    <s v="Rubicon Oilfield"/>
    <n v="43.318456285499998"/>
    <s v="Other"/>
    <s v="UNITED KINGDOM"/>
    <s v="Unknown Country"/>
    <s v="UNITED KINGDOM-Unknown Country"/>
    <s v="115.000"/>
    <n v="57.5"/>
    <x v="106"/>
    <s v=""/>
    <x v="5"/>
    <s v="Air"/>
  </r>
  <r>
    <s v="295.500"/>
    <s v=""/>
    <s v="Tercel Oilfield Products USA LLC"/>
    <n v="200.85"/>
    <s v="Freight"/>
    <s v="UNITED STATES"/>
    <s v="UNITED KINGDOM"/>
    <s v="UNITED STATES-UNITED KINGDOM"/>
    <s v="296.000"/>
    <n v="148"/>
    <x v="107"/>
    <s v=""/>
    <x v="5"/>
    <s v="Air"/>
  </r>
  <r>
    <s v="295.500"/>
    <s v=""/>
    <s v="Tercel Oilfield Products USA LLC"/>
    <n v="50"/>
    <s v="Other"/>
    <s v="UNITED STATES"/>
    <s v="UNITED KINGDOM"/>
    <s v="UNITED STATES-UNITED KINGDOM"/>
    <s v="296.000"/>
    <n v="148"/>
    <x v="107"/>
    <s v=""/>
    <x v="5"/>
    <s v="Air"/>
  </r>
  <r>
    <s v="219831.000"/>
    <d v="2018-08-01T12:00:00"/>
    <s v="Top-Co Inc."/>
    <n v="569.34194336250005"/>
    <s v="Freight"/>
    <s v="CHINA"/>
    <s v="CANADA"/>
    <s v="CHINA-CANADA"/>
    <s v="219831.000"/>
    <n v="27478.875"/>
    <x v="87"/>
    <d v="2018-07-13T16:06:00"/>
    <x v="62"/>
    <s v="Oce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6" showAll="0"/>
    <pivotField axis="axisRow" showAll="0">
      <items count="109">
        <item x="23"/>
        <item x="84"/>
        <item x="6"/>
        <item x="16"/>
        <item x="17"/>
        <item x="30"/>
        <item x="76"/>
        <item x="61"/>
        <item x="10"/>
        <item x="20"/>
        <item x="26"/>
        <item x="31"/>
        <item x="34"/>
        <item x="36"/>
        <item x="55"/>
        <item x="85"/>
        <item x="37"/>
        <item x="13"/>
        <item x="24"/>
        <item x="29"/>
        <item x="33"/>
        <item x="66"/>
        <item x="22"/>
        <item x="43"/>
        <item x="46"/>
        <item x="56"/>
        <item x="63"/>
        <item x="69"/>
        <item x="70"/>
        <item x="71"/>
        <item x="80"/>
        <item x="86"/>
        <item x="82"/>
        <item x="83"/>
        <item x="50"/>
        <item x="52"/>
        <item x="53"/>
        <item x="58"/>
        <item x="60"/>
        <item x="7"/>
        <item x="15"/>
        <item x="27"/>
        <item x="11"/>
        <item x="5"/>
        <item x="0"/>
        <item x="12"/>
        <item x="42"/>
        <item x="79"/>
        <item x="81"/>
        <item x="1"/>
        <item x="3"/>
        <item x="2"/>
        <item x="4"/>
        <item x="9"/>
        <item x="8"/>
        <item x="19"/>
        <item x="21"/>
        <item x="18"/>
        <item x="32"/>
        <item x="41"/>
        <item x="39"/>
        <item x="40"/>
        <item x="44"/>
        <item x="48"/>
        <item x="47"/>
        <item x="49"/>
        <item x="51"/>
        <item x="54"/>
        <item x="64"/>
        <item x="62"/>
        <item x="67"/>
        <item x="68"/>
        <item x="74"/>
        <item x="77"/>
        <item x="87"/>
        <item x="28"/>
        <item x="72"/>
        <item x="75"/>
        <item x="14"/>
        <item x="25"/>
        <item x="35"/>
        <item x="38"/>
        <item x="45"/>
        <item x="59"/>
        <item x="73"/>
        <item x="57"/>
        <item x="65"/>
        <item x="78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axis="axisPage" numFmtId="14" multipleItemSelectionAllowed="1" showAll="0">
      <items count="76">
        <item h="1" x="15"/>
        <item h="1" x="9"/>
        <item h="1" x="1"/>
        <item h="1" x="4"/>
        <item h="1" x="2"/>
        <item h="1" x="3"/>
        <item h="1" x="6"/>
        <item h="1" x="7"/>
        <item h="1" x="0"/>
        <item h="1" x="12"/>
        <item h="1" x="8"/>
        <item h="1" x="10"/>
        <item h="1" x="18"/>
        <item h="1" x="11"/>
        <item h="1" x="21"/>
        <item h="1" x="13"/>
        <item h="1" x="14"/>
        <item h="1" x="16"/>
        <item h="1" x="17"/>
        <item h="1" x="19"/>
        <item h="1" x="20"/>
        <item h="1" x="22"/>
        <item h="1" x="25"/>
        <item h="1" x="26"/>
        <item h="1" x="23"/>
        <item h="1" x="24"/>
        <item h="1" x="29"/>
        <item h="1" x="31"/>
        <item h="1" x="33"/>
        <item h="1" x="32"/>
        <item h="1" x="35"/>
        <item h="1" x="27"/>
        <item h="1" x="38"/>
        <item h="1" x="28"/>
        <item h="1" x="30"/>
        <item h="1" x="47"/>
        <item h="1" x="45"/>
        <item h="1" x="34"/>
        <item h="1" x="50"/>
        <item h="1" x="36"/>
        <item h="1" x="39"/>
        <item h="1" x="37"/>
        <item h="1" x="54"/>
        <item h="1" x="41"/>
        <item h="1" x="40"/>
        <item h="1" x="42"/>
        <item h="1" x="43"/>
        <item h="1" x="44"/>
        <item h="1" x="49"/>
        <item h="1" x="62"/>
        <item h="1" x="46"/>
        <item h="1" x="48"/>
        <item h="1" x="51"/>
        <item h="1" x="52"/>
        <item x="53"/>
        <item x="57"/>
        <item x="55"/>
        <item x="56"/>
        <item x="59"/>
        <item x="58"/>
        <item x="60"/>
        <item h="1" m="1" x="74"/>
        <item x="61"/>
        <item h="1" m="1" x="73"/>
        <item h="1" x="5"/>
        <item x="63"/>
        <item x="64"/>
        <item x="65"/>
        <item h="1" x="66"/>
        <item x="67"/>
        <item h="1" x="68"/>
        <item h="1" x="69"/>
        <item h="1" x="70"/>
        <item h="1" x="71"/>
        <item h="1" x="72"/>
        <item t="default"/>
      </items>
    </pivotField>
    <pivotField showAll="0"/>
  </pivotFields>
  <rowFields count="1">
    <field x="10"/>
  </rowFields>
  <rowItems count="16">
    <i>
      <x v="6"/>
    </i>
    <i>
      <x v="15"/>
    </i>
    <i>
      <x v="29"/>
    </i>
    <i>
      <x v="30"/>
    </i>
    <i>
      <x v="31"/>
    </i>
    <i>
      <x v="32"/>
    </i>
    <i>
      <x v="33"/>
    </i>
    <i>
      <x v="47"/>
    </i>
    <i>
      <x v="48"/>
    </i>
    <i>
      <x v="88"/>
    </i>
    <i>
      <x v="90"/>
    </i>
    <i>
      <x v="93"/>
    </i>
    <i>
      <x v="94"/>
    </i>
    <i>
      <x v="96"/>
    </i>
    <i>
      <x v="97"/>
    </i>
    <i t="grand">
      <x/>
    </i>
  </rowItems>
  <colItems count="1">
    <i/>
  </colItems>
  <pageFields count="1">
    <pageField fld="12" hier="-1"/>
  </pageFields>
  <dataFields count="1">
    <dataField name="Sum of Billing Amount USD" fld="3" baseField="0" baseItem="0" numFmtId="3"/>
  </dataFields>
  <formats count="4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12" count="0"/>
        </references>
      </pivotArea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9" firstHeaderRow="1" firstDataRow="3" firstDataCol="1"/>
  <pivotFields count="17">
    <pivotField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</pivotFields>
  <rowFields count="1">
    <field x="15"/>
  </rowFields>
  <rowItems count="4">
    <i>
      <x v="6"/>
    </i>
    <i>
      <x v="7"/>
    </i>
    <i>
      <x v="8"/>
    </i>
    <i t="grand">
      <x/>
    </i>
  </rowItems>
  <colFields count="2">
    <field x="14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Bill Amt" fld="1" baseField="0" baseItem="0"/>
    <dataField name="Chg Wt" fld="9" baseField="0" baseItem="0"/>
    <dataField name="USD per Chg KG" fld="16" baseField="0" baseItem="0"/>
  </dataFields>
  <formats count="41">
    <format dxfId="40">
      <pivotArea outline="0" collapsedLevelsAreSubtotals="1" fieldPosition="0"/>
    </format>
    <format dxfId="39">
      <pivotArea field="-2" type="button" dataOnly="0" labelOnly="1" outline="0" axis="axisCol" fieldPosition="1"/>
    </format>
    <format dxfId="38">
      <pivotArea field="14" type="button" dataOnly="0" labelOnly="1" outline="0" axis="axisCol" fieldPosition="0"/>
    </format>
    <format dxfId="37">
      <pivotArea type="topRight" dataOnly="0" labelOnly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4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fieldPosition="0">
        <references count="2">
          <reference field="4294967294" count="1" selected="0">
            <x v="0"/>
          </reference>
          <reference field="14" count="0"/>
        </references>
      </pivotArea>
    </format>
    <format dxfId="30">
      <pivotArea dataOnly="0" labelOnly="1" fieldPosition="0">
        <references count="2">
          <reference field="4294967294" count="1" selected="0">
            <x v="1"/>
          </reference>
          <reference field="14" count="0"/>
        </references>
      </pivotArea>
    </format>
    <format dxfId="29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0"/>
          </reference>
        </references>
      </pivotArea>
    </format>
    <format dxfId="28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format>
    <format dxfId="27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2"/>
          </reference>
        </references>
      </pivotArea>
    </format>
    <format dxfId="26">
      <pivotArea field="14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25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0"/>
          </reference>
        </references>
      </pivotArea>
    </format>
    <format dxfId="24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format>
    <format dxfId="23">
      <pivotArea outline="0" collapsedLevelsAreSubtotals="1" fieldPosition="0">
        <references count="2">
          <reference field="4294967294" count="1" selected="0">
            <x v="2"/>
          </reference>
          <reference field="14" count="1" selected="0">
            <x v="2"/>
          </reference>
        </references>
      </pivotArea>
    </format>
    <format dxfId="22">
      <pivotArea field="14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14" type="button" dataOnly="0" labelOnly="1" outline="0" axis="axisCol" fieldPosition="0"/>
    </format>
    <format dxfId="17">
      <pivotArea field="-2" type="button" dataOnly="0" labelOnly="1" outline="0" axis="axisCol" fieldPosition="1"/>
    </format>
    <format dxfId="16">
      <pivotArea type="topRight" dataOnly="0" labelOnly="1" outline="0" fieldPosition="0"/>
    </format>
    <format dxfId="15">
      <pivotArea field="15" type="button" dataOnly="0" labelOnly="1" outline="0" axis="axisRow" fieldPosition="0"/>
    </format>
    <format dxfId="14">
      <pivotArea dataOnly="0" labelOnly="1" fieldPosition="0">
        <references count="1">
          <reference field="15" count="3">
            <x v="6"/>
            <x v="7"/>
            <x v="8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14" count="0"/>
        </references>
      </pivotArea>
    </format>
    <format dxfId="11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field="14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8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field="14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field="14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4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4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opLeftCell="B1" workbookViewId="0">
      <selection activeCell="J1" sqref="J1:J1048576"/>
    </sheetView>
  </sheetViews>
  <sheetFormatPr defaultRowHeight="12.75" x14ac:dyDescent="0.2"/>
  <cols>
    <col min="1" max="1" width="11" bestFit="1" customWidth="1"/>
    <col min="2" max="2" width="12.7109375" bestFit="1" customWidth="1"/>
    <col min="3" max="3" width="18.140625" bestFit="1" customWidth="1"/>
    <col min="4" max="4" width="35.42578125" bestFit="1" customWidth="1"/>
    <col min="5" max="5" width="20.42578125" bestFit="1" customWidth="1"/>
    <col min="6" max="6" width="11.42578125" bestFit="1" customWidth="1"/>
    <col min="7" max="8" width="23.7109375" bestFit="1" customWidth="1"/>
    <col min="9" max="9" width="23.7109375" customWidth="1"/>
    <col min="10" max="10" width="13.85546875" bestFit="1" customWidth="1"/>
    <col min="11" max="11" width="13.85546875" customWidth="1"/>
    <col min="12" max="12" width="11" bestFit="1" customWidth="1"/>
    <col min="13" max="13" width="18.140625" bestFit="1" customWidth="1"/>
    <col min="14" max="14" width="18.140625" style="4" customWidth="1"/>
    <col min="15" max="15" width="10.28515625" bestFit="1" customWidth="1"/>
  </cols>
  <sheetData>
    <row r="1" spans="1:15" ht="13.5" customHeight="1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140</v>
      </c>
      <c r="H1" t="s">
        <v>5</v>
      </c>
      <c r="I1" s="11" t="s">
        <v>139</v>
      </c>
      <c r="J1" t="s">
        <v>6</v>
      </c>
      <c r="K1" s="11" t="s">
        <v>142</v>
      </c>
      <c r="L1" t="s">
        <v>8</v>
      </c>
      <c r="M1" s="3" t="s">
        <v>141</v>
      </c>
      <c r="N1" s="12" t="s">
        <v>9</v>
      </c>
      <c r="O1" t="s">
        <v>10</v>
      </c>
    </row>
    <row r="2" spans="1:15" ht="13.5" customHeight="1" x14ac:dyDescent="0.2">
      <c r="A2" t="s">
        <v>71</v>
      </c>
      <c r="B2">
        <v>4173</v>
      </c>
      <c r="C2" s="1">
        <v>43135.322916666664</v>
      </c>
      <c r="D2" t="s">
        <v>29</v>
      </c>
      <c r="E2">
        <v>521.63</v>
      </c>
      <c r="F2" t="s">
        <v>7</v>
      </c>
      <c r="G2" t="s">
        <v>23</v>
      </c>
      <c r="H2" t="s">
        <v>20</v>
      </c>
      <c r="I2" t="str">
        <f t="shared" ref="I2:I65" si="0">G2&amp;"-"&amp;H2</f>
        <v>UNITED STATES-UNITED ARAB EMIRATES</v>
      </c>
      <c r="J2">
        <v>4173</v>
      </c>
      <c r="K2" s="9">
        <f t="shared" ref="K2:K65" si="1">J2/COUNTIF(L:L,L2)</f>
        <v>231.83333333333334</v>
      </c>
      <c r="L2" t="s">
        <v>71</v>
      </c>
      <c r="M2" s="1">
        <v>43100.5</v>
      </c>
      <c r="N2" s="5">
        <f>IFERROR(INT(M2),"")</f>
        <v>43100</v>
      </c>
      <c r="O2" t="s">
        <v>31</v>
      </c>
    </row>
    <row r="3" spans="1:15" ht="13.5" customHeight="1" x14ac:dyDescent="0.2">
      <c r="A3" t="s">
        <v>71</v>
      </c>
      <c r="B3">
        <v>4173</v>
      </c>
      <c r="C3" s="1">
        <v>43135.322916666664</v>
      </c>
      <c r="D3" t="s">
        <v>29</v>
      </c>
      <c r="E3">
        <v>55</v>
      </c>
      <c r="F3" t="s">
        <v>14</v>
      </c>
      <c r="G3" t="s">
        <v>23</v>
      </c>
      <c r="H3" t="s">
        <v>20</v>
      </c>
      <c r="I3" t="str">
        <f t="shared" si="0"/>
        <v>UNITED STATES-UNITED ARAB EMIRATES</v>
      </c>
      <c r="J3">
        <v>4173</v>
      </c>
      <c r="K3" s="9">
        <f t="shared" si="1"/>
        <v>231.83333333333334</v>
      </c>
      <c r="L3" t="s">
        <v>71</v>
      </c>
      <c r="M3" s="1">
        <v>43100.5</v>
      </c>
      <c r="N3" s="5">
        <f t="shared" ref="N3:N66" si="2">IFERROR(INT(M3),"")</f>
        <v>43100</v>
      </c>
      <c r="O3" t="s">
        <v>31</v>
      </c>
    </row>
    <row r="4" spans="1:15" ht="13.5" customHeight="1" x14ac:dyDescent="0.2">
      <c r="A4" t="s">
        <v>71</v>
      </c>
      <c r="B4">
        <v>4173</v>
      </c>
      <c r="C4" s="1">
        <v>43135.322916666664</v>
      </c>
      <c r="D4" t="s">
        <v>29</v>
      </c>
      <c r="E4">
        <v>40</v>
      </c>
      <c r="F4" t="s">
        <v>14</v>
      </c>
      <c r="G4" t="s">
        <v>23</v>
      </c>
      <c r="H4" t="s">
        <v>20</v>
      </c>
      <c r="I4" t="str">
        <f t="shared" si="0"/>
        <v>UNITED STATES-UNITED ARAB EMIRATES</v>
      </c>
      <c r="J4">
        <v>4173</v>
      </c>
      <c r="K4" s="9">
        <f t="shared" si="1"/>
        <v>231.83333333333334</v>
      </c>
      <c r="L4" t="s">
        <v>71</v>
      </c>
      <c r="M4" s="1">
        <v>43100.5</v>
      </c>
      <c r="N4" s="5">
        <f t="shared" si="2"/>
        <v>43100</v>
      </c>
      <c r="O4" t="s">
        <v>31</v>
      </c>
    </row>
    <row r="5" spans="1:15" ht="13.5" customHeight="1" x14ac:dyDescent="0.2">
      <c r="A5" t="s">
        <v>71</v>
      </c>
      <c r="B5">
        <v>4173</v>
      </c>
      <c r="C5" s="1">
        <v>43135.322916666664</v>
      </c>
      <c r="D5" t="s">
        <v>29</v>
      </c>
      <c r="E5">
        <v>40</v>
      </c>
      <c r="F5" t="s">
        <v>14</v>
      </c>
      <c r="G5" t="s">
        <v>23</v>
      </c>
      <c r="H5" t="s">
        <v>20</v>
      </c>
      <c r="I5" t="str">
        <f t="shared" si="0"/>
        <v>UNITED STATES-UNITED ARAB EMIRATES</v>
      </c>
      <c r="J5">
        <v>4173</v>
      </c>
      <c r="K5" s="9">
        <f t="shared" si="1"/>
        <v>231.83333333333334</v>
      </c>
      <c r="L5" t="s">
        <v>71</v>
      </c>
      <c r="M5" s="1">
        <v>43100.5</v>
      </c>
      <c r="N5" s="5">
        <f t="shared" si="2"/>
        <v>43100</v>
      </c>
      <c r="O5" t="s">
        <v>31</v>
      </c>
    </row>
    <row r="6" spans="1:15" ht="13.5" customHeight="1" x14ac:dyDescent="0.2">
      <c r="A6" t="s">
        <v>71</v>
      </c>
      <c r="B6">
        <v>4173</v>
      </c>
      <c r="C6" s="1">
        <v>43135.322916666664</v>
      </c>
      <c r="D6" t="s">
        <v>29</v>
      </c>
      <c r="E6">
        <v>95</v>
      </c>
      <c r="F6" t="s">
        <v>14</v>
      </c>
      <c r="G6" t="s">
        <v>23</v>
      </c>
      <c r="H6" t="s">
        <v>20</v>
      </c>
      <c r="I6" t="str">
        <f t="shared" si="0"/>
        <v>UNITED STATES-UNITED ARAB EMIRATES</v>
      </c>
      <c r="J6">
        <v>4173</v>
      </c>
      <c r="K6" s="9">
        <f t="shared" si="1"/>
        <v>231.83333333333334</v>
      </c>
      <c r="L6" t="s">
        <v>71</v>
      </c>
      <c r="M6" s="1">
        <v>43100.5</v>
      </c>
      <c r="N6" s="5">
        <f t="shared" si="2"/>
        <v>43100</v>
      </c>
      <c r="O6" t="s">
        <v>31</v>
      </c>
    </row>
    <row r="7" spans="1:15" ht="13.5" customHeight="1" x14ac:dyDescent="0.2">
      <c r="A7" t="s">
        <v>71</v>
      </c>
      <c r="B7">
        <v>4173</v>
      </c>
      <c r="C7" s="1">
        <v>43135.322916666664</v>
      </c>
      <c r="D7" t="s">
        <v>29</v>
      </c>
      <c r="E7">
        <v>450</v>
      </c>
      <c r="F7" t="s">
        <v>14</v>
      </c>
      <c r="G7" t="s">
        <v>23</v>
      </c>
      <c r="H7" t="s">
        <v>20</v>
      </c>
      <c r="I7" t="str">
        <f t="shared" si="0"/>
        <v>UNITED STATES-UNITED ARAB EMIRATES</v>
      </c>
      <c r="J7">
        <v>4173</v>
      </c>
      <c r="K7" s="9">
        <f t="shared" si="1"/>
        <v>231.83333333333334</v>
      </c>
      <c r="L7" t="s">
        <v>71</v>
      </c>
      <c r="M7" s="1">
        <v>43100.5</v>
      </c>
      <c r="N7" s="5">
        <f t="shared" si="2"/>
        <v>43100</v>
      </c>
      <c r="O7" t="s">
        <v>31</v>
      </c>
    </row>
    <row r="8" spans="1:15" ht="13.5" customHeight="1" x14ac:dyDescent="0.2">
      <c r="A8" t="s">
        <v>71</v>
      </c>
      <c r="B8">
        <v>4173</v>
      </c>
      <c r="C8" s="1">
        <v>43135.322916666664</v>
      </c>
      <c r="D8" t="s">
        <v>29</v>
      </c>
      <c r="E8">
        <v>110</v>
      </c>
      <c r="F8" t="s">
        <v>14</v>
      </c>
      <c r="G8" t="s">
        <v>23</v>
      </c>
      <c r="H8" t="s">
        <v>20</v>
      </c>
      <c r="I8" t="str">
        <f t="shared" si="0"/>
        <v>UNITED STATES-UNITED ARAB EMIRATES</v>
      </c>
      <c r="J8">
        <v>4173</v>
      </c>
      <c r="K8" s="9">
        <f t="shared" si="1"/>
        <v>231.83333333333334</v>
      </c>
      <c r="L8" t="s">
        <v>71</v>
      </c>
      <c r="M8" s="1">
        <v>43100.5</v>
      </c>
      <c r="N8" s="5">
        <f t="shared" si="2"/>
        <v>43100</v>
      </c>
      <c r="O8" t="s">
        <v>31</v>
      </c>
    </row>
    <row r="9" spans="1:15" ht="13.5" customHeight="1" x14ac:dyDescent="0.2">
      <c r="A9" t="s">
        <v>71</v>
      </c>
      <c r="B9">
        <v>4173</v>
      </c>
      <c r="C9" s="1">
        <v>43135.322916666664</v>
      </c>
      <c r="D9" t="s">
        <v>29</v>
      </c>
      <c r="E9">
        <v>146.06</v>
      </c>
      <c r="F9" t="s">
        <v>14</v>
      </c>
      <c r="G9" t="s">
        <v>23</v>
      </c>
      <c r="H9" t="s">
        <v>20</v>
      </c>
      <c r="I9" t="str">
        <f t="shared" si="0"/>
        <v>UNITED STATES-UNITED ARAB EMIRATES</v>
      </c>
      <c r="J9">
        <v>4173</v>
      </c>
      <c r="K9" s="9">
        <f t="shared" si="1"/>
        <v>231.83333333333334</v>
      </c>
      <c r="L9" t="s">
        <v>71</v>
      </c>
      <c r="M9" s="1">
        <v>43100.5</v>
      </c>
      <c r="N9" s="5">
        <f t="shared" si="2"/>
        <v>43100</v>
      </c>
      <c r="O9" t="s">
        <v>31</v>
      </c>
    </row>
    <row r="10" spans="1:15" ht="13.5" customHeight="1" x14ac:dyDescent="0.2">
      <c r="A10" t="s">
        <v>71</v>
      </c>
      <c r="B10">
        <v>4173</v>
      </c>
      <c r="C10" s="1">
        <v>43135.322916666664</v>
      </c>
      <c r="D10" t="s">
        <v>29</v>
      </c>
      <c r="E10">
        <v>29.21</v>
      </c>
      <c r="F10" t="s">
        <v>14</v>
      </c>
      <c r="G10" t="s">
        <v>23</v>
      </c>
      <c r="H10" t="s">
        <v>20</v>
      </c>
      <c r="I10" t="str">
        <f t="shared" si="0"/>
        <v>UNITED STATES-UNITED ARAB EMIRATES</v>
      </c>
      <c r="J10">
        <v>4173</v>
      </c>
      <c r="K10" s="9">
        <f t="shared" si="1"/>
        <v>231.83333333333334</v>
      </c>
      <c r="L10" t="s">
        <v>71</v>
      </c>
      <c r="M10" s="1">
        <v>43100.5</v>
      </c>
      <c r="N10" s="5">
        <f t="shared" si="2"/>
        <v>43100</v>
      </c>
      <c r="O10" t="s">
        <v>31</v>
      </c>
    </row>
    <row r="11" spans="1:15" ht="13.5" customHeight="1" x14ac:dyDescent="0.2">
      <c r="A11" t="s">
        <v>71</v>
      </c>
      <c r="B11">
        <v>4173</v>
      </c>
      <c r="C11" s="1">
        <v>43135.322916666664</v>
      </c>
      <c r="D11" t="s">
        <v>29</v>
      </c>
      <c r="E11">
        <v>20</v>
      </c>
      <c r="F11" t="s">
        <v>14</v>
      </c>
      <c r="G11" t="s">
        <v>23</v>
      </c>
      <c r="H11" t="s">
        <v>20</v>
      </c>
      <c r="I11" t="str">
        <f t="shared" si="0"/>
        <v>UNITED STATES-UNITED ARAB EMIRATES</v>
      </c>
      <c r="J11">
        <v>4173</v>
      </c>
      <c r="K11" s="9">
        <f t="shared" si="1"/>
        <v>231.83333333333334</v>
      </c>
      <c r="L11" t="s">
        <v>71</v>
      </c>
      <c r="M11" s="1">
        <v>43100.5</v>
      </c>
      <c r="N11" s="5">
        <f t="shared" si="2"/>
        <v>43100</v>
      </c>
      <c r="O11" t="s">
        <v>31</v>
      </c>
    </row>
    <row r="12" spans="1:15" ht="13.5" customHeight="1" x14ac:dyDescent="0.2">
      <c r="A12" t="s">
        <v>71</v>
      </c>
      <c r="B12">
        <v>4173</v>
      </c>
      <c r="C12" s="1">
        <v>43135.322916666664</v>
      </c>
      <c r="D12" t="s">
        <v>29</v>
      </c>
      <c r="E12">
        <v>28</v>
      </c>
      <c r="F12" t="s">
        <v>14</v>
      </c>
      <c r="G12" t="s">
        <v>23</v>
      </c>
      <c r="H12" t="s">
        <v>20</v>
      </c>
      <c r="I12" t="str">
        <f t="shared" si="0"/>
        <v>UNITED STATES-UNITED ARAB EMIRATES</v>
      </c>
      <c r="J12">
        <v>4173</v>
      </c>
      <c r="K12" s="9">
        <f t="shared" si="1"/>
        <v>231.83333333333334</v>
      </c>
      <c r="L12" t="s">
        <v>71</v>
      </c>
      <c r="M12" s="1">
        <v>43100.5</v>
      </c>
      <c r="N12" s="5">
        <f t="shared" si="2"/>
        <v>43100</v>
      </c>
      <c r="O12" t="s">
        <v>31</v>
      </c>
    </row>
    <row r="13" spans="1:15" ht="13.5" customHeight="1" x14ac:dyDescent="0.2">
      <c r="A13" t="s">
        <v>71</v>
      </c>
      <c r="B13">
        <v>4173</v>
      </c>
      <c r="C13" s="1">
        <v>43135.322916666664</v>
      </c>
      <c r="D13" t="s">
        <v>29</v>
      </c>
      <c r="E13">
        <v>100</v>
      </c>
      <c r="F13" t="s">
        <v>14</v>
      </c>
      <c r="G13" t="s">
        <v>23</v>
      </c>
      <c r="H13" t="s">
        <v>20</v>
      </c>
      <c r="I13" t="str">
        <f t="shared" si="0"/>
        <v>UNITED STATES-UNITED ARAB EMIRATES</v>
      </c>
      <c r="J13">
        <v>4173</v>
      </c>
      <c r="K13" s="9">
        <f t="shared" si="1"/>
        <v>231.83333333333334</v>
      </c>
      <c r="L13" t="s">
        <v>71</v>
      </c>
      <c r="M13" s="1">
        <v>43100.5</v>
      </c>
      <c r="N13" s="5">
        <f t="shared" si="2"/>
        <v>43100</v>
      </c>
      <c r="O13" t="s">
        <v>31</v>
      </c>
    </row>
    <row r="14" spans="1:15" ht="13.5" customHeight="1" x14ac:dyDescent="0.2">
      <c r="A14" t="s">
        <v>71</v>
      </c>
      <c r="B14">
        <v>4173</v>
      </c>
      <c r="C14" s="1">
        <v>43135.322916666664</v>
      </c>
      <c r="D14" t="s">
        <v>29</v>
      </c>
      <c r="E14">
        <v>85</v>
      </c>
      <c r="F14" t="s">
        <v>14</v>
      </c>
      <c r="G14" t="s">
        <v>23</v>
      </c>
      <c r="H14" t="s">
        <v>20</v>
      </c>
      <c r="I14" t="str">
        <f t="shared" si="0"/>
        <v>UNITED STATES-UNITED ARAB EMIRATES</v>
      </c>
      <c r="J14">
        <v>4173</v>
      </c>
      <c r="K14" s="9">
        <f t="shared" si="1"/>
        <v>231.83333333333334</v>
      </c>
      <c r="L14" t="s">
        <v>71</v>
      </c>
      <c r="M14" s="1">
        <v>43100.5</v>
      </c>
      <c r="N14" s="5">
        <f t="shared" si="2"/>
        <v>43100</v>
      </c>
      <c r="O14" t="s">
        <v>31</v>
      </c>
    </row>
    <row r="15" spans="1:15" ht="13.5" customHeight="1" x14ac:dyDescent="0.2">
      <c r="A15" t="s">
        <v>71</v>
      </c>
      <c r="B15">
        <v>4173</v>
      </c>
      <c r="C15" s="1">
        <v>43135.322916666664</v>
      </c>
      <c r="D15" t="s">
        <v>29</v>
      </c>
      <c r="E15">
        <v>50</v>
      </c>
      <c r="F15" t="s">
        <v>14</v>
      </c>
      <c r="G15" t="s">
        <v>23</v>
      </c>
      <c r="H15" t="s">
        <v>20</v>
      </c>
      <c r="I15" t="str">
        <f t="shared" si="0"/>
        <v>UNITED STATES-UNITED ARAB EMIRATES</v>
      </c>
      <c r="J15">
        <v>4173</v>
      </c>
      <c r="K15" s="9">
        <f t="shared" si="1"/>
        <v>231.83333333333334</v>
      </c>
      <c r="L15" t="s">
        <v>71</v>
      </c>
      <c r="M15" s="1">
        <v>43100.5</v>
      </c>
      <c r="N15" s="5">
        <f t="shared" si="2"/>
        <v>43100</v>
      </c>
      <c r="O15" t="s">
        <v>31</v>
      </c>
    </row>
    <row r="16" spans="1:15" ht="13.5" customHeight="1" x14ac:dyDescent="0.2">
      <c r="A16" t="s">
        <v>71</v>
      </c>
      <c r="B16">
        <v>4173</v>
      </c>
      <c r="C16" s="1">
        <v>43135.322916666664</v>
      </c>
      <c r="D16" t="s">
        <v>29</v>
      </c>
      <c r="E16">
        <v>405.86</v>
      </c>
      <c r="F16" t="s">
        <v>14</v>
      </c>
      <c r="G16" t="s">
        <v>23</v>
      </c>
      <c r="H16" t="s">
        <v>20</v>
      </c>
      <c r="I16" t="str">
        <f t="shared" si="0"/>
        <v>UNITED STATES-UNITED ARAB EMIRATES</v>
      </c>
      <c r="J16">
        <v>4173</v>
      </c>
      <c r="K16" s="9">
        <f t="shared" si="1"/>
        <v>231.83333333333334</v>
      </c>
      <c r="L16" t="s">
        <v>71</v>
      </c>
      <c r="M16" s="1">
        <v>43100.5</v>
      </c>
      <c r="N16" s="5">
        <f t="shared" si="2"/>
        <v>43100</v>
      </c>
      <c r="O16" t="s">
        <v>31</v>
      </c>
    </row>
    <row r="17" spans="1:15" ht="13.5" customHeight="1" x14ac:dyDescent="0.2">
      <c r="A17" t="s">
        <v>65</v>
      </c>
      <c r="B17">
        <v>11500</v>
      </c>
      <c r="C17" s="1">
        <v>43082.80972222222</v>
      </c>
      <c r="D17" t="s">
        <v>18</v>
      </c>
      <c r="E17">
        <v>2539.9951273442498</v>
      </c>
      <c r="F17" t="s">
        <v>7</v>
      </c>
      <c r="G17" t="s">
        <v>42</v>
      </c>
      <c r="H17" t="s">
        <v>16</v>
      </c>
      <c r="I17" t="str">
        <f t="shared" si="0"/>
        <v>CHINA-CANADA</v>
      </c>
      <c r="J17">
        <v>11500</v>
      </c>
      <c r="K17" s="9">
        <f t="shared" si="1"/>
        <v>1642.8571428571429</v>
      </c>
      <c r="L17" t="s">
        <v>65</v>
      </c>
      <c r="M17" s="1">
        <v>43063.895833333336</v>
      </c>
      <c r="N17" s="5">
        <f t="shared" si="2"/>
        <v>43063</v>
      </c>
      <c r="O17" t="s">
        <v>31</v>
      </c>
    </row>
    <row r="18" spans="1:15" ht="13.5" customHeight="1" x14ac:dyDescent="0.2">
      <c r="A18" t="s">
        <v>65</v>
      </c>
      <c r="B18">
        <v>11500</v>
      </c>
      <c r="C18" s="1">
        <v>43082.80972222222</v>
      </c>
      <c r="D18" t="s">
        <v>18</v>
      </c>
      <c r="E18">
        <v>40.63667370228</v>
      </c>
      <c r="F18" t="s">
        <v>7</v>
      </c>
      <c r="G18" t="s">
        <v>42</v>
      </c>
      <c r="H18" t="s">
        <v>16</v>
      </c>
      <c r="I18" t="str">
        <f t="shared" si="0"/>
        <v>CHINA-CANADA</v>
      </c>
      <c r="J18">
        <v>11500</v>
      </c>
      <c r="K18" s="9">
        <f t="shared" si="1"/>
        <v>1642.8571428571429</v>
      </c>
      <c r="L18" t="s">
        <v>65</v>
      </c>
      <c r="M18" s="1">
        <v>43063.895833333336</v>
      </c>
      <c r="N18" s="5">
        <f t="shared" si="2"/>
        <v>43063</v>
      </c>
      <c r="O18" t="s">
        <v>31</v>
      </c>
    </row>
    <row r="19" spans="1:15" ht="13.5" customHeight="1" x14ac:dyDescent="0.2">
      <c r="A19" t="s">
        <v>65</v>
      </c>
      <c r="B19">
        <v>11500</v>
      </c>
      <c r="C19" s="1">
        <v>43082.80972222222</v>
      </c>
      <c r="D19" t="s">
        <v>18</v>
      </c>
      <c r="E19">
        <v>91.4406366682</v>
      </c>
      <c r="F19" t="s">
        <v>7</v>
      </c>
      <c r="G19" t="s">
        <v>42</v>
      </c>
      <c r="H19" t="s">
        <v>16</v>
      </c>
      <c r="I19" t="str">
        <f t="shared" si="0"/>
        <v>CHINA-CANADA</v>
      </c>
      <c r="J19">
        <v>11500</v>
      </c>
      <c r="K19" s="9">
        <f t="shared" si="1"/>
        <v>1642.8571428571429</v>
      </c>
      <c r="L19" t="s">
        <v>65</v>
      </c>
      <c r="M19" s="1">
        <v>43063.895833333336</v>
      </c>
      <c r="N19" s="5">
        <f t="shared" si="2"/>
        <v>43063</v>
      </c>
      <c r="O19" t="s">
        <v>31</v>
      </c>
    </row>
    <row r="20" spans="1:15" ht="13.5" customHeight="1" x14ac:dyDescent="0.2">
      <c r="A20" t="s">
        <v>65</v>
      </c>
      <c r="B20">
        <v>11500</v>
      </c>
      <c r="C20" s="1">
        <v>43082.80972222222</v>
      </c>
      <c r="D20" t="s">
        <v>18</v>
      </c>
      <c r="E20">
        <v>360.67890204098001</v>
      </c>
      <c r="F20" t="s">
        <v>7</v>
      </c>
      <c r="G20" t="s">
        <v>42</v>
      </c>
      <c r="H20" t="s">
        <v>16</v>
      </c>
      <c r="I20" t="str">
        <f t="shared" si="0"/>
        <v>CHINA-CANADA</v>
      </c>
      <c r="J20">
        <v>11500</v>
      </c>
      <c r="K20" s="9">
        <f t="shared" si="1"/>
        <v>1642.8571428571429</v>
      </c>
      <c r="L20" t="s">
        <v>65</v>
      </c>
      <c r="M20" s="1">
        <v>43063.895833333336</v>
      </c>
      <c r="N20" s="5">
        <f t="shared" si="2"/>
        <v>43063</v>
      </c>
      <c r="O20" t="s">
        <v>31</v>
      </c>
    </row>
    <row r="21" spans="1:15" ht="13.5" customHeight="1" x14ac:dyDescent="0.2">
      <c r="A21" t="s">
        <v>65</v>
      </c>
      <c r="B21">
        <v>11500</v>
      </c>
      <c r="C21" s="1">
        <v>43082.80972222222</v>
      </c>
      <c r="D21" t="s">
        <v>18</v>
      </c>
      <c r="E21">
        <v>15.24281305739</v>
      </c>
      <c r="F21" t="s">
        <v>14</v>
      </c>
      <c r="G21" t="s">
        <v>42</v>
      </c>
      <c r="H21" t="s">
        <v>16</v>
      </c>
      <c r="I21" t="str">
        <f t="shared" si="0"/>
        <v>CHINA-CANADA</v>
      </c>
      <c r="J21">
        <v>11500</v>
      </c>
      <c r="K21" s="9">
        <f t="shared" si="1"/>
        <v>1642.8571428571429</v>
      </c>
      <c r="L21" t="s">
        <v>65</v>
      </c>
      <c r="M21" s="1">
        <v>43063.895833333336</v>
      </c>
      <c r="N21" s="5">
        <f t="shared" si="2"/>
        <v>43063</v>
      </c>
      <c r="O21" t="s">
        <v>31</v>
      </c>
    </row>
    <row r="22" spans="1:15" ht="13.5" customHeight="1" x14ac:dyDescent="0.2">
      <c r="A22" t="s">
        <v>65</v>
      </c>
      <c r="B22">
        <v>11500</v>
      </c>
      <c r="C22" s="1">
        <v>43082.80972222222</v>
      </c>
      <c r="D22" t="s">
        <v>18</v>
      </c>
      <c r="E22">
        <v>50.80396296592</v>
      </c>
      <c r="F22" t="s">
        <v>14</v>
      </c>
      <c r="G22" t="s">
        <v>42</v>
      </c>
      <c r="H22" t="s">
        <v>16</v>
      </c>
      <c r="I22" t="str">
        <f t="shared" si="0"/>
        <v>CHINA-CANADA</v>
      </c>
      <c r="J22">
        <v>11500</v>
      </c>
      <c r="K22" s="9">
        <f t="shared" si="1"/>
        <v>1642.8571428571429</v>
      </c>
      <c r="L22" t="s">
        <v>65</v>
      </c>
      <c r="M22" s="1">
        <v>43063.895833333336</v>
      </c>
      <c r="N22" s="5">
        <f t="shared" si="2"/>
        <v>43063</v>
      </c>
      <c r="O22" t="s">
        <v>31</v>
      </c>
    </row>
    <row r="23" spans="1:15" ht="13.5" customHeight="1" x14ac:dyDescent="0.2">
      <c r="A23" t="s">
        <v>65</v>
      </c>
      <c r="B23">
        <v>11500</v>
      </c>
      <c r="C23" s="1">
        <v>43082.80972222222</v>
      </c>
      <c r="D23" t="s">
        <v>18</v>
      </c>
      <c r="E23">
        <v>330.20139676426999</v>
      </c>
      <c r="F23" t="s">
        <v>14</v>
      </c>
      <c r="G23" t="s">
        <v>42</v>
      </c>
      <c r="H23" t="s">
        <v>16</v>
      </c>
      <c r="I23" t="str">
        <f t="shared" si="0"/>
        <v>CHINA-CANADA</v>
      </c>
      <c r="J23">
        <v>11500</v>
      </c>
      <c r="K23" s="9">
        <f t="shared" si="1"/>
        <v>1642.8571428571429</v>
      </c>
      <c r="L23" t="s">
        <v>65</v>
      </c>
      <c r="M23" s="1">
        <v>43063.895833333336</v>
      </c>
      <c r="N23" s="5">
        <f t="shared" si="2"/>
        <v>43063</v>
      </c>
      <c r="O23" t="s">
        <v>31</v>
      </c>
    </row>
    <row r="24" spans="1:15" ht="13.5" customHeight="1" x14ac:dyDescent="0.2">
      <c r="A24" t="s">
        <v>66</v>
      </c>
      <c r="B24">
        <v>22725</v>
      </c>
      <c r="C24" s="1">
        <v>43082.166666666664</v>
      </c>
      <c r="D24" t="s">
        <v>18</v>
      </c>
      <c r="E24">
        <v>2539.9951273442498</v>
      </c>
      <c r="F24" t="s">
        <v>7</v>
      </c>
      <c r="G24" t="s">
        <v>42</v>
      </c>
      <c r="H24" t="s">
        <v>16</v>
      </c>
      <c r="I24" t="str">
        <f t="shared" si="0"/>
        <v>CHINA-CANADA</v>
      </c>
      <c r="J24">
        <v>22725</v>
      </c>
      <c r="K24" s="9">
        <f t="shared" si="1"/>
        <v>3787.5</v>
      </c>
      <c r="L24" t="s">
        <v>66</v>
      </c>
      <c r="M24" s="1">
        <v>43063.895833333336</v>
      </c>
      <c r="N24" s="5">
        <f t="shared" si="2"/>
        <v>43063</v>
      </c>
      <c r="O24" t="s">
        <v>31</v>
      </c>
    </row>
    <row r="25" spans="1:15" ht="13.5" customHeight="1" x14ac:dyDescent="0.2">
      <c r="A25" t="s">
        <v>66</v>
      </c>
      <c r="B25">
        <v>22725</v>
      </c>
      <c r="C25" s="1">
        <v>43082.166666666664</v>
      </c>
      <c r="D25" t="s">
        <v>18</v>
      </c>
      <c r="E25">
        <v>40.63667370228</v>
      </c>
      <c r="F25" t="s">
        <v>7</v>
      </c>
      <c r="G25" t="s">
        <v>42</v>
      </c>
      <c r="H25" t="s">
        <v>16</v>
      </c>
      <c r="I25" t="str">
        <f t="shared" si="0"/>
        <v>CHINA-CANADA</v>
      </c>
      <c r="J25">
        <v>22725</v>
      </c>
      <c r="K25" s="9">
        <f t="shared" si="1"/>
        <v>3787.5</v>
      </c>
      <c r="L25" t="s">
        <v>66</v>
      </c>
      <c r="M25" s="1">
        <v>43063.895833333336</v>
      </c>
      <c r="N25" s="5">
        <f t="shared" si="2"/>
        <v>43063</v>
      </c>
      <c r="O25" t="s">
        <v>31</v>
      </c>
    </row>
    <row r="26" spans="1:15" ht="13.5" customHeight="1" x14ac:dyDescent="0.2">
      <c r="A26" t="s">
        <v>66</v>
      </c>
      <c r="B26">
        <v>22725</v>
      </c>
      <c r="C26" s="1">
        <v>43082.166666666664</v>
      </c>
      <c r="D26" t="s">
        <v>18</v>
      </c>
      <c r="E26">
        <v>15.24281305739</v>
      </c>
      <c r="F26" t="s">
        <v>14</v>
      </c>
      <c r="G26" t="s">
        <v>42</v>
      </c>
      <c r="H26" t="s">
        <v>16</v>
      </c>
      <c r="I26" t="str">
        <f t="shared" si="0"/>
        <v>CHINA-CANADA</v>
      </c>
      <c r="J26">
        <v>22725</v>
      </c>
      <c r="K26" s="9">
        <f t="shared" si="1"/>
        <v>3787.5</v>
      </c>
      <c r="L26" t="s">
        <v>66</v>
      </c>
      <c r="M26" s="1">
        <v>43063.895833333336</v>
      </c>
      <c r="N26" s="5">
        <f t="shared" si="2"/>
        <v>43063</v>
      </c>
      <c r="O26" t="s">
        <v>31</v>
      </c>
    </row>
    <row r="27" spans="1:15" ht="13.5" customHeight="1" x14ac:dyDescent="0.2">
      <c r="A27" t="s">
        <v>66</v>
      </c>
      <c r="B27">
        <v>22725</v>
      </c>
      <c r="C27" s="1">
        <v>43082.166666666664</v>
      </c>
      <c r="D27" t="s">
        <v>18</v>
      </c>
      <c r="E27">
        <v>50.80396296592</v>
      </c>
      <c r="F27" t="s">
        <v>14</v>
      </c>
      <c r="G27" t="s">
        <v>42</v>
      </c>
      <c r="H27" t="s">
        <v>16</v>
      </c>
      <c r="I27" t="str">
        <f t="shared" si="0"/>
        <v>CHINA-CANADA</v>
      </c>
      <c r="J27">
        <v>22725</v>
      </c>
      <c r="K27" s="9">
        <f t="shared" si="1"/>
        <v>3787.5</v>
      </c>
      <c r="L27" t="s">
        <v>66</v>
      </c>
      <c r="M27" s="1">
        <v>43063.895833333336</v>
      </c>
      <c r="N27" s="5">
        <f t="shared" si="2"/>
        <v>43063</v>
      </c>
      <c r="O27" t="s">
        <v>31</v>
      </c>
    </row>
    <row r="28" spans="1:15" ht="13.5" customHeight="1" x14ac:dyDescent="0.2">
      <c r="A28" t="s">
        <v>66</v>
      </c>
      <c r="B28">
        <v>22725</v>
      </c>
      <c r="C28" s="1">
        <v>43082.166666666664</v>
      </c>
      <c r="D28" t="s">
        <v>18</v>
      </c>
      <c r="E28">
        <v>330.20139676426999</v>
      </c>
      <c r="F28" t="s">
        <v>14</v>
      </c>
      <c r="G28" t="s">
        <v>42</v>
      </c>
      <c r="H28" t="s">
        <v>16</v>
      </c>
      <c r="I28" t="str">
        <f t="shared" si="0"/>
        <v>CHINA-CANADA</v>
      </c>
      <c r="J28">
        <v>22725</v>
      </c>
      <c r="K28" s="9">
        <f t="shared" si="1"/>
        <v>3787.5</v>
      </c>
      <c r="L28" t="s">
        <v>66</v>
      </c>
      <c r="M28" s="1">
        <v>43063.895833333336</v>
      </c>
      <c r="N28" s="5">
        <f t="shared" si="2"/>
        <v>43063</v>
      </c>
      <c r="O28" t="s">
        <v>31</v>
      </c>
    </row>
    <row r="29" spans="1:15" ht="13.5" customHeight="1" x14ac:dyDescent="0.2">
      <c r="A29" t="s">
        <v>66</v>
      </c>
      <c r="B29">
        <v>22725</v>
      </c>
      <c r="C29" s="1">
        <v>43082.166666666664</v>
      </c>
      <c r="D29" t="s">
        <v>18</v>
      </c>
      <c r="E29">
        <v>152.40376805969001</v>
      </c>
      <c r="F29" t="s">
        <v>14</v>
      </c>
      <c r="G29" t="s">
        <v>42</v>
      </c>
      <c r="H29" t="s">
        <v>16</v>
      </c>
      <c r="I29" t="str">
        <f t="shared" si="0"/>
        <v>CHINA-CANADA</v>
      </c>
      <c r="J29">
        <v>22725</v>
      </c>
      <c r="K29" s="9">
        <f t="shared" si="1"/>
        <v>3787.5</v>
      </c>
      <c r="L29" t="s">
        <v>66</v>
      </c>
      <c r="M29" s="1">
        <v>43063.895833333336</v>
      </c>
      <c r="N29" s="5">
        <f t="shared" si="2"/>
        <v>43063</v>
      </c>
      <c r="O29" t="s">
        <v>31</v>
      </c>
    </row>
    <row r="30" spans="1:15" ht="13.5" customHeight="1" x14ac:dyDescent="0.2">
      <c r="A30" t="s">
        <v>63</v>
      </c>
      <c r="B30">
        <v>11180</v>
      </c>
      <c r="C30" s="1">
        <v>43087.683333333334</v>
      </c>
      <c r="D30" t="s">
        <v>18</v>
      </c>
      <c r="E30">
        <v>2535.1226245022499</v>
      </c>
      <c r="F30" t="s">
        <v>7</v>
      </c>
      <c r="G30" t="s">
        <v>42</v>
      </c>
      <c r="H30" t="s">
        <v>16</v>
      </c>
      <c r="I30" t="str">
        <f t="shared" si="0"/>
        <v>CHINA-CANADA</v>
      </c>
      <c r="J30">
        <v>11180</v>
      </c>
      <c r="K30" s="9">
        <f t="shared" si="1"/>
        <v>1397.5</v>
      </c>
      <c r="L30" t="s">
        <v>63</v>
      </c>
      <c r="M30" s="1">
        <v>43069.5</v>
      </c>
      <c r="N30" s="5">
        <f t="shared" si="2"/>
        <v>43069</v>
      </c>
      <c r="O30" t="s">
        <v>31</v>
      </c>
    </row>
    <row r="31" spans="1:15" ht="13.5" customHeight="1" x14ac:dyDescent="0.2">
      <c r="A31" t="s">
        <v>63</v>
      </c>
      <c r="B31">
        <v>11180</v>
      </c>
      <c r="C31" s="1">
        <v>43087.683333333334</v>
      </c>
      <c r="D31" t="s">
        <v>18</v>
      </c>
      <c r="E31">
        <v>40.563586159650001</v>
      </c>
      <c r="F31" t="s">
        <v>7</v>
      </c>
      <c r="G31" t="s">
        <v>42</v>
      </c>
      <c r="H31" t="s">
        <v>16</v>
      </c>
      <c r="I31" t="str">
        <f t="shared" si="0"/>
        <v>CHINA-CANADA</v>
      </c>
      <c r="J31">
        <v>11180</v>
      </c>
      <c r="K31" s="9">
        <f t="shared" si="1"/>
        <v>1397.5</v>
      </c>
      <c r="L31" t="s">
        <v>63</v>
      </c>
      <c r="M31" s="1">
        <v>43069.5</v>
      </c>
      <c r="N31" s="5">
        <f t="shared" si="2"/>
        <v>43069</v>
      </c>
      <c r="O31" t="s">
        <v>31</v>
      </c>
    </row>
    <row r="32" spans="1:15" ht="13.5" customHeight="1" x14ac:dyDescent="0.2">
      <c r="A32" t="s">
        <v>63</v>
      </c>
      <c r="B32">
        <v>11180</v>
      </c>
      <c r="C32" s="1">
        <v>43087.683333333334</v>
      </c>
      <c r="D32" t="s">
        <v>18</v>
      </c>
      <c r="E32">
        <v>91.261978230660006</v>
      </c>
      <c r="F32" t="s">
        <v>7</v>
      </c>
      <c r="G32" t="s">
        <v>42</v>
      </c>
      <c r="H32" t="s">
        <v>16</v>
      </c>
      <c r="I32" t="str">
        <f t="shared" si="0"/>
        <v>CHINA-CANADA</v>
      </c>
      <c r="J32">
        <v>11180</v>
      </c>
      <c r="K32" s="9">
        <f t="shared" si="1"/>
        <v>1397.5</v>
      </c>
      <c r="L32" t="s">
        <v>63</v>
      </c>
      <c r="M32" s="1">
        <v>43069.5</v>
      </c>
      <c r="N32" s="5">
        <f t="shared" si="2"/>
        <v>43069</v>
      </c>
      <c r="O32" t="s">
        <v>31</v>
      </c>
    </row>
    <row r="33" spans="1:15" ht="13.5" customHeight="1" x14ac:dyDescent="0.2">
      <c r="A33" t="s">
        <v>63</v>
      </c>
      <c r="B33">
        <v>11180</v>
      </c>
      <c r="C33" s="1">
        <v>43087.683333333334</v>
      </c>
      <c r="D33" t="s">
        <v>18</v>
      </c>
      <c r="E33">
        <v>359.98863080503003</v>
      </c>
      <c r="F33" t="s">
        <v>7</v>
      </c>
      <c r="G33" t="s">
        <v>42</v>
      </c>
      <c r="H33" t="s">
        <v>16</v>
      </c>
      <c r="I33" t="str">
        <f t="shared" si="0"/>
        <v>CHINA-CANADA</v>
      </c>
      <c r="J33">
        <v>11180</v>
      </c>
      <c r="K33" s="9">
        <f t="shared" si="1"/>
        <v>1397.5</v>
      </c>
      <c r="L33" t="s">
        <v>63</v>
      </c>
      <c r="M33" s="1">
        <v>43069.5</v>
      </c>
      <c r="N33" s="5">
        <f t="shared" si="2"/>
        <v>43069</v>
      </c>
      <c r="O33" t="s">
        <v>31</v>
      </c>
    </row>
    <row r="34" spans="1:15" ht="13.5" customHeight="1" x14ac:dyDescent="0.2">
      <c r="A34" t="s">
        <v>63</v>
      </c>
      <c r="B34">
        <v>11180</v>
      </c>
      <c r="C34" s="1">
        <v>43087.683333333334</v>
      </c>
      <c r="D34" t="s">
        <v>18</v>
      </c>
      <c r="E34">
        <v>15.21032970511</v>
      </c>
      <c r="F34" t="s">
        <v>14</v>
      </c>
      <c r="G34" t="s">
        <v>42</v>
      </c>
      <c r="H34" t="s">
        <v>16</v>
      </c>
      <c r="I34" t="str">
        <f t="shared" si="0"/>
        <v>CHINA-CANADA</v>
      </c>
      <c r="J34">
        <v>11180</v>
      </c>
      <c r="K34" s="9">
        <f t="shared" si="1"/>
        <v>1397.5</v>
      </c>
      <c r="L34" t="s">
        <v>63</v>
      </c>
      <c r="M34" s="1">
        <v>43069.5</v>
      </c>
      <c r="N34" s="5">
        <f t="shared" si="2"/>
        <v>43069</v>
      </c>
      <c r="O34" t="s">
        <v>31</v>
      </c>
    </row>
    <row r="35" spans="1:15" ht="13.5" customHeight="1" x14ac:dyDescent="0.2">
      <c r="A35" t="s">
        <v>63</v>
      </c>
      <c r="B35">
        <v>11180</v>
      </c>
      <c r="C35" s="1">
        <v>43087.683333333334</v>
      </c>
      <c r="D35" t="s">
        <v>18</v>
      </c>
      <c r="E35">
        <v>50.706512909079997</v>
      </c>
      <c r="F35" t="s">
        <v>14</v>
      </c>
      <c r="G35" t="s">
        <v>42</v>
      </c>
      <c r="H35" t="s">
        <v>16</v>
      </c>
      <c r="I35" t="str">
        <f t="shared" si="0"/>
        <v>CHINA-CANADA</v>
      </c>
      <c r="J35">
        <v>11180</v>
      </c>
      <c r="K35" s="9">
        <f t="shared" si="1"/>
        <v>1397.5</v>
      </c>
      <c r="L35" t="s">
        <v>63</v>
      </c>
      <c r="M35" s="1">
        <v>43069.5</v>
      </c>
      <c r="N35" s="5">
        <f t="shared" si="2"/>
        <v>43069</v>
      </c>
      <c r="O35" t="s">
        <v>31</v>
      </c>
    </row>
    <row r="36" spans="1:15" ht="13.5" customHeight="1" x14ac:dyDescent="0.2">
      <c r="A36" t="s">
        <v>63</v>
      </c>
      <c r="B36">
        <v>11180</v>
      </c>
      <c r="C36" s="1">
        <v>43087.683333333334</v>
      </c>
      <c r="D36" t="s">
        <v>18</v>
      </c>
      <c r="E36">
        <v>329.56797139481</v>
      </c>
      <c r="F36" t="s">
        <v>14</v>
      </c>
      <c r="G36" t="s">
        <v>42</v>
      </c>
      <c r="H36" t="s">
        <v>16</v>
      </c>
      <c r="I36" t="str">
        <f t="shared" si="0"/>
        <v>CHINA-CANADA</v>
      </c>
      <c r="J36">
        <v>11180</v>
      </c>
      <c r="K36" s="9">
        <f t="shared" si="1"/>
        <v>1397.5</v>
      </c>
      <c r="L36" t="s">
        <v>63</v>
      </c>
      <c r="M36" s="1">
        <v>43069.5</v>
      </c>
      <c r="N36" s="5">
        <f t="shared" si="2"/>
        <v>43069</v>
      </c>
      <c r="O36" t="s">
        <v>31</v>
      </c>
    </row>
    <row r="37" spans="1:15" ht="13.5" customHeight="1" x14ac:dyDescent="0.2">
      <c r="A37" t="s">
        <v>63</v>
      </c>
      <c r="B37">
        <v>11180</v>
      </c>
      <c r="C37" s="1">
        <v>43087.683333333334</v>
      </c>
      <c r="D37" t="s">
        <v>18</v>
      </c>
      <c r="E37">
        <v>152.11141788917001</v>
      </c>
      <c r="F37" t="s">
        <v>14</v>
      </c>
      <c r="G37" t="s">
        <v>42</v>
      </c>
      <c r="H37" t="s">
        <v>16</v>
      </c>
      <c r="I37" t="str">
        <f t="shared" si="0"/>
        <v>CHINA-CANADA</v>
      </c>
      <c r="J37">
        <v>11180</v>
      </c>
      <c r="K37" s="9">
        <f t="shared" si="1"/>
        <v>1397.5</v>
      </c>
      <c r="L37" t="s">
        <v>63</v>
      </c>
      <c r="M37" s="1">
        <v>43069.5</v>
      </c>
      <c r="N37" s="5">
        <f t="shared" si="2"/>
        <v>43069</v>
      </c>
      <c r="O37" t="s">
        <v>31</v>
      </c>
    </row>
    <row r="38" spans="1:15" ht="13.5" customHeight="1" x14ac:dyDescent="0.2">
      <c r="A38" t="s">
        <v>64</v>
      </c>
      <c r="B38">
        <v>12650</v>
      </c>
      <c r="C38" s="1">
        <v>43097.375</v>
      </c>
      <c r="D38" t="s">
        <v>18</v>
      </c>
      <c r="E38">
        <v>91.261978230660006</v>
      </c>
      <c r="F38" t="s">
        <v>7</v>
      </c>
      <c r="G38" t="s">
        <v>42</v>
      </c>
      <c r="H38" t="s">
        <v>16</v>
      </c>
      <c r="I38" t="str">
        <f t="shared" si="0"/>
        <v>CHINA-CANADA</v>
      </c>
      <c r="J38">
        <v>12650</v>
      </c>
      <c r="K38" s="9">
        <f t="shared" si="1"/>
        <v>1807.1428571428571</v>
      </c>
      <c r="L38" t="s">
        <v>64</v>
      </c>
      <c r="M38" s="1">
        <v>43076.5</v>
      </c>
      <c r="N38" s="5">
        <f t="shared" si="2"/>
        <v>43076</v>
      </c>
      <c r="O38" t="s">
        <v>31</v>
      </c>
    </row>
    <row r="39" spans="1:15" ht="13.5" customHeight="1" x14ac:dyDescent="0.2">
      <c r="A39" t="s">
        <v>64</v>
      </c>
      <c r="B39">
        <v>12650</v>
      </c>
      <c r="C39" s="1">
        <v>43097.375</v>
      </c>
      <c r="D39" t="s">
        <v>18</v>
      </c>
      <c r="E39">
        <v>359.98863080503003</v>
      </c>
      <c r="F39" t="s">
        <v>7</v>
      </c>
      <c r="G39" t="s">
        <v>42</v>
      </c>
      <c r="H39" t="s">
        <v>16</v>
      </c>
      <c r="I39" t="str">
        <f t="shared" si="0"/>
        <v>CHINA-CANADA</v>
      </c>
      <c r="J39">
        <v>12650</v>
      </c>
      <c r="K39" s="9">
        <f t="shared" si="1"/>
        <v>1807.1428571428571</v>
      </c>
      <c r="L39" t="s">
        <v>64</v>
      </c>
      <c r="M39" s="1">
        <v>43076.5</v>
      </c>
      <c r="N39" s="5">
        <f t="shared" si="2"/>
        <v>43076</v>
      </c>
      <c r="O39" t="s">
        <v>31</v>
      </c>
    </row>
    <row r="40" spans="1:15" ht="13.5" customHeight="1" x14ac:dyDescent="0.2">
      <c r="A40" t="s">
        <v>64</v>
      </c>
      <c r="B40">
        <v>12650</v>
      </c>
      <c r="C40" s="1">
        <v>43097.375</v>
      </c>
      <c r="D40" t="s">
        <v>18</v>
      </c>
      <c r="E40">
        <v>2535.1226245022499</v>
      </c>
      <c r="F40" t="s">
        <v>7</v>
      </c>
      <c r="G40" t="s">
        <v>42</v>
      </c>
      <c r="H40" t="s">
        <v>16</v>
      </c>
      <c r="I40" t="str">
        <f t="shared" si="0"/>
        <v>CHINA-CANADA</v>
      </c>
      <c r="J40">
        <v>12650</v>
      </c>
      <c r="K40" s="9">
        <f t="shared" si="1"/>
        <v>1807.1428571428571</v>
      </c>
      <c r="L40" t="s">
        <v>64</v>
      </c>
      <c r="M40" s="1">
        <v>43076.5</v>
      </c>
      <c r="N40" s="5">
        <f t="shared" si="2"/>
        <v>43076</v>
      </c>
      <c r="O40" t="s">
        <v>31</v>
      </c>
    </row>
    <row r="41" spans="1:15" ht="13.5" customHeight="1" x14ac:dyDescent="0.2">
      <c r="A41" t="s">
        <v>64</v>
      </c>
      <c r="B41">
        <v>12650</v>
      </c>
      <c r="C41" s="1">
        <v>43097.375</v>
      </c>
      <c r="D41" t="s">
        <v>18</v>
      </c>
      <c r="E41">
        <v>40.563586159650001</v>
      </c>
      <c r="F41" t="s">
        <v>7</v>
      </c>
      <c r="G41" t="s">
        <v>42</v>
      </c>
      <c r="H41" t="s">
        <v>16</v>
      </c>
      <c r="I41" t="str">
        <f t="shared" si="0"/>
        <v>CHINA-CANADA</v>
      </c>
      <c r="J41">
        <v>12650</v>
      </c>
      <c r="K41" s="9">
        <f t="shared" si="1"/>
        <v>1807.1428571428571</v>
      </c>
      <c r="L41" t="s">
        <v>64</v>
      </c>
      <c r="M41" s="1">
        <v>43076.5</v>
      </c>
      <c r="N41" s="5">
        <f t="shared" si="2"/>
        <v>43076</v>
      </c>
      <c r="O41" t="s">
        <v>31</v>
      </c>
    </row>
    <row r="42" spans="1:15" ht="13.5" customHeight="1" x14ac:dyDescent="0.2">
      <c r="A42" t="s">
        <v>64</v>
      </c>
      <c r="B42">
        <v>12650</v>
      </c>
      <c r="C42" s="1">
        <v>43097.375</v>
      </c>
      <c r="D42" t="s">
        <v>18</v>
      </c>
      <c r="E42">
        <v>15.21032970511</v>
      </c>
      <c r="F42" t="s">
        <v>14</v>
      </c>
      <c r="G42" t="s">
        <v>42</v>
      </c>
      <c r="H42" t="s">
        <v>16</v>
      </c>
      <c r="I42" t="str">
        <f t="shared" si="0"/>
        <v>CHINA-CANADA</v>
      </c>
      <c r="J42">
        <v>12650</v>
      </c>
      <c r="K42" s="9">
        <f t="shared" si="1"/>
        <v>1807.1428571428571</v>
      </c>
      <c r="L42" t="s">
        <v>64</v>
      </c>
      <c r="M42" s="1">
        <v>43076.5</v>
      </c>
      <c r="N42" s="5">
        <f t="shared" si="2"/>
        <v>43076</v>
      </c>
      <c r="O42" t="s">
        <v>31</v>
      </c>
    </row>
    <row r="43" spans="1:15" ht="13.5" customHeight="1" x14ac:dyDescent="0.2">
      <c r="A43" t="s">
        <v>64</v>
      </c>
      <c r="B43">
        <v>12650</v>
      </c>
      <c r="C43" s="1">
        <v>43097.375</v>
      </c>
      <c r="D43" t="s">
        <v>18</v>
      </c>
      <c r="E43">
        <v>50.706512909079997</v>
      </c>
      <c r="F43" t="s">
        <v>14</v>
      </c>
      <c r="G43" t="s">
        <v>42</v>
      </c>
      <c r="H43" t="s">
        <v>16</v>
      </c>
      <c r="I43" t="str">
        <f t="shared" si="0"/>
        <v>CHINA-CANADA</v>
      </c>
      <c r="J43">
        <v>12650</v>
      </c>
      <c r="K43" s="9">
        <f t="shared" si="1"/>
        <v>1807.1428571428571</v>
      </c>
      <c r="L43" t="s">
        <v>64</v>
      </c>
      <c r="M43" s="1">
        <v>43076.5</v>
      </c>
      <c r="N43" s="5">
        <f t="shared" si="2"/>
        <v>43076</v>
      </c>
      <c r="O43" t="s">
        <v>31</v>
      </c>
    </row>
    <row r="44" spans="1:15" ht="13.5" customHeight="1" x14ac:dyDescent="0.2">
      <c r="A44" t="s">
        <v>64</v>
      </c>
      <c r="B44">
        <v>12650</v>
      </c>
      <c r="C44" s="1">
        <v>43097.375</v>
      </c>
      <c r="D44" t="s">
        <v>18</v>
      </c>
      <c r="E44">
        <v>329.56797139481</v>
      </c>
      <c r="F44" t="s">
        <v>14</v>
      </c>
      <c r="G44" t="s">
        <v>42</v>
      </c>
      <c r="H44" t="s">
        <v>16</v>
      </c>
      <c r="I44" t="str">
        <f t="shared" si="0"/>
        <v>CHINA-CANADA</v>
      </c>
      <c r="J44">
        <v>12650</v>
      </c>
      <c r="K44" s="9">
        <f t="shared" si="1"/>
        <v>1807.1428571428571</v>
      </c>
      <c r="L44" t="s">
        <v>64</v>
      </c>
      <c r="M44" s="1">
        <v>43076.5</v>
      </c>
      <c r="N44" s="5">
        <f t="shared" si="2"/>
        <v>43076</v>
      </c>
      <c r="O44" t="s">
        <v>31</v>
      </c>
    </row>
    <row r="45" spans="1:15" ht="13.5" customHeight="1" x14ac:dyDescent="0.2">
      <c r="A45" t="s">
        <v>98</v>
      </c>
      <c r="B45">
        <v>1260</v>
      </c>
      <c r="C45" s="1">
        <v>43087.643750000003</v>
      </c>
      <c r="D45" t="s">
        <v>11</v>
      </c>
      <c r="E45">
        <v>420.60451254743998</v>
      </c>
      <c r="F45" t="s">
        <v>14</v>
      </c>
      <c r="G45" t="s">
        <v>23</v>
      </c>
      <c r="H45" t="s">
        <v>12</v>
      </c>
      <c r="I45" t="str">
        <f t="shared" si="0"/>
        <v>UNITED STATES-UNITED KINGDOM</v>
      </c>
      <c r="J45">
        <v>1260</v>
      </c>
      <c r="K45" s="9">
        <f t="shared" si="1"/>
        <v>252</v>
      </c>
      <c r="L45" t="s">
        <v>98</v>
      </c>
      <c r="M45" s="1">
        <v>43067.5</v>
      </c>
      <c r="N45" s="5">
        <f t="shared" si="2"/>
        <v>43067</v>
      </c>
      <c r="O45" t="s">
        <v>31</v>
      </c>
    </row>
    <row r="46" spans="1:15" ht="13.5" customHeight="1" x14ac:dyDescent="0.2">
      <c r="A46" t="s">
        <v>98</v>
      </c>
      <c r="B46">
        <v>1260</v>
      </c>
      <c r="C46" s="1">
        <v>43087.643750000003</v>
      </c>
      <c r="D46" t="s">
        <v>11</v>
      </c>
      <c r="E46">
        <v>78.047396053</v>
      </c>
      <c r="F46" t="s">
        <v>14</v>
      </c>
      <c r="G46" t="s">
        <v>23</v>
      </c>
      <c r="H46" t="s">
        <v>12</v>
      </c>
      <c r="I46" t="str">
        <f t="shared" si="0"/>
        <v>UNITED STATES-UNITED KINGDOM</v>
      </c>
      <c r="J46">
        <v>1260</v>
      </c>
      <c r="K46" s="9">
        <f t="shared" si="1"/>
        <v>252</v>
      </c>
      <c r="L46" t="s">
        <v>98</v>
      </c>
      <c r="M46" s="1">
        <v>43067.5</v>
      </c>
      <c r="N46" s="5">
        <f t="shared" si="2"/>
        <v>43067</v>
      </c>
      <c r="O46" t="s">
        <v>31</v>
      </c>
    </row>
    <row r="47" spans="1:15" ht="13.5" customHeight="1" x14ac:dyDescent="0.2">
      <c r="A47" t="s">
        <v>98</v>
      </c>
      <c r="B47">
        <v>1260</v>
      </c>
      <c r="C47" s="1">
        <v>43087.643750000003</v>
      </c>
      <c r="D47" t="s">
        <v>11</v>
      </c>
      <c r="E47">
        <v>35.476089115000001</v>
      </c>
      <c r="F47" t="s">
        <v>14</v>
      </c>
      <c r="G47" t="s">
        <v>23</v>
      </c>
      <c r="H47" t="s">
        <v>12</v>
      </c>
      <c r="I47" t="str">
        <f t="shared" si="0"/>
        <v>UNITED STATES-UNITED KINGDOM</v>
      </c>
      <c r="J47">
        <v>1260</v>
      </c>
      <c r="K47" s="9">
        <f t="shared" si="1"/>
        <v>252</v>
      </c>
      <c r="L47" t="s">
        <v>98</v>
      </c>
      <c r="M47" s="1">
        <v>43067.5</v>
      </c>
      <c r="N47" s="5">
        <f t="shared" si="2"/>
        <v>43067</v>
      </c>
      <c r="O47" t="s">
        <v>31</v>
      </c>
    </row>
    <row r="48" spans="1:15" ht="13.5" customHeight="1" x14ac:dyDescent="0.2">
      <c r="A48" t="s">
        <v>98</v>
      </c>
      <c r="B48">
        <v>1260</v>
      </c>
      <c r="C48" s="1">
        <v>43087.643750000003</v>
      </c>
      <c r="D48" t="s">
        <v>11</v>
      </c>
      <c r="E48">
        <v>431.38924363839999</v>
      </c>
      <c r="F48" t="s">
        <v>14</v>
      </c>
      <c r="G48" t="s">
        <v>23</v>
      </c>
      <c r="H48" t="s">
        <v>12</v>
      </c>
      <c r="I48" t="str">
        <f t="shared" si="0"/>
        <v>UNITED STATES-UNITED KINGDOM</v>
      </c>
      <c r="J48">
        <v>1260</v>
      </c>
      <c r="K48" s="9">
        <f t="shared" si="1"/>
        <v>252</v>
      </c>
      <c r="L48" t="s">
        <v>98</v>
      </c>
      <c r="M48" s="1">
        <v>43067.5</v>
      </c>
      <c r="N48" s="5">
        <f t="shared" si="2"/>
        <v>43067</v>
      </c>
      <c r="O48" t="s">
        <v>31</v>
      </c>
    </row>
    <row r="49" spans="1:15" ht="13.5" customHeight="1" x14ac:dyDescent="0.2">
      <c r="A49" t="s">
        <v>98</v>
      </c>
      <c r="B49">
        <v>1260</v>
      </c>
      <c r="C49" s="1">
        <v>43087.643750000003</v>
      </c>
      <c r="D49" t="s">
        <v>11</v>
      </c>
      <c r="E49">
        <v>766.97885623065395</v>
      </c>
      <c r="F49" t="s">
        <v>7</v>
      </c>
      <c r="G49" t="s">
        <v>23</v>
      </c>
      <c r="H49" t="s">
        <v>12</v>
      </c>
      <c r="I49" t="str">
        <f t="shared" si="0"/>
        <v>UNITED STATES-UNITED KINGDOM</v>
      </c>
      <c r="J49">
        <v>1260</v>
      </c>
      <c r="K49" s="9">
        <f t="shared" si="1"/>
        <v>252</v>
      </c>
      <c r="L49" t="s">
        <v>98</v>
      </c>
      <c r="M49" s="1">
        <v>43067.5</v>
      </c>
      <c r="N49" s="5">
        <f t="shared" si="2"/>
        <v>43067</v>
      </c>
      <c r="O49" t="s">
        <v>31</v>
      </c>
    </row>
    <row r="50" spans="1:15" ht="13.5" customHeight="1" x14ac:dyDescent="0.2">
      <c r="A50" t="s">
        <v>53</v>
      </c>
      <c r="B50">
        <v>1408</v>
      </c>
      <c r="C50" t="s">
        <v>13</v>
      </c>
      <c r="D50" t="s">
        <v>29</v>
      </c>
      <c r="E50">
        <v>76.680000000000007</v>
      </c>
      <c r="F50" t="s">
        <v>129</v>
      </c>
      <c r="G50" t="s">
        <v>12</v>
      </c>
      <c r="H50" t="s">
        <v>23</v>
      </c>
      <c r="I50" t="str">
        <f t="shared" si="0"/>
        <v>UNITED KINGDOM-UNITED STATES</v>
      </c>
      <c r="K50" s="9">
        <f t="shared" si="1"/>
        <v>0</v>
      </c>
      <c r="L50" t="s">
        <v>53</v>
      </c>
      <c r="M50" t="s">
        <v>13</v>
      </c>
      <c r="N50" s="5" t="str">
        <f t="shared" si="2"/>
        <v/>
      </c>
      <c r="O50" t="s">
        <v>17</v>
      </c>
    </row>
    <row r="51" spans="1:15" ht="13.5" customHeight="1" x14ac:dyDescent="0.2">
      <c r="A51" t="s">
        <v>53</v>
      </c>
      <c r="B51">
        <v>1408</v>
      </c>
      <c r="C51" t="s">
        <v>13</v>
      </c>
      <c r="D51" t="s">
        <v>29</v>
      </c>
      <c r="E51">
        <v>90</v>
      </c>
      <c r="F51" t="s">
        <v>43</v>
      </c>
      <c r="G51" t="s">
        <v>12</v>
      </c>
      <c r="H51" t="s">
        <v>23</v>
      </c>
      <c r="I51" t="str">
        <f t="shared" si="0"/>
        <v>UNITED KINGDOM-UNITED STATES</v>
      </c>
      <c r="K51" s="9">
        <f t="shared" si="1"/>
        <v>0</v>
      </c>
      <c r="L51" t="s">
        <v>53</v>
      </c>
      <c r="M51" t="s">
        <v>13</v>
      </c>
      <c r="N51" s="5" t="str">
        <f t="shared" si="2"/>
        <v/>
      </c>
      <c r="O51" t="s">
        <v>17</v>
      </c>
    </row>
    <row r="52" spans="1:15" ht="13.5" customHeight="1" x14ac:dyDescent="0.2">
      <c r="A52" t="s">
        <v>53</v>
      </c>
      <c r="B52">
        <v>1408</v>
      </c>
      <c r="C52" t="s">
        <v>13</v>
      </c>
      <c r="D52" t="s">
        <v>29</v>
      </c>
      <c r="E52">
        <v>10</v>
      </c>
      <c r="F52" t="s">
        <v>14</v>
      </c>
      <c r="G52" t="s">
        <v>12</v>
      </c>
      <c r="H52" t="s">
        <v>23</v>
      </c>
      <c r="I52" t="str">
        <f t="shared" si="0"/>
        <v>UNITED KINGDOM-UNITED STATES</v>
      </c>
      <c r="K52" s="9">
        <f t="shared" si="1"/>
        <v>0</v>
      </c>
      <c r="L52" t="s">
        <v>53</v>
      </c>
      <c r="M52" t="s">
        <v>13</v>
      </c>
      <c r="N52" s="5" t="str">
        <f t="shared" si="2"/>
        <v/>
      </c>
      <c r="O52" t="s">
        <v>17</v>
      </c>
    </row>
    <row r="53" spans="1:15" ht="13.5" customHeight="1" x14ac:dyDescent="0.2">
      <c r="A53" t="s">
        <v>127</v>
      </c>
      <c r="B53">
        <v>1035</v>
      </c>
      <c r="C53" s="1">
        <v>43085.75</v>
      </c>
      <c r="D53" t="s">
        <v>24</v>
      </c>
      <c r="E53">
        <v>1480.05</v>
      </c>
      <c r="F53" t="s">
        <v>7</v>
      </c>
      <c r="G53" t="s">
        <v>42</v>
      </c>
      <c r="H53" t="s">
        <v>23</v>
      </c>
      <c r="I53" t="str">
        <f t="shared" si="0"/>
        <v>CHINA-UNITED STATES</v>
      </c>
      <c r="J53">
        <v>1035</v>
      </c>
      <c r="K53" s="9">
        <f t="shared" si="1"/>
        <v>129.375</v>
      </c>
      <c r="L53" t="s">
        <v>127</v>
      </c>
      <c r="M53" s="1">
        <v>43082.236111111109</v>
      </c>
      <c r="N53" s="5">
        <f t="shared" si="2"/>
        <v>43082</v>
      </c>
      <c r="O53" t="s">
        <v>17</v>
      </c>
    </row>
    <row r="54" spans="1:15" ht="13.5" customHeight="1" x14ac:dyDescent="0.2">
      <c r="A54" t="s">
        <v>127</v>
      </c>
      <c r="B54">
        <v>1035</v>
      </c>
      <c r="C54" s="1">
        <v>43085.75</v>
      </c>
      <c r="D54" t="s">
        <v>24</v>
      </c>
      <c r="E54">
        <v>134.55000000000001</v>
      </c>
      <c r="F54" t="s">
        <v>7</v>
      </c>
      <c r="G54" t="s">
        <v>42</v>
      </c>
      <c r="H54" t="s">
        <v>23</v>
      </c>
      <c r="I54" t="str">
        <f t="shared" si="0"/>
        <v>CHINA-UNITED STATES</v>
      </c>
      <c r="J54">
        <v>1035</v>
      </c>
      <c r="K54" s="9">
        <f t="shared" si="1"/>
        <v>129.375</v>
      </c>
      <c r="L54" t="s">
        <v>127</v>
      </c>
      <c r="M54" s="1">
        <v>43082.236111111109</v>
      </c>
      <c r="N54" s="5">
        <f t="shared" si="2"/>
        <v>43082</v>
      </c>
      <c r="O54" t="s">
        <v>17</v>
      </c>
    </row>
    <row r="55" spans="1:15" ht="13.5" customHeight="1" x14ac:dyDescent="0.2">
      <c r="A55" t="s">
        <v>127</v>
      </c>
      <c r="B55">
        <v>1035</v>
      </c>
      <c r="C55" s="1">
        <v>43085.75</v>
      </c>
      <c r="D55" t="s">
        <v>24</v>
      </c>
      <c r="E55">
        <v>155.25</v>
      </c>
      <c r="F55" t="s">
        <v>7</v>
      </c>
      <c r="G55" t="s">
        <v>42</v>
      </c>
      <c r="H55" t="s">
        <v>23</v>
      </c>
      <c r="I55" t="str">
        <f t="shared" si="0"/>
        <v>CHINA-UNITED STATES</v>
      </c>
      <c r="J55">
        <v>1035</v>
      </c>
      <c r="K55" s="9">
        <f t="shared" si="1"/>
        <v>129.375</v>
      </c>
      <c r="L55" t="s">
        <v>127</v>
      </c>
      <c r="M55" s="1">
        <v>43082.236111111109</v>
      </c>
      <c r="N55" s="5">
        <f t="shared" si="2"/>
        <v>43082</v>
      </c>
      <c r="O55" t="s">
        <v>17</v>
      </c>
    </row>
    <row r="56" spans="1:15" ht="13.5" customHeight="1" x14ac:dyDescent="0.2">
      <c r="A56" t="s">
        <v>127</v>
      </c>
      <c r="B56">
        <v>1035</v>
      </c>
      <c r="C56" s="1">
        <v>43085.75</v>
      </c>
      <c r="D56" t="s">
        <v>24</v>
      </c>
      <c r="E56">
        <v>2007.9</v>
      </c>
      <c r="F56" t="s">
        <v>7</v>
      </c>
      <c r="G56" t="s">
        <v>42</v>
      </c>
      <c r="H56" t="s">
        <v>23</v>
      </c>
      <c r="I56" t="str">
        <f t="shared" si="0"/>
        <v>CHINA-UNITED STATES</v>
      </c>
      <c r="J56">
        <v>1035</v>
      </c>
      <c r="K56" s="9">
        <f t="shared" si="1"/>
        <v>129.375</v>
      </c>
      <c r="L56" t="s">
        <v>127</v>
      </c>
      <c r="M56" s="1">
        <v>43082.236111111109</v>
      </c>
      <c r="N56" s="5">
        <f t="shared" si="2"/>
        <v>43082</v>
      </c>
      <c r="O56" t="s">
        <v>17</v>
      </c>
    </row>
    <row r="57" spans="1:15" ht="13.5" customHeight="1" x14ac:dyDescent="0.2">
      <c r="A57" t="s">
        <v>127</v>
      </c>
      <c r="B57">
        <v>1035</v>
      </c>
      <c r="C57" s="1">
        <v>43085.75</v>
      </c>
      <c r="D57" t="s">
        <v>24</v>
      </c>
      <c r="E57">
        <v>175.95</v>
      </c>
      <c r="F57" t="s">
        <v>7</v>
      </c>
      <c r="G57" t="s">
        <v>42</v>
      </c>
      <c r="H57" t="s">
        <v>23</v>
      </c>
      <c r="I57" t="str">
        <f t="shared" si="0"/>
        <v>CHINA-UNITED STATES</v>
      </c>
      <c r="J57">
        <v>1035</v>
      </c>
      <c r="K57" s="9">
        <f t="shared" si="1"/>
        <v>129.375</v>
      </c>
      <c r="L57" t="s">
        <v>127</v>
      </c>
      <c r="M57" s="1">
        <v>43082.236111111109</v>
      </c>
      <c r="N57" s="5">
        <f t="shared" si="2"/>
        <v>43082</v>
      </c>
      <c r="O57" t="s">
        <v>17</v>
      </c>
    </row>
    <row r="58" spans="1:15" ht="13.5" customHeight="1" x14ac:dyDescent="0.2">
      <c r="A58" t="s">
        <v>127</v>
      </c>
      <c r="B58">
        <v>1035</v>
      </c>
      <c r="C58" s="1">
        <v>43085.75</v>
      </c>
      <c r="D58" t="s">
        <v>24</v>
      </c>
      <c r="E58">
        <v>50</v>
      </c>
      <c r="F58" t="s">
        <v>14</v>
      </c>
      <c r="G58" t="s">
        <v>42</v>
      </c>
      <c r="H58" t="s">
        <v>23</v>
      </c>
      <c r="I58" t="str">
        <f t="shared" si="0"/>
        <v>CHINA-UNITED STATES</v>
      </c>
      <c r="J58">
        <v>1035</v>
      </c>
      <c r="K58" s="9">
        <f t="shared" si="1"/>
        <v>129.375</v>
      </c>
      <c r="L58" t="s">
        <v>127</v>
      </c>
      <c r="M58" s="1">
        <v>43082.236111111109</v>
      </c>
      <c r="N58" s="5">
        <f t="shared" si="2"/>
        <v>43082</v>
      </c>
      <c r="O58" t="s">
        <v>17</v>
      </c>
    </row>
    <row r="59" spans="1:15" ht="13.5" customHeight="1" x14ac:dyDescent="0.2">
      <c r="A59" t="s">
        <v>127</v>
      </c>
      <c r="B59">
        <v>1035</v>
      </c>
      <c r="C59" s="1">
        <v>43085.75</v>
      </c>
      <c r="D59" t="s">
        <v>24</v>
      </c>
      <c r="E59">
        <v>51.75</v>
      </c>
      <c r="F59" t="s">
        <v>14</v>
      </c>
      <c r="G59" t="s">
        <v>42</v>
      </c>
      <c r="H59" t="s">
        <v>23</v>
      </c>
      <c r="I59" t="str">
        <f t="shared" si="0"/>
        <v>CHINA-UNITED STATES</v>
      </c>
      <c r="J59">
        <v>1035</v>
      </c>
      <c r="K59" s="9">
        <f t="shared" si="1"/>
        <v>129.375</v>
      </c>
      <c r="L59" t="s">
        <v>127</v>
      </c>
      <c r="M59" s="1">
        <v>43082.236111111109</v>
      </c>
      <c r="N59" s="5">
        <f t="shared" si="2"/>
        <v>43082</v>
      </c>
      <c r="O59" t="s">
        <v>17</v>
      </c>
    </row>
    <row r="60" spans="1:15" ht="13.5" customHeight="1" x14ac:dyDescent="0.2">
      <c r="A60" t="s">
        <v>127</v>
      </c>
      <c r="B60">
        <v>1035</v>
      </c>
      <c r="C60" s="1">
        <v>43085.75</v>
      </c>
      <c r="D60" t="s">
        <v>24</v>
      </c>
      <c r="E60">
        <v>310.5</v>
      </c>
      <c r="F60" t="s">
        <v>14</v>
      </c>
      <c r="G60" t="s">
        <v>42</v>
      </c>
      <c r="H60" t="s">
        <v>23</v>
      </c>
      <c r="I60" t="str">
        <f t="shared" si="0"/>
        <v>CHINA-UNITED STATES</v>
      </c>
      <c r="J60">
        <v>1035</v>
      </c>
      <c r="K60" s="9">
        <f t="shared" si="1"/>
        <v>129.375</v>
      </c>
      <c r="L60" t="s">
        <v>127</v>
      </c>
      <c r="M60" s="1">
        <v>43082.236111111109</v>
      </c>
      <c r="N60" s="5">
        <f t="shared" si="2"/>
        <v>43082</v>
      </c>
      <c r="O60" t="s">
        <v>17</v>
      </c>
    </row>
    <row r="61" spans="1:15" ht="13.5" customHeight="1" x14ac:dyDescent="0.2">
      <c r="A61" t="s">
        <v>116</v>
      </c>
      <c r="B61">
        <v>379594</v>
      </c>
      <c r="C61" s="1">
        <v>43099.020833333336</v>
      </c>
      <c r="D61" t="s">
        <v>18</v>
      </c>
      <c r="E61">
        <v>50955.148608269097</v>
      </c>
      <c r="F61" t="s">
        <v>7</v>
      </c>
      <c r="G61" t="s">
        <v>42</v>
      </c>
      <c r="H61" t="s">
        <v>16</v>
      </c>
      <c r="I61" t="str">
        <f t="shared" si="0"/>
        <v>CHINA-CANADA</v>
      </c>
      <c r="J61">
        <v>379594</v>
      </c>
      <c r="K61" s="9">
        <f t="shared" si="1"/>
        <v>54227.714285714283</v>
      </c>
      <c r="L61" t="s">
        <v>116</v>
      </c>
      <c r="M61" s="1">
        <v>43082.354166666664</v>
      </c>
      <c r="N61" s="5">
        <f t="shared" si="2"/>
        <v>43082</v>
      </c>
      <c r="O61" t="s">
        <v>31</v>
      </c>
    </row>
    <row r="62" spans="1:15" ht="13.5" customHeight="1" x14ac:dyDescent="0.2">
      <c r="A62" t="s">
        <v>116</v>
      </c>
      <c r="B62">
        <v>379594</v>
      </c>
      <c r="C62" s="1">
        <v>43099.020833333336</v>
      </c>
      <c r="D62" t="s">
        <v>18</v>
      </c>
      <c r="E62">
        <v>40.482377778950003</v>
      </c>
      <c r="F62" t="s">
        <v>7</v>
      </c>
      <c r="G62" t="s">
        <v>42</v>
      </c>
      <c r="H62" t="s">
        <v>16</v>
      </c>
      <c r="I62" t="str">
        <f t="shared" si="0"/>
        <v>CHINA-CANADA</v>
      </c>
      <c r="J62">
        <v>379594</v>
      </c>
      <c r="K62" s="9">
        <f t="shared" si="1"/>
        <v>54227.714285714283</v>
      </c>
      <c r="L62" t="s">
        <v>116</v>
      </c>
      <c r="M62" s="1">
        <v>43082.354166666664</v>
      </c>
      <c r="N62" s="5">
        <f t="shared" si="2"/>
        <v>43082</v>
      </c>
      <c r="O62" t="s">
        <v>31</v>
      </c>
    </row>
    <row r="63" spans="1:15" ht="13.5" customHeight="1" x14ac:dyDescent="0.2">
      <c r="A63" t="s">
        <v>116</v>
      </c>
      <c r="B63">
        <v>379594</v>
      </c>
      <c r="C63" s="1">
        <v>43099.020833333336</v>
      </c>
      <c r="D63" t="s">
        <v>18</v>
      </c>
      <c r="E63">
        <v>91.083319793119998</v>
      </c>
      <c r="F63" t="s">
        <v>7</v>
      </c>
      <c r="G63" t="s">
        <v>42</v>
      </c>
      <c r="H63" t="s">
        <v>16</v>
      </c>
      <c r="I63" t="str">
        <f t="shared" si="0"/>
        <v>CHINA-CANADA</v>
      </c>
      <c r="J63">
        <v>379594</v>
      </c>
      <c r="K63" s="9">
        <f t="shared" si="1"/>
        <v>54227.714285714283</v>
      </c>
      <c r="L63" t="s">
        <v>116</v>
      </c>
      <c r="M63" s="1">
        <v>43082.354166666664</v>
      </c>
      <c r="N63" s="5">
        <f t="shared" si="2"/>
        <v>43082</v>
      </c>
      <c r="O63" t="s">
        <v>31</v>
      </c>
    </row>
    <row r="64" spans="1:15" ht="13.5" customHeight="1" x14ac:dyDescent="0.2">
      <c r="A64" t="s">
        <v>116</v>
      </c>
      <c r="B64">
        <v>379594</v>
      </c>
      <c r="C64" s="1">
        <v>43099.020833333336</v>
      </c>
      <c r="D64" t="s">
        <v>18</v>
      </c>
      <c r="E64">
        <v>6826.0678897953403</v>
      </c>
      <c r="F64" t="s">
        <v>7</v>
      </c>
      <c r="G64" t="s">
        <v>42</v>
      </c>
      <c r="H64" t="s">
        <v>16</v>
      </c>
      <c r="I64" t="str">
        <f t="shared" si="0"/>
        <v>CHINA-CANADA</v>
      </c>
      <c r="J64">
        <v>379594</v>
      </c>
      <c r="K64" s="9">
        <f t="shared" si="1"/>
        <v>54227.714285714283</v>
      </c>
      <c r="L64" t="s">
        <v>116</v>
      </c>
      <c r="M64" s="1">
        <v>43082.354166666664</v>
      </c>
      <c r="N64" s="5">
        <f t="shared" si="2"/>
        <v>43082</v>
      </c>
      <c r="O64" t="s">
        <v>31</v>
      </c>
    </row>
    <row r="65" spans="1:15" ht="13.5" customHeight="1" x14ac:dyDescent="0.2">
      <c r="A65" t="s">
        <v>116</v>
      </c>
      <c r="B65">
        <v>379594</v>
      </c>
      <c r="C65" s="1">
        <v>43099.020833333336</v>
      </c>
      <c r="D65" t="s">
        <v>18</v>
      </c>
      <c r="E65">
        <v>2884.25369480769</v>
      </c>
      <c r="F65" t="s">
        <v>14</v>
      </c>
      <c r="G65" t="s">
        <v>42</v>
      </c>
      <c r="H65" t="s">
        <v>16</v>
      </c>
      <c r="I65" t="str">
        <f t="shared" si="0"/>
        <v>CHINA-CANADA</v>
      </c>
      <c r="J65">
        <v>379594</v>
      </c>
      <c r="K65" s="9">
        <f t="shared" si="1"/>
        <v>54227.714285714283</v>
      </c>
      <c r="L65" t="s">
        <v>116</v>
      </c>
      <c r="M65" s="1">
        <v>43082.354166666664</v>
      </c>
      <c r="N65" s="5">
        <f t="shared" si="2"/>
        <v>43082</v>
      </c>
      <c r="O65" t="s">
        <v>31</v>
      </c>
    </row>
    <row r="66" spans="1:15" ht="13.5" customHeight="1" x14ac:dyDescent="0.2">
      <c r="A66" t="s">
        <v>116</v>
      </c>
      <c r="B66">
        <v>379594</v>
      </c>
      <c r="C66" s="1">
        <v>43099.020833333336</v>
      </c>
      <c r="D66" t="s">
        <v>18</v>
      </c>
      <c r="E66">
        <v>6249.2203991690303</v>
      </c>
      <c r="F66" t="s">
        <v>14</v>
      </c>
      <c r="G66" t="s">
        <v>42</v>
      </c>
      <c r="H66" t="s">
        <v>16</v>
      </c>
      <c r="I66" t="str">
        <f t="shared" ref="I66:I129" si="3">G66&amp;"-"&amp;H66</f>
        <v>CHINA-CANADA</v>
      </c>
      <c r="J66">
        <v>379594</v>
      </c>
      <c r="K66" s="9">
        <f t="shared" ref="K66:K129" si="4">J66/COUNTIF(L:L,L66)</f>
        <v>54227.714285714283</v>
      </c>
      <c r="L66" t="s">
        <v>116</v>
      </c>
      <c r="M66" s="1">
        <v>43082.354166666664</v>
      </c>
      <c r="N66" s="5">
        <f t="shared" si="2"/>
        <v>43082</v>
      </c>
      <c r="O66" t="s">
        <v>31</v>
      </c>
    </row>
    <row r="67" spans="1:15" ht="13.5" customHeight="1" x14ac:dyDescent="0.2">
      <c r="A67" t="s">
        <v>116</v>
      </c>
      <c r="B67">
        <v>379594</v>
      </c>
      <c r="C67" s="1">
        <v>43099.020833333336</v>
      </c>
      <c r="D67" t="s">
        <v>18</v>
      </c>
      <c r="E67">
        <v>1502.85041407227</v>
      </c>
      <c r="F67" t="s">
        <v>14</v>
      </c>
      <c r="G67" t="s">
        <v>42</v>
      </c>
      <c r="H67" t="s">
        <v>16</v>
      </c>
      <c r="I67" t="str">
        <f t="shared" si="3"/>
        <v>CHINA-CANADA</v>
      </c>
      <c r="J67">
        <v>379594</v>
      </c>
      <c r="K67" s="9">
        <f t="shared" si="4"/>
        <v>54227.714285714283</v>
      </c>
      <c r="L67" t="s">
        <v>116</v>
      </c>
      <c r="M67" s="1">
        <v>43082.354166666664</v>
      </c>
      <c r="N67" s="5">
        <f t="shared" ref="N67:N130" si="5">IFERROR(INT(M67),"")</f>
        <v>43082</v>
      </c>
      <c r="O67" t="s">
        <v>31</v>
      </c>
    </row>
    <row r="68" spans="1:15" ht="13.5" customHeight="1" x14ac:dyDescent="0.2">
      <c r="A68" t="s">
        <v>94</v>
      </c>
      <c r="B68">
        <v>15585</v>
      </c>
      <c r="C68" s="1">
        <v>43103.958333333336</v>
      </c>
      <c r="D68" t="s">
        <v>18</v>
      </c>
      <c r="E68">
        <v>5049.1310700225004</v>
      </c>
      <c r="F68" t="s">
        <v>7</v>
      </c>
      <c r="G68" t="s">
        <v>42</v>
      </c>
      <c r="H68" t="s">
        <v>16</v>
      </c>
      <c r="I68" t="str">
        <f t="shared" si="3"/>
        <v>CHINA-CANADA</v>
      </c>
      <c r="J68">
        <v>15585</v>
      </c>
      <c r="K68" s="9">
        <f t="shared" si="4"/>
        <v>1948.125</v>
      </c>
      <c r="L68" t="s">
        <v>94</v>
      </c>
      <c r="M68" s="1">
        <v>43085.333333333336</v>
      </c>
      <c r="N68" s="5">
        <f t="shared" si="5"/>
        <v>43085</v>
      </c>
      <c r="O68" t="s">
        <v>31</v>
      </c>
    </row>
    <row r="69" spans="1:15" ht="13.5" customHeight="1" x14ac:dyDescent="0.2">
      <c r="A69" t="s">
        <v>94</v>
      </c>
      <c r="B69">
        <v>15585</v>
      </c>
      <c r="C69" s="1">
        <v>43103.958333333336</v>
      </c>
      <c r="D69" t="s">
        <v>18</v>
      </c>
      <c r="E69">
        <v>40.393048560179999</v>
      </c>
      <c r="F69" t="s">
        <v>7</v>
      </c>
      <c r="G69" t="s">
        <v>42</v>
      </c>
      <c r="H69" t="s">
        <v>16</v>
      </c>
      <c r="I69" t="str">
        <f t="shared" si="3"/>
        <v>CHINA-CANADA</v>
      </c>
      <c r="J69">
        <v>15585</v>
      </c>
      <c r="K69" s="9">
        <f t="shared" si="4"/>
        <v>1948.125</v>
      </c>
      <c r="L69" t="s">
        <v>94</v>
      </c>
      <c r="M69" s="1">
        <v>43085.333333333336</v>
      </c>
      <c r="N69" s="5">
        <f t="shared" si="5"/>
        <v>43085</v>
      </c>
      <c r="O69" t="s">
        <v>31</v>
      </c>
    </row>
    <row r="70" spans="1:15" ht="13.5" customHeight="1" x14ac:dyDescent="0.2">
      <c r="A70" t="s">
        <v>94</v>
      </c>
      <c r="B70">
        <v>15585</v>
      </c>
      <c r="C70" s="1">
        <v>43103.958333333336</v>
      </c>
      <c r="D70" t="s">
        <v>18</v>
      </c>
      <c r="E70">
        <v>90.888419679440005</v>
      </c>
      <c r="F70" t="s">
        <v>7</v>
      </c>
      <c r="G70" t="s">
        <v>42</v>
      </c>
      <c r="H70" t="s">
        <v>16</v>
      </c>
      <c r="I70" t="str">
        <f t="shared" si="3"/>
        <v>CHINA-CANADA</v>
      </c>
      <c r="J70">
        <v>15585</v>
      </c>
      <c r="K70" s="9">
        <f t="shared" si="4"/>
        <v>1948.125</v>
      </c>
      <c r="L70" t="s">
        <v>94</v>
      </c>
      <c r="M70" s="1">
        <v>43085.333333333336</v>
      </c>
      <c r="N70" s="5">
        <f t="shared" si="5"/>
        <v>43085</v>
      </c>
      <c r="O70" t="s">
        <v>31</v>
      </c>
    </row>
    <row r="71" spans="1:15" ht="13.5" customHeight="1" x14ac:dyDescent="0.2">
      <c r="A71" t="s">
        <v>94</v>
      </c>
      <c r="B71">
        <v>15585</v>
      </c>
      <c r="C71" s="1">
        <v>43103.958333333336</v>
      </c>
      <c r="D71" t="s">
        <v>18</v>
      </c>
      <c r="E71">
        <v>515.01542956133005</v>
      </c>
      <c r="F71" t="s">
        <v>7</v>
      </c>
      <c r="G71" t="s">
        <v>42</v>
      </c>
      <c r="H71" t="s">
        <v>16</v>
      </c>
      <c r="I71" t="str">
        <f t="shared" si="3"/>
        <v>CHINA-CANADA</v>
      </c>
      <c r="J71">
        <v>15585</v>
      </c>
      <c r="K71" s="9">
        <f t="shared" si="4"/>
        <v>1948.125</v>
      </c>
      <c r="L71" t="s">
        <v>94</v>
      </c>
      <c r="M71" s="1">
        <v>43085.333333333336</v>
      </c>
      <c r="N71" s="5">
        <f t="shared" si="5"/>
        <v>43085</v>
      </c>
      <c r="O71" t="s">
        <v>31</v>
      </c>
    </row>
    <row r="72" spans="1:15" ht="13.5" customHeight="1" x14ac:dyDescent="0.2">
      <c r="A72" t="s">
        <v>94</v>
      </c>
      <c r="B72">
        <v>15585</v>
      </c>
      <c r="C72" s="1">
        <v>43103.958333333336</v>
      </c>
      <c r="D72" t="s">
        <v>18</v>
      </c>
      <c r="E72">
        <v>201.9652428009</v>
      </c>
      <c r="F72" t="s">
        <v>7</v>
      </c>
      <c r="G72" t="s">
        <v>42</v>
      </c>
      <c r="H72" t="s">
        <v>16</v>
      </c>
      <c r="I72" t="str">
        <f t="shared" si="3"/>
        <v>CHINA-CANADA</v>
      </c>
      <c r="J72">
        <v>15585</v>
      </c>
      <c r="K72" s="9">
        <f t="shared" si="4"/>
        <v>1948.125</v>
      </c>
      <c r="L72" t="s">
        <v>94</v>
      </c>
      <c r="M72" s="1">
        <v>43085.333333333336</v>
      </c>
      <c r="N72" s="5">
        <f t="shared" si="5"/>
        <v>43085</v>
      </c>
      <c r="O72" t="s">
        <v>31</v>
      </c>
    </row>
    <row r="73" spans="1:15" ht="13.5" customHeight="1" x14ac:dyDescent="0.2">
      <c r="A73" t="s">
        <v>94</v>
      </c>
      <c r="B73">
        <v>15585</v>
      </c>
      <c r="C73" s="1">
        <v>43103.958333333336</v>
      </c>
      <c r="D73" t="s">
        <v>18</v>
      </c>
      <c r="E73">
        <v>50.49537111926</v>
      </c>
      <c r="F73" t="s">
        <v>14</v>
      </c>
      <c r="G73" t="s">
        <v>42</v>
      </c>
      <c r="H73" t="s">
        <v>16</v>
      </c>
      <c r="I73" t="str">
        <f t="shared" si="3"/>
        <v>CHINA-CANADA</v>
      </c>
      <c r="J73">
        <v>15585</v>
      </c>
      <c r="K73" s="9">
        <f t="shared" si="4"/>
        <v>1948.125</v>
      </c>
      <c r="L73" t="s">
        <v>94</v>
      </c>
      <c r="M73" s="1">
        <v>43085.333333333336</v>
      </c>
      <c r="N73" s="5">
        <f t="shared" si="5"/>
        <v>43085</v>
      </c>
      <c r="O73" t="s">
        <v>31</v>
      </c>
    </row>
    <row r="74" spans="1:15" ht="13.5" customHeight="1" x14ac:dyDescent="0.2">
      <c r="A74" t="s">
        <v>94</v>
      </c>
      <c r="B74">
        <v>15585</v>
      </c>
      <c r="C74" s="1">
        <v>43103.958333333336</v>
      </c>
      <c r="D74" t="s">
        <v>18</v>
      </c>
      <c r="E74">
        <v>656.39109952195997</v>
      </c>
      <c r="F74" t="s">
        <v>14</v>
      </c>
      <c r="G74" t="s">
        <v>42</v>
      </c>
      <c r="H74" t="s">
        <v>16</v>
      </c>
      <c r="I74" t="str">
        <f t="shared" si="3"/>
        <v>CHINA-CANADA</v>
      </c>
      <c r="J74">
        <v>15585</v>
      </c>
      <c r="K74" s="9">
        <f t="shared" si="4"/>
        <v>1948.125</v>
      </c>
      <c r="L74" t="s">
        <v>94</v>
      </c>
      <c r="M74" s="1">
        <v>43085.333333333336</v>
      </c>
      <c r="N74" s="5">
        <f t="shared" si="5"/>
        <v>43085</v>
      </c>
      <c r="O74" t="s">
        <v>31</v>
      </c>
    </row>
    <row r="75" spans="1:15" ht="13.5" customHeight="1" x14ac:dyDescent="0.2">
      <c r="A75" t="s">
        <v>94</v>
      </c>
      <c r="B75">
        <v>15585</v>
      </c>
      <c r="C75" s="1">
        <v>43103.958333333336</v>
      </c>
      <c r="D75" t="s">
        <v>18</v>
      </c>
      <c r="E75">
        <v>30.29884683917</v>
      </c>
      <c r="F75" t="s">
        <v>14</v>
      </c>
      <c r="G75" t="s">
        <v>42</v>
      </c>
      <c r="H75" t="s">
        <v>16</v>
      </c>
      <c r="I75" t="str">
        <f t="shared" si="3"/>
        <v>CHINA-CANADA</v>
      </c>
      <c r="J75">
        <v>15585</v>
      </c>
      <c r="K75" s="9">
        <f t="shared" si="4"/>
        <v>1948.125</v>
      </c>
      <c r="L75" t="s">
        <v>94</v>
      </c>
      <c r="M75" s="1">
        <v>43085.333333333336</v>
      </c>
      <c r="N75" s="5">
        <f t="shared" si="5"/>
        <v>43085</v>
      </c>
      <c r="O75" t="s">
        <v>31</v>
      </c>
    </row>
    <row r="76" spans="1:15" ht="13.5" customHeight="1" x14ac:dyDescent="0.2">
      <c r="A76" t="s">
        <v>75</v>
      </c>
      <c r="B76">
        <v>154</v>
      </c>
      <c r="C76" s="1">
        <v>43123.861111111109</v>
      </c>
      <c r="D76" t="s">
        <v>27</v>
      </c>
      <c r="E76">
        <v>269.5</v>
      </c>
      <c r="F76" t="s">
        <v>7</v>
      </c>
      <c r="G76" t="s">
        <v>20</v>
      </c>
      <c r="H76" t="s">
        <v>16</v>
      </c>
      <c r="I76" t="str">
        <f t="shared" si="3"/>
        <v>UNITED ARAB EMIRATES-CANADA</v>
      </c>
      <c r="J76">
        <v>154</v>
      </c>
      <c r="K76" s="9">
        <f t="shared" si="4"/>
        <v>15.4</v>
      </c>
      <c r="L76" t="s">
        <v>75</v>
      </c>
      <c r="M76" s="1">
        <v>43122.929166666669</v>
      </c>
      <c r="N76" s="5">
        <f t="shared" si="5"/>
        <v>43122</v>
      </c>
      <c r="O76" t="s">
        <v>17</v>
      </c>
    </row>
    <row r="77" spans="1:15" ht="13.5" customHeight="1" x14ac:dyDescent="0.2">
      <c r="A77" t="s">
        <v>75</v>
      </c>
      <c r="B77">
        <v>154</v>
      </c>
      <c r="C77" s="1">
        <v>43123.861111111109</v>
      </c>
      <c r="D77" t="s">
        <v>27</v>
      </c>
      <c r="E77">
        <v>146.09</v>
      </c>
      <c r="F77" t="s">
        <v>7</v>
      </c>
      <c r="G77" t="s">
        <v>20</v>
      </c>
      <c r="H77" t="s">
        <v>16</v>
      </c>
      <c r="I77" t="str">
        <f t="shared" si="3"/>
        <v>UNITED ARAB EMIRATES-CANADA</v>
      </c>
      <c r="J77">
        <v>154</v>
      </c>
      <c r="K77" s="9">
        <f t="shared" si="4"/>
        <v>15.4</v>
      </c>
      <c r="L77" t="s">
        <v>75</v>
      </c>
      <c r="M77" s="1">
        <v>43122.929166666669</v>
      </c>
      <c r="N77" s="5">
        <f t="shared" si="5"/>
        <v>43122</v>
      </c>
      <c r="O77" t="s">
        <v>17</v>
      </c>
    </row>
    <row r="78" spans="1:15" ht="13.5" customHeight="1" x14ac:dyDescent="0.2">
      <c r="A78" t="s">
        <v>75</v>
      </c>
      <c r="B78">
        <v>154</v>
      </c>
      <c r="C78" s="1">
        <v>43123.861111111109</v>
      </c>
      <c r="D78" t="s">
        <v>27</v>
      </c>
      <c r="E78">
        <v>97.27</v>
      </c>
      <c r="F78" t="s">
        <v>7</v>
      </c>
      <c r="G78" t="s">
        <v>20</v>
      </c>
      <c r="H78" t="s">
        <v>16</v>
      </c>
      <c r="I78" t="str">
        <f t="shared" si="3"/>
        <v>UNITED ARAB EMIRATES-CANADA</v>
      </c>
      <c r="J78">
        <v>154</v>
      </c>
      <c r="K78" s="9">
        <f t="shared" si="4"/>
        <v>15.4</v>
      </c>
      <c r="L78" t="s">
        <v>75</v>
      </c>
      <c r="M78" s="1">
        <v>43122.929166666669</v>
      </c>
      <c r="N78" s="5">
        <f t="shared" si="5"/>
        <v>43122</v>
      </c>
      <c r="O78" t="s">
        <v>17</v>
      </c>
    </row>
    <row r="79" spans="1:15" ht="13.5" customHeight="1" x14ac:dyDescent="0.2">
      <c r="A79" t="s">
        <v>75</v>
      </c>
      <c r="B79">
        <v>154</v>
      </c>
      <c r="C79" s="1">
        <v>43123.861111111109</v>
      </c>
      <c r="D79" t="s">
        <v>27</v>
      </c>
      <c r="E79">
        <v>55</v>
      </c>
      <c r="F79" t="s">
        <v>14</v>
      </c>
      <c r="G79" t="s">
        <v>20</v>
      </c>
      <c r="H79" t="s">
        <v>16</v>
      </c>
      <c r="I79" t="str">
        <f t="shared" si="3"/>
        <v>UNITED ARAB EMIRATES-CANADA</v>
      </c>
      <c r="J79">
        <v>154</v>
      </c>
      <c r="K79" s="9">
        <f t="shared" si="4"/>
        <v>15.4</v>
      </c>
      <c r="L79" t="s">
        <v>75</v>
      </c>
      <c r="M79" s="1">
        <v>43122.929166666669</v>
      </c>
      <c r="N79" s="5">
        <f t="shared" si="5"/>
        <v>43122</v>
      </c>
      <c r="O79" t="s">
        <v>17</v>
      </c>
    </row>
    <row r="80" spans="1:15" ht="13.5" customHeight="1" x14ac:dyDescent="0.2">
      <c r="A80" t="s">
        <v>75</v>
      </c>
      <c r="B80">
        <v>154</v>
      </c>
      <c r="C80" s="1">
        <v>43123.861111111109</v>
      </c>
      <c r="D80" t="s">
        <v>27</v>
      </c>
      <c r="E80">
        <v>47</v>
      </c>
      <c r="F80" t="s">
        <v>14</v>
      </c>
      <c r="G80" t="s">
        <v>20</v>
      </c>
      <c r="H80" t="s">
        <v>16</v>
      </c>
      <c r="I80" t="str">
        <f t="shared" si="3"/>
        <v>UNITED ARAB EMIRATES-CANADA</v>
      </c>
      <c r="J80">
        <v>154</v>
      </c>
      <c r="K80" s="9">
        <f t="shared" si="4"/>
        <v>15.4</v>
      </c>
      <c r="L80" t="s">
        <v>75</v>
      </c>
      <c r="M80" s="1">
        <v>43122.929166666669</v>
      </c>
      <c r="N80" s="5">
        <f t="shared" si="5"/>
        <v>43122</v>
      </c>
      <c r="O80" t="s">
        <v>17</v>
      </c>
    </row>
    <row r="81" spans="1:15" ht="13.5" customHeight="1" x14ac:dyDescent="0.2">
      <c r="A81" t="s">
        <v>75</v>
      </c>
      <c r="B81">
        <v>154</v>
      </c>
      <c r="C81" s="1">
        <v>43123.861111111109</v>
      </c>
      <c r="D81" t="s">
        <v>27</v>
      </c>
      <c r="E81">
        <v>72</v>
      </c>
      <c r="F81" t="s">
        <v>14</v>
      </c>
      <c r="G81" t="s">
        <v>20</v>
      </c>
      <c r="H81" t="s">
        <v>16</v>
      </c>
      <c r="I81" t="str">
        <f t="shared" si="3"/>
        <v>UNITED ARAB EMIRATES-CANADA</v>
      </c>
      <c r="J81">
        <v>154</v>
      </c>
      <c r="K81" s="9">
        <f t="shared" si="4"/>
        <v>15.4</v>
      </c>
      <c r="L81" t="s">
        <v>75</v>
      </c>
      <c r="M81" s="1">
        <v>43122.929166666669</v>
      </c>
      <c r="N81" s="5">
        <f t="shared" si="5"/>
        <v>43122</v>
      </c>
      <c r="O81" t="s">
        <v>17</v>
      </c>
    </row>
    <row r="82" spans="1:15" ht="13.5" customHeight="1" x14ac:dyDescent="0.2">
      <c r="A82" t="s">
        <v>75</v>
      </c>
      <c r="B82">
        <v>154</v>
      </c>
      <c r="C82" s="1">
        <v>43123.861111111109</v>
      </c>
      <c r="D82" t="s">
        <v>27</v>
      </c>
      <c r="E82">
        <v>80</v>
      </c>
      <c r="F82" t="s">
        <v>14</v>
      </c>
      <c r="G82" t="s">
        <v>20</v>
      </c>
      <c r="H82" t="s">
        <v>16</v>
      </c>
      <c r="I82" t="str">
        <f t="shared" si="3"/>
        <v>UNITED ARAB EMIRATES-CANADA</v>
      </c>
      <c r="J82">
        <v>154</v>
      </c>
      <c r="K82" s="9">
        <f t="shared" si="4"/>
        <v>15.4</v>
      </c>
      <c r="L82" t="s">
        <v>75</v>
      </c>
      <c r="M82" s="1">
        <v>43122.929166666669</v>
      </c>
      <c r="N82" s="5">
        <f t="shared" si="5"/>
        <v>43122</v>
      </c>
      <c r="O82" t="s">
        <v>17</v>
      </c>
    </row>
    <row r="83" spans="1:15" ht="13.5" customHeight="1" x14ac:dyDescent="0.2">
      <c r="A83" t="s">
        <v>75</v>
      </c>
      <c r="B83">
        <v>154</v>
      </c>
      <c r="C83" s="1">
        <v>43123.861111111109</v>
      </c>
      <c r="D83" t="s">
        <v>27</v>
      </c>
      <c r="E83">
        <v>80</v>
      </c>
      <c r="F83" t="s">
        <v>14</v>
      </c>
      <c r="G83" t="s">
        <v>20</v>
      </c>
      <c r="H83" t="s">
        <v>16</v>
      </c>
      <c r="I83" t="str">
        <f t="shared" si="3"/>
        <v>UNITED ARAB EMIRATES-CANADA</v>
      </c>
      <c r="J83">
        <v>154</v>
      </c>
      <c r="K83" s="9">
        <f t="shared" si="4"/>
        <v>15.4</v>
      </c>
      <c r="L83" t="s">
        <v>75</v>
      </c>
      <c r="M83" s="1">
        <v>43122.929166666669</v>
      </c>
      <c r="N83" s="5">
        <f t="shared" si="5"/>
        <v>43122</v>
      </c>
      <c r="O83" t="s">
        <v>17</v>
      </c>
    </row>
    <row r="84" spans="1:15" ht="13.5" customHeight="1" x14ac:dyDescent="0.2">
      <c r="A84" t="s">
        <v>75</v>
      </c>
      <c r="B84">
        <v>154</v>
      </c>
      <c r="C84" s="1">
        <v>43123.861111111109</v>
      </c>
      <c r="D84" t="s">
        <v>27</v>
      </c>
      <c r="E84">
        <v>154</v>
      </c>
      <c r="F84" t="s">
        <v>7</v>
      </c>
      <c r="G84" t="s">
        <v>20</v>
      </c>
      <c r="H84" t="s">
        <v>16</v>
      </c>
      <c r="I84" t="str">
        <f t="shared" si="3"/>
        <v>UNITED ARAB EMIRATES-CANADA</v>
      </c>
      <c r="J84">
        <v>154</v>
      </c>
      <c r="K84" s="9">
        <f t="shared" si="4"/>
        <v>15.4</v>
      </c>
      <c r="L84" t="s">
        <v>75</v>
      </c>
      <c r="M84" s="1">
        <v>43122.929166666669</v>
      </c>
      <c r="N84" s="5">
        <f t="shared" si="5"/>
        <v>43122</v>
      </c>
      <c r="O84" t="s">
        <v>17</v>
      </c>
    </row>
    <row r="85" spans="1:15" ht="13.5" customHeight="1" x14ac:dyDescent="0.2">
      <c r="A85" t="s">
        <v>75</v>
      </c>
      <c r="B85">
        <v>154</v>
      </c>
      <c r="C85" s="1">
        <v>43123.861111111109</v>
      </c>
      <c r="D85" t="s">
        <v>27</v>
      </c>
      <c r="E85">
        <v>23.1</v>
      </c>
      <c r="F85" t="s">
        <v>7</v>
      </c>
      <c r="G85" t="s">
        <v>20</v>
      </c>
      <c r="H85" t="s">
        <v>16</v>
      </c>
      <c r="I85" t="str">
        <f t="shared" si="3"/>
        <v>UNITED ARAB EMIRATES-CANADA</v>
      </c>
      <c r="J85">
        <v>154</v>
      </c>
      <c r="K85" s="9">
        <f t="shared" si="4"/>
        <v>15.4</v>
      </c>
      <c r="L85" t="s">
        <v>75</v>
      </c>
      <c r="M85" s="1">
        <v>43122.929166666669</v>
      </c>
      <c r="N85" s="5">
        <f t="shared" si="5"/>
        <v>43122</v>
      </c>
      <c r="O85" t="s">
        <v>17</v>
      </c>
    </row>
    <row r="86" spans="1:15" ht="13.5" customHeight="1" x14ac:dyDescent="0.2">
      <c r="A86" t="s">
        <v>32</v>
      </c>
      <c r="B86">
        <v>6193</v>
      </c>
      <c r="C86" s="1">
        <v>43072.213194444441</v>
      </c>
      <c r="D86" t="s">
        <v>27</v>
      </c>
      <c r="E86">
        <v>-1153.75714667015</v>
      </c>
      <c r="F86" t="s">
        <v>7</v>
      </c>
      <c r="G86" t="s">
        <v>33</v>
      </c>
      <c r="H86" t="s">
        <v>20</v>
      </c>
      <c r="I86" t="str">
        <f t="shared" si="3"/>
        <v>CZECH REPUBLIC-UNITED ARAB EMIRATES</v>
      </c>
      <c r="J86">
        <v>6193</v>
      </c>
      <c r="K86" s="9">
        <f t="shared" si="4"/>
        <v>206.43333333333334</v>
      </c>
      <c r="L86" t="s">
        <v>32</v>
      </c>
      <c r="M86" s="1">
        <v>43050.458333333336</v>
      </c>
      <c r="N86" s="5">
        <f t="shared" si="5"/>
        <v>43050</v>
      </c>
      <c r="O86" t="s">
        <v>31</v>
      </c>
    </row>
    <row r="87" spans="1:15" ht="13.5" customHeight="1" x14ac:dyDescent="0.2">
      <c r="A87" t="s">
        <v>32</v>
      </c>
      <c r="B87">
        <v>6193</v>
      </c>
      <c r="C87" s="1">
        <v>43072.213194444441</v>
      </c>
      <c r="D87" t="s">
        <v>27</v>
      </c>
      <c r="E87">
        <v>-718.78028854484796</v>
      </c>
      <c r="F87" t="s">
        <v>7</v>
      </c>
      <c r="G87" t="s">
        <v>33</v>
      </c>
      <c r="H87" t="s">
        <v>20</v>
      </c>
      <c r="I87" t="str">
        <f t="shared" si="3"/>
        <v>CZECH REPUBLIC-UNITED ARAB EMIRATES</v>
      </c>
      <c r="J87">
        <v>6193</v>
      </c>
      <c r="K87" s="9">
        <f t="shared" si="4"/>
        <v>206.43333333333334</v>
      </c>
      <c r="L87" t="s">
        <v>32</v>
      </c>
      <c r="M87" s="1">
        <v>43050.458333333336</v>
      </c>
      <c r="N87" s="5">
        <f t="shared" si="5"/>
        <v>43050</v>
      </c>
      <c r="O87" t="s">
        <v>31</v>
      </c>
    </row>
    <row r="88" spans="1:15" ht="13.5" customHeight="1" x14ac:dyDescent="0.2">
      <c r="A88" t="s">
        <v>32</v>
      </c>
      <c r="B88">
        <v>6193</v>
      </c>
      <c r="C88" s="1">
        <v>43072.213194444441</v>
      </c>
      <c r="D88" t="s">
        <v>27</v>
      </c>
      <c r="E88">
        <v>-35.878028856867999</v>
      </c>
      <c r="F88" t="s">
        <v>7</v>
      </c>
      <c r="G88" t="s">
        <v>33</v>
      </c>
      <c r="H88" t="s">
        <v>20</v>
      </c>
      <c r="I88" t="str">
        <f t="shared" si="3"/>
        <v>CZECH REPUBLIC-UNITED ARAB EMIRATES</v>
      </c>
      <c r="J88">
        <v>6193</v>
      </c>
      <c r="K88" s="9">
        <f t="shared" si="4"/>
        <v>206.43333333333334</v>
      </c>
      <c r="L88" t="s">
        <v>32</v>
      </c>
      <c r="M88" s="1">
        <v>43050.458333333336</v>
      </c>
      <c r="N88" s="5">
        <f t="shared" si="5"/>
        <v>43050</v>
      </c>
      <c r="O88" t="s">
        <v>31</v>
      </c>
    </row>
    <row r="89" spans="1:15" ht="13.5" customHeight="1" x14ac:dyDescent="0.2">
      <c r="A89" t="s">
        <v>32</v>
      </c>
      <c r="B89">
        <v>6193</v>
      </c>
      <c r="C89" s="1">
        <v>43072.213194444441</v>
      </c>
      <c r="D89" t="s">
        <v>27</v>
      </c>
      <c r="E89">
        <v>-35.878028856867999</v>
      </c>
      <c r="F89" t="s">
        <v>7</v>
      </c>
      <c r="G89" t="s">
        <v>33</v>
      </c>
      <c r="H89" t="s">
        <v>20</v>
      </c>
      <c r="I89" t="str">
        <f t="shared" si="3"/>
        <v>CZECH REPUBLIC-UNITED ARAB EMIRATES</v>
      </c>
      <c r="J89">
        <v>6193</v>
      </c>
      <c r="K89" s="9">
        <f t="shared" si="4"/>
        <v>206.43333333333334</v>
      </c>
      <c r="L89" t="s">
        <v>32</v>
      </c>
      <c r="M89" s="1">
        <v>43050.458333333336</v>
      </c>
      <c r="N89" s="5">
        <f t="shared" si="5"/>
        <v>43050</v>
      </c>
      <c r="O89" t="s">
        <v>31</v>
      </c>
    </row>
    <row r="90" spans="1:15" ht="13.5" customHeight="1" x14ac:dyDescent="0.2">
      <c r="A90" t="s">
        <v>32</v>
      </c>
      <c r="B90">
        <v>6193</v>
      </c>
      <c r="C90" s="1">
        <v>43072.213194444441</v>
      </c>
      <c r="D90" t="s">
        <v>27</v>
      </c>
      <c r="E90">
        <v>-53.814320715195997</v>
      </c>
      <c r="F90" t="s">
        <v>7</v>
      </c>
      <c r="G90" t="s">
        <v>33</v>
      </c>
      <c r="H90" t="s">
        <v>20</v>
      </c>
      <c r="I90" t="str">
        <f t="shared" si="3"/>
        <v>CZECH REPUBLIC-UNITED ARAB EMIRATES</v>
      </c>
      <c r="J90">
        <v>6193</v>
      </c>
      <c r="K90" s="9">
        <f t="shared" si="4"/>
        <v>206.43333333333334</v>
      </c>
      <c r="L90" t="s">
        <v>32</v>
      </c>
      <c r="M90" s="1">
        <v>43050.458333333336</v>
      </c>
      <c r="N90" s="5">
        <f t="shared" si="5"/>
        <v>43050</v>
      </c>
      <c r="O90" t="s">
        <v>31</v>
      </c>
    </row>
    <row r="91" spans="1:15" ht="13.5" customHeight="1" x14ac:dyDescent="0.2">
      <c r="A91" t="s">
        <v>32</v>
      </c>
      <c r="B91">
        <v>6193</v>
      </c>
      <c r="C91" s="1">
        <v>43072.213194444441</v>
      </c>
      <c r="D91" t="s">
        <v>27</v>
      </c>
      <c r="E91">
        <v>-35.878028856867999</v>
      </c>
      <c r="F91" t="s">
        <v>7</v>
      </c>
      <c r="G91" t="s">
        <v>33</v>
      </c>
      <c r="H91" t="s">
        <v>20</v>
      </c>
      <c r="I91" t="str">
        <f t="shared" si="3"/>
        <v>CZECH REPUBLIC-UNITED ARAB EMIRATES</v>
      </c>
      <c r="J91">
        <v>6193</v>
      </c>
      <c r="K91" s="9">
        <f t="shared" si="4"/>
        <v>206.43333333333334</v>
      </c>
      <c r="L91" t="s">
        <v>32</v>
      </c>
      <c r="M91" s="1">
        <v>43050.458333333336</v>
      </c>
      <c r="N91" s="5">
        <f t="shared" si="5"/>
        <v>43050</v>
      </c>
      <c r="O91" t="s">
        <v>31</v>
      </c>
    </row>
    <row r="92" spans="1:15" ht="13.5" customHeight="1" x14ac:dyDescent="0.2">
      <c r="A92" t="s">
        <v>32</v>
      </c>
      <c r="B92">
        <v>6193</v>
      </c>
      <c r="C92" s="1">
        <v>43072.213194444441</v>
      </c>
      <c r="D92" t="s">
        <v>27</v>
      </c>
      <c r="E92">
        <v>-23.917778381209999</v>
      </c>
      <c r="F92" t="s">
        <v>7</v>
      </c>
      <c r="G92" t="s">
        <v>33</v>
      </c>
      <c r="H92" t="s">
        <v>20</v>
      </c>
      <c r="I92" t="str">
        <f t="shared" si="3"/>
        <v>CZECH REPUBLIC-UNITED ARAB EMIRATES</v>
      </c>
      <c r="J92">
        <v>6193</v>
      </c>
      <c r="K92" s="9">
        <f t="shared" si="4"/>
        <v>206.43333333333334</v>
      </c>
      <c r="L92" t="s">
        <v>32</v>
      </c>
      <c r="M92" s="1">
        <v>43050.458333333336</v>
      </c>
      <c r="N92" s="5">
        <f t="shared" si="5"/>
        <v>43050</v>
      </c>
      <c r="O92" t="s">
        <v>31</v>
      </c>
    </row>
    <row r="93" spans="1:15" ht="13.5" customHeight="1" x14ac:dyDescent="0.2">
      <c r="A93" t="s">
        <v>32</v>
      </c>
      <c r="B93">
        <v>6193</v>
      </c>
      <c r="C93" s="1">
        <v>43072.213194444441</v>
      </c>
      <c r="D93" t="s">
        <v>27</v>
      </c>
      <c r="E93">
        <v>-117.070514558</v>
      </c>
      <c r="F93" t="s">
        <v>14</v>
      </c>
      <c r="G93" t="s">
        <v>33</v>
      </c>
      <c r="H93" t="s">
        <v>20</v>
      </c>
      <c r="I93" t="str">
        <f t="shared" si="3"/>
        <v>CZECH REPUBLIC-UNITED ARAB EMIRATES</v>
      </c>
      <c r="J93">
        <v>6193</v>
      </c>
      <c r="K93" s="9">
        <f t="shared" si="4"/>
        <v>206.43333333333334</v>
      </c>
      <c r="L93" t="s">
        <v>32</v>
      </c>
      <c r="M93" s="1">
        <v>43050.458333333336</v>
      </c>
      <c r="N93" s="5">
        <f t="shared" si="5"/>
        <v>43050</v>
      </c>
      <c r="O93" t="s">
        <v>31</v>
      </c>
    </row>
    <row r="94" spans="1:15" ht="13.5" customHeight="1" x14ac:dyDescent="0.2">
      <c r="A94" t="s">
        <v>32</v>
      </c>
      <c r="B94">
        <v>6193</v>
      </c>
      <c r="C94" s="1">
        <v>43072.213194444441</v>
      </c>
      <c r="D94" t="s">
        <v>27</v>
      </c>
      <c r="E94">
        <v>-197.38633268500001</v>
      </c>
      <c r="F94" t="s">
        <v>14</v>
      </c>
      <c r="G94" t="s">
        <v>33</v>
      </c>
      <c r="H94" t="s">
        <v>20</v>
      </c>
      <c r="I94" t="str">
        <f t="shared" si="3"/>
        <v>CZECH REPUBLIC-UNITED ARAB EMIRATES</v>
      </c>
      <c r="J94">
        <v>6193</v>
      </c>
      <c r="K94" s="9">
        <f t="shared" si="4"/>
        <v>206.43333333333334</v>
      </c>
      <c r="L94" t="s">
        <v>32</v>
      </c>
      <c r="M94" s="1">
        <v>43050.458333333336</v>
      </c>
      <c r="N94" s="5">
        <f t="shared" si="5"/>
        <v>43050</v>
      </c>
      <c r="O94" t="s">
        <v>31</v>
      </c>
    </row>
    <row r="95" spans="1:15" ht="13.5" customHeight="1" x14ac:dyDescent="0.2">
      <c r="A95" t="s">
        <v>32</v>
      </c>
      <c r="B95">
        <v>6193</v>
      </c>
      <c r="C95" s="1">
        <v>43072.213194444441</v>
      </c>
      <c r="D95" t="s">
        <v>27</v>
      </c>
      <c r="E95">
        <v>-85.488701328399998</v>
      </c>
      <c r="F95" t="s">
        <v>14</v>
      </c>
      <c r="G95" t="s">
        <v>33</v>
      </c>
      <c r="H95" t="s">
        <v>20</v>
      </c>
      <c r="I95" t="str">
        <f t="shared" si="3"/>
        <v>CZECH REPUBLIC-UNITED ARAB EMIRATES</v>
      </c>
      <c r="J95">
        <v>6193</v>
      </c>
      <c r="K95" s="9">
        <f t="shared" si="4"/>
        <v>206.43333333333334</v>
      </c>
      <c r="L95" t="s">
        <v>32</v>
      </c>
      <c r="M95" s="1">
        <v>43050.458333333336</v>
      </c>
      <c r="N95" s="5">
        <f t="shared" si="5"/>
        <v>43050</v>
      </c>
      <c r="O95" t="s">
        <v>31</v>
      </c>
    </row>
    <row r="96" spans="1:15" ht="13.5" customHeight="1" x14ac:dyDescent="0.2">
      <c r="A96" t="s">
        <v>32</v>
      </c>
      <c r="B96">
        <v>6193</v>
      </c>
      <c r="C96" s="1">
        <v>43072.213194444441</v>
      </c>
      <c r="D96" t="s">
        <v>27</v>
      </c>
      <c r="E96">
        <v>-58.535257279</v>
      </c>
      <c r="F96" t="s">
        <v>14</v>
      </c>
      <c r="G96" t="s">
        <v>33</v>
      </c>
      <c r="H96" t="s">
        <v>20</v>
      </c>
      <c r="I96" t="str">
        <f t="shared" si="3"/>
        <v>CZECH REPUBLIC-UNITED ARAB EMIRATES</v>
      </c>
      <c r="J96">
        <v>6193</v>
      </c>
      <c r="K96" s="9">
        <f t="shared" si="4"/>
        <v>206.43333333333334</v>
      </c>
      <c r="L96" t="s">
        <v>32</v>
      </c>
      <c r="M96" s="1">
        <v>43050.458333333336</v>
      </c>
      <c r="N96" s="5">
        <f t="shared" si="5"/>
        <v>43050</v>
      </c>
      <c r="O96" t="s">
        <v>31</v>
      </c>
    </row>
    <row r="97" spans="1:15" ht="13.5" customHeight="1" x14ac:dyDescent="0.2">
      <c r="A97" t="s">
        <v>32</v>
      </c>
      <c r="B97">
        <v>6193</v>
      </c>
      <c r="C97" s="1">
        <v>43072.213194444441</v>
      </c>
      <c r="D97" t="s">
        <v>27</v>
      </c>
      <c r="E97">
        <v>-28.586986112999998</v>
      </c>
      <c r="F97" t="s">
        <v>14</v>
      </c>
      <c r="G97" t="s">
        <v>33</v>
      </c>
      <c r="H97" t="s">
        <v>20</v>
      </c>
      <c r="I97" t="str">
        <f t="shared" si="3"/>
        <v>CZECH REPUBLIC-UNITED ARAB EMIRATES</v>
      </c>
      <c r="J97">
        <v>6193</v>
      </c>
      <c r="K97" s="9">
        <f t="shared" si="4"/>
        <v>206.43333333333334</v>
      </c>
      <c r="L97" t="s">
        <v>32</v>
      </c>
      <c r="M97" s="1">
        <v>43050.458333333336</v>
      </c>
      <c r="N97" s="5">
        <f t="shared" si="5"/>
        <v>43050</v>
      </c>
      <c r="O97" t="s">
        <v>31</v>
      </c>
    </row>
    <row r="98" spans="1:15" ht="13.5" customHeight="1" x14ac:dyDescent="0.2">
      <c r="A98" t="s">
        <v>32</v>
      </c>
      <c r="B98">
        <v>6193</v>
      </c>
      <c r="C98" s="1">
        <v>43072.213194444441</v>
      </c>
      <c r="D98" t="s">
        <v>27</v>
      </c>
      <c r="E98">
        <v>-13.612850529999999</v>
      </c>
      <c r="F98" t="s">
        <v>14</v>
      </c>
      <c r="G98" t="s">
        <v>33</v>
      </c>
      <c r="H98" t="s">
        <v>20</v>
      </c>
      <c r="I98" t="str">
        <f t="shared" si="3"/>
        <v>CZECH REPUBLIC-UNITED ARAB EMIRATES</v>
      </c>
      <c r="J98">
        <v>6193</v>
      </c>
      <c r="K98" s="9">
        <f t="shared" si="4"/>
        <v>206.43333333333334</v>
      </c>
      <c r="L98" t="s">
        <v>32</v>
      </c>
      <c r="M98" s="1">
        <v>43050.458333333336</v>
      </c>
      <c r="N98" s="5">
        <f t="shared" si="5"/>
        <v>43050</v>
      </c>
      <c r="O98" t="s">
        <v>31</v>
      </c>
    </row>
    <row r="99" spans="1:15" ht="13.5" customHeight="1" x14ac:dyDescent="0.2">
      <c r="A99" t="s">
        <v>32</v>
      </c>
      <c r="B99">
        <v>6193</v>
      </c>
      <c r="C99" s="1">
        <v>43072.213194444441</v>
      </c>
      <c r="D99" t="s">
        <v>27</v>
      </c>
      <c r="E99">
        <v>-47.644976855000003</v>
      </c>
      <c r="F99" t="s">
        <v>14</v>
      </c>
      <c r="G99" t="s">
        <v>33</v>
      </c>
      <c r="H99" t="s">
        <v>20</v>
      </c>
      <c r="I99" t="str">
        <f t="shared" si="3"/>
        <v>CZECH REPUBLIC-UNITED ARAB EMIRATES</v>
      </c>
      <c r="J99">
        <v>6193</v>
      </c>
      <c r="K99" s="9">
        <f t="shared" si="4"/>
        <v>206.43333333333334</v>
      </c>
      <c r="L99" t="s">
        <v>32</v>
      </c>
      <c r="M99" s="1">
        <v>43050.458333333336</v>
      </c>
      <c r="N99" s="5">
        <f t="shared" si="5"/>
        <v>43050</v>
      </c>
      <c r="O99" t="s">
        <v>31</v>
      </c>
    </row>
    <row r="100" spans="1:15" ht="13.5" customHeight="1" x14ac:dyDescent="0.2">
      <c r="A100" t="s">
        <v>32</v>
      </c>
      <c r="B100">
        <v>6193</v>
      </c>
      <c r="C100" s="1">
        <v>43072.213194444441</v>
      </c>
      <c r="D100" t="s">
        <v>27</v>
      </c>
      <c r="E100">
        <v>-108.90280423999999</v>
      </c>
      <c r="F100" t="s">
        <v>14</v>
      </c>
      <c r="G100" t="s">
        <v>33</v>
      </c>
      <c r="H100" t="s">
        <v>20</v>
      </c>
      <c r="I100" t="str">
        <f t="shared" si="3"/>
        <v>CZECH REPUBLIC-UNITED ARAB EMIRATES</v>
      </c>
      <c r="J100">
        <v>6193</v>
      </c>
      <c r="K100" s="9">
        <f t="shared" si="4"/>
        <v>206.43333333333334</v>
      </c>
      <c r="L100" t="s">
        <v>32</v>
      </c>
      <c r="M100" s="1">
        <v>43050.458333333336</v>
      </c>
      <c r="N100" s="5">
        <f t="shared" si="5"/>
        <v>43050</v>
      </c>
      <c r="O100" t="s">
        <v>31</v>
      </c>
    </row>
    <row r="101" spans="1:15" ht="13.5" customHeight="1" x14ac:dyDescent="0.2">
      <c r="A101" t="s">
        <v>30</v>
      </c>
      <c r="B101">
        <v>5417.5</v>
      </c>
      <c r="C101" s="1">
        <v>43141.395833333336</v>
      </c>
      <c r="D101" t="s">
        <v>27</v>
      </c>
      <c r="E101">
        <v>-1730.6370812902701</v>
      </c>
      <c r="F101" t="s">
        <v>14</v>
      </c>
      <c r="G101" t="s">
        <v>23</v>
      </c>
      <c r="H101" t="s">
        <v>28</v>
      </c>
      <c r="I101" t="str">
        <f t="shared" si="3"/>
        <v>UNITED STATES-SAUDI ARABIA</v>
      </c>
      <c r="J101">
        <v>5417.5</v>
      </c>
      <c r="K101" s="9">
        <f t="shared" si="4"/>
        <v>300.97222222222223</v>
      </c>
      <c r="L101" t="s">
        <v>30</v>
      </c>
      <c r="M101" s="1">
        <v>43100.878472222219</v>
      </c>
      <c r="N101" s="5">
        <f t="shared" si="5"/>
        <v>43100</v>
      </c>
      <c r="O101" t="s">
        <v>31</v>
      </c>
    </row>
    <row r="102" spans="1:15" ht="13.5" customHeight="1" x14ac:dyDescent="0.2">
      <c r="A102" t="s">
        <v>30</v>
      </c>
      <c r="B102">
        <v>5417.5</v>
      </c>
      <c r="C102" s="1">
        <v>43141.395833333336</v>
      </c>
      <c r="D102" t="s">
        <v>27</v>
      </c>
      <c r="E102">
        <v>-55.181050908407997</v>
      </c>
      <c r="F102" t="s">
        <v>14</v>
      </c>
      <c r="G102" t="s">
        <v>23</v>
      </c>
      <c r="H102" t="s">
        <v>28</v>
      </c>
      <c r="I102" t="str">
        <f t="shared" si="3"/>
        <v>UNITED STATES-SAUDI ARABIA</v>
      </c>
      <c r="J102">
        <v>5417.5</v>
      </c>
      <c r="K102" s="9">
        <f t="shared" si="4"/>
        <v>300.97222222222223</v>
      </c>
      <c r="L102" t="s">
        <v>30</v>
      </c>
      <c r="M102" s="1">
        <v>43100.878472222219</v>
      </c>
      <c r="N102" s="5">
        <f t="shared" si="5"/>
        <v>43100</v>
      </c>
      <c r="O102" t="s">
        <v>31</v>
      </c>
    </row>
    <row r="103" spans="1:15" ht="13.5" customHeight="1" x14ac:dyDescent="0.2">
      <c r="A103" t="s">
        <v>30</v>
      </c>
      <c r="B103">
        <v>5417.5</v>
      </c>
      <c r="C103" s="1">
        <v>43141.395833333336</v>
      </c>
      <c r="D103" t="s">
        <v>27</v>
      </c>
      <c r="E103">
        <v>-95.311734270848007</v>
      </c>
      <c r="F103" t="s">
        <v>14</v>
      </c>
      <c r="G103" t="s">
        <v>23</v>
      </c>
      <c r="H103" t="s">
        <v>28</v>
      </c>
      <c r="I103" t="str">
        <f t="shared" si="3"/>
        <v>UNITED STATES-SAUDI ARABIA</v>
      </c>
      <c r="J103">
        <v>5417.5</v>
      </c>
      <c r="K103" s="9">
        <f t="shared" si="4"/>
        <v>300.97222222222223</v>
      </c>
      <c r="L103" t="s">
        <v>30</v>
      </c>
      <c r="M103" s="1">
        <v>43100.878472222219</v>
      </c>
      <c r="N103" s="5">
        <f t="shared" si="5"/>
        <v>43100</v>
      </c>
      <c r="O103" t="s">
        <v>31</v>
      </c>
    </row>
    <row r="104" spans="1:15" ht="13.5" customHeight="1" x14ac:dyDescent="0.2">
      <c r="A104" t="s">
        <v>30</v>
      </c>
      <c r="B104">
        <v>5417.5</v>
      </c>
      <c r="C104" s="1">
        <v>43141.395833333336</v>
      </c>
      <c r="D104" t="s">
        <v>27</v>
      </c>
      <c r="E104">
        <v>-551.79689623355</v>
      </c>
      <c r="F104" t="s">
        <v>14</v>
      </c>
      <c r="G104" t="s">
        <v>23</v>
      </c>
      <c r="H104" t="s">
        <v>28</v>
      </c>
      <c r="I104" t="str">
        <f t="shared" si="3"/>
        <v>UNITED STATES-SAUDI ARABIA</v>
      </c>
      <c r="J104">
        <v>5417.5</v>
      </c>
      <c r="K104" s="9">
        <f t="shared" si="4"/>
        <v>300.97222222222223</v>
      </c>
      <c r="L104" t="s">
        <v>30</v>
      </c>
      <c r="M104" s="1">
        <v>43100.878472222219</v>
      </c>
      <c r="N104" s="5">
        <f t="shared" si="5"/>
        <v>43100</v>
      </c>
      <c r="O104" t="s">
        <v>31</v>
      </c>
    </row>
    <row r="105" spans="1:15" ht="13.5" customHeight="1" x14ac:dyDescent="0.2">
      <c r="A105" t="s">
        <v>30</v>
      </c>
      <c r="B105">
        <v>5417.5</v>
      </c>
      <c r="C105" s="1">
        <v>43141.395833333336</v>
      </c>
      <c r="D105" t="s">
        <v>27</v>
      </c>
      <c r="E105">
        <v>-40.130683362440003</v>
      </c>
      <c r="F105" t="s">
        <v>14</v>
      </c>
      <c r="G105" t="s">
        <v>23</v>
      </c>
      <c r="H105" t="s">
        <v>28</v>
      </c>
      <c r="I105" t="str">
        <f t="shared" si="3"/>
        <v>UNITED STATES-SAUDI ARABIA</v>
      </c>
      <c r="J105">
        <v>5417.5</v>
      </c>
      <c r="K105" s="9">
        <f t="shared" si="4"/>
        <v>300.97222222222223</v>
      </c>
      <c r="L105" t="s">
        <v>30</v>
      </c>
      <c r="M105" s="1">
        <v>43100.878472222219</v>
      </c>
      <c r="N105" s="5">
        <f t="shared" si="5"/>
        <v>43100</v>
      </c>
      <c r="O105" t="s">
        <v>31</v>
      </c>
    </row>
    <row r="106" spans="1:15" ht="13.5" customHeight="1" x14ac:dyDescent="0.2">
      <c r="A106" t="s">
        <v>30</v>
      </c>
      <c r="B106">
        <v>5417.5</v>
      </c>
      <c r="C106" s="1">
        <v>43141.395833333336</v>
      </c>
      <c r="D106" t="s">
        <v>27</v>
      </c>
      <c r="E106">
        <v>-40.130683362440003</v>
      </c>
      <c r="F106" t="s">
        <v>14</v>
      </c>
      <c r="G106" t="s">
        <v>23</v>
      </c>
      <c r="H106" t="s">
        <v>28</v>
      </c>
      <c r="I106" t="str">
        <f t="shared" si="3"/>
        <v>UNITED STATES-SAUDI ARABIA</v>
      </c>
      <c r="J106">
        <v>5417.5</v>
      </c>
      <c r="K106" s="9">
        <f t="shared" si="4"/>
        <v>300.97222222222223</v>
      </c>
      <c r="L106" t="s">
        <v>30</v>
      </c>
      <c r="M106" s="1">
        <v>43100.878472222219</v>
      </c>
      <c r="N106" s="5">
        <f t="shared" si="5"/>
        <v>43100</v>
      </c>
      <c r="O106" t="s">
        <v>31</v>
      </c>
    </row>
    <row r="107" spans="1:15" ht="13.5" customHeight="1" x14ac:dyDescent="0.2">
      <c r="A107" t="s">
        <v>30</v>
      </c>
      <c r="B107">
        <v>5417.5</v>
      </c>
      <c r="C107" s="1">
        <v>43141.395833333336</v>
      </c>
      <c r="D107" t="s">
        <v>27</v>
      </c>
      <c r="E107">
        <v>-45.148380067798001</v>
      </c>
      <c r="F107" t="s">
        <v>14</v>
      </c>
      <c r="G107" t="s">
        <v>23</v>
      </c>
      <c r="H107" t="s">
        <v>28</v>
      </c>
      <c r="I107" t="str">
        <f t="shared" si="3"/>
        <v>UNITED STATES-SAUDI ARABIA</v>
      </c>
      <c r="J107">
        <v>5417.5</v>
      </c>
      <c r="K107" s="9">
        <f t="shared" si="4"/>
        <v>300.97222222222223</v>
      </c>
      <c r="L107" t="s">
        <v>30</v>
      </c>
      <c r="M107" s="1">
        <v>43100.878472222219</v>
      </c>
      <c r="N107" s="5">
        <f t="shared" si="5"/>
        <v>43100</v>
      </c>
      <c r="O107" t="s">
        <v>31</v>
      </c>
    </row>
    <row r="108" spans="1:15" ht="13.5" customHeight="1" x14ac:dyDescent="0.2">
      <c r="A108" t="s">
        <v>30</v>
      </c>
      <c r="B108">
        <v>5417.5</v>
      </c>
      <c r="C108" s="1">
        <v>43141.395833333336</v>
      </c>
      <c r="D108" t="s">
        <v>27</v>
      </c>
      <c r="E108">
        <v>-25.083038386578</v>
      </c>
      <c r="F108" t="s">
        <v>14</v>
      </c>
      <c r="G108" t="s">
        <v>23</v>
      </c>
      <c r="H108" t="s">
        <v>28</v>
      </c>
      <c r="I108" t="str">
        <f t="shared" si="3"/>
        <v>UNITED STATES-SAUDI ARABIA</v>
      </c>
      <c r="J108">
        <v>5417.5</v>
      </c>
      <c r="K108" s="9">
        <f t="shared" si="4"/>
        <v>300.97222222222223</v>
      </c>
      <c r="L108" t="s">
        <v>30</v>
      </c>
      <c r="M108" s="1">
        <v>43100.878472222219</v>
      </c>
      <c r="N108" s="5">
        <f t="shared" si="5"/>
        <v>43100</v>
      </c>
      <c r="O108" t="s">
        <v>31</v>
      </c>
    </row>
    <row r="109" spans="1:15" ht="13.5" customHeight="1" x14ac:dyDescent="0.2">
      <c r="A109" t="s">
        <v>30</v>
      </c>
      <c r="B109">
        <v>5417.5</v>
      </c>
      <c r="C109" s="1">
        <v>43141.395833333336</v>
      </c>
      <c r="D109" t="s">
        <v>27</v>
      </c>
      <c r="E109">
        <v>-200.65341681219999</v>
      </c>
      <c r="F109" t="s">
        <v>14</v>
      </c>
      <c r="G109" t="s">
        <v>23</v>
      </c>
      <c r="H109" t="s">
        <v>28</v>
      </c>
      <c r="I109" t="str">
        <f t="shared" si="3"/>
        <v>UNITED STATES-SAUDI ARABIA</v>
      </c>
      <c r="J109">
        <v>5417.5</v>
      </c>
      <c r="K109" s="9">
        <f t="shared" si="4"/>
        <v>300.97222222222223</v>
      </c>
      <c r="L109" t="s">
        <v>30</v>
      </c>
      <c r="M109" s="1">
        <v>43100.878472222219</v>
      </c>
      <c r="N109" s="5">
        <f t="shared" si="5"/>
        <v>43100</v>
      </c>
      <c r="O109" t="s">
        <v>31</v>
      </c>
    </row>
    <row r="110" spans="1:15" ht="13.5" customHeight="1" x14ac:dyDescent="0.2">
      <c r="A110" t="s">
        <v>128</v>
      </c>
      <c r="B110">
        <v>188</v>
      </c>
      <c r="C110" t="s">
        <v>13</v>
      </c>
      <c r="D110" t="s">
        <v>24</v>
      </c>
      <c r="E110">
        <v>50</v>
      </c>
      <c r="F110" t="s">
        <v>14</v>
      </c>
      <c r="G110" t="s">
        <v>12</v>
      </c>
      <c r="H110" t="s">
        <v>23</v>
      </c>
      <c r="I110" t="str">
        <f t="shared" si="3"/>
        <v>UNITED KINGDOM-UNITED STATES</v>
      </c>
      <c r="J110">
        <v>188</v>
      </c>
      <c r="K110" s="9">
        <f t="shared" si="4"/>
        <v>188</v>
      </c>
      <c r="L110" t="s">
        <v>128</v>
      </c>
      <c r="M110" t="s">
        <v>13</v>
      </c>
      <c r="N110" s="5" t="str">
        <f t="shared" si="5"/>
        <v/>
      </c>
      <c r="O110" t="s">
        <v>17</v>
      </c>
    </row>
    <row r="111" spans="1:15" ht="13.5" customHeight="1" x14ac:dyDescent="0.2">
      <c r="A111" t="s">
        <v>32</v>
      </c>
      <c r="B111">
        <v>6193</v>
      </c>
      <c r="C111" s="1">
        <v>43072.213194444441</v>
      </c>
      <c r="D111" t="s">
        <v>27</v>
      </c>
      <c r="E111">
        <v>1150</v>
      </c>
      <c r="F111" t="s">
        <v>7</v>
      </c>
      <c r="G111" t="s">
        <v>33</v>
      </c>
      <c r="H111" t="s">
        <v>20</v>
      </c>
      <c r="I111" t="str">
        <f t="shared" si="3"/>
        <v>CZECH REPUBLIC-UNITED ARAB EMIRATES</v>
      </c>
      <c r="J111">
        <v>6193</v>
      </c>
      <c r="K111" s="9">
        <f t="shared" si="4"/>
        <v>206.43333333333334</v>
      </c>
      <c r="L111" t="s">
        <v>32</v>
      </c>
      <c r="M111" s="1">
        <v>43050.458333333336</v>
      </c>
      <c r="N111" s="5">
        <f t="shared" si="5"/>
        <v>43050</v>
      </c>
      <c r="O111" t="s">
        <v>31</v>
      </c>
    </row>
    <row r="112" spans="1:15" ht="13.5" customHeight="1" x14ac:dyDescent="0.2">
      <c r="A112" t="s">
        <v>32</v>
      </c>
      <c r="B112">
        <v>6193</v>
      </c>
      <c r="C112" s="1">
        <v>43072.213194444441</v>
      </c>
      <c r="D112" t="s">
        <v>27</v>
      </c>
      <c r="E112">
        <v>716.44</v>
      </c>
      <c r="F112" t="s">
        <v>7</v>
      </c>
      <c r="G112" t="s">
        <v>33</v>
      </c>
      <c r="H112" t="s">
        <v>20</v>
      </c>
      <c r="I112" t="str">
        <f t="shared" si="3"/>
        <v>CZECH REPUBLIC-UNITED ARAB EMIRATES</v>
      </c>
      <c r="J112">
        <v>6193</v>
      </c>
      <c r="K112" s="9">
        <f t="shared" si="4"/>
        <v>206.43333333333334</v>
      </c>
      <c r="L112" t="s">
        <v>32</v>
      </c>
      <c r="M112" s="1">
        <v>43050.458333333336</v>
      </c>
      <c r="N112" s="5">
        <f t="shared" si="5"/>
        <v>43050</v>
      </c>
      <c r="O112" t="s">
        <v>31</v>
      </c>
    </row>
    <row r="113" spans="1:15" ht="13.5" customHeight="1" x14ac:dyDescent="0.2">
      <c r="A113" t="s">
        <v>32</v>
      </c>
      <c r="B113">
        <v>6193</v>
      </c>
      <c r="C113" s="1">
        <v>43072.213194444441</v>
      </c>
      <c r="D113" t="s">
        <v>27</v>
      </c>
      <c r="E113">
        <v>35.76</v>
      </c>
      <c r="F113" t="s">
        <v>7</v>
      </c>
      <c r="G113" t="s">
        <v>33</v>
      </c>
      <c r="H113" t="s">
        <v>20</v>
      </c>
      <c r="I113" t="str">
        <f t="shared" si="3"/>
        <v>CZECH REPUBLIC-UNITED ARAB EMIRATES</v>
      </c>
      <c r="J113">
        <v>6193</v>
      </c>
      <c r="K113" s="9">
        <f t="shared" si="4"/>
        <v>206.43333333333334</v>
      </c>
      <c r="L113" t="s">
        <v>32</v>
      </c>
      <c r="M113" s="1">
        <v>43050.458333333336</v>
      </c>
      <c r="N113" s="5">
        <f t="shared" si="5"/>
        <v>43050</v>
      </c>
      <c r="O113" t="s">
        <v>31</v>
      </c>
    </row>
    <row r="114" spans="1:15" ht="13.5" customHeight="1" x14ac:dyDescent="0.2">
      <c r="A114" t="s">
        <v>32</v>
      </c>
      <c r="B114">
        <v>6193</v>
      </c>
      <c r="C114" s="1">
        <v>43072.213194444441</v>
      </c>
      <c r="D114" t="s">
        <v>27</v>
      </c>
      <c r="E114">
        <v>35.76</v>
      </c>
      <c r="F114" t="s">
        <v>7</v>
      </c>
      <c r="G114" t="s">
        <v>33</v>
      </c>
      <c r="H114" t="s">
        <v>20</v>
      </c>
      <c r="I114" t="str">
        <f t="shared" si="3"/>
        <v>CZECH REPUBLIC-UNITED ARAB EMIRATES</v>
      </c>
      <c r="J114">
        <v>6193</v>
      </c>
      <c r="K114" s="9">
        <f t="shared" si="4"/>
        <v>206.43333333333334</v>
      </c>
      <c r="L114" t="s">
        <v>32</v>
      </c>
      <c r="M114" s="1">
        <v>43050.458333333336</v>
      </c>
      <c r="N114" s="5">
        <f t="shared" si="5"/>
        <v>43050</v>
      </c>
      <c r="O114" t="s">
        <v>31</v>
      </c>
    </row>
    <row r="115" spans="1:15" ht="13.5" customHeight="1" x14ac:dyDescent="0.2">
      <c r="A115" t="s">
        <v>32</v>
      </c>
      <c r="B115">
        <v>6193</v>
      </c>
      <c r="C115" s="1">
        <v>43072.213194444441</v>
      </c>
      <c r="D115" t="s">
        <v>27</v>
      </c>
      <c r="E115">
        <v>53.64</v>
      </c>
      <c r="F115" t="s">
        <v>7</v>
      </c>
      <c r="G115" t="s">
        <v>33</v>
      </c>
      <c r="H115" t="s">
        <v>20</v>
      </c>
      <c r="I115" t="str">
        <f t="shared" si="3"/>
        <v>CZECH REPUBLIC-UNITED ARAB EMIRATES</v>
      </c>
      <c r="J115">
        <v>6193</v>
      </c>
      <c r="K115" s="9">
        <f t="shared" si="4"/>
        <v>206.43333333333334</v>
      </c>
      <c r="L115" t="s">
        <v>32</v>
      </c>
      <c r="M115" s="1">
        <v>43050.458333333336</v>
      </c>
      <c r="N115" s="5">
        <f t="shared" si="5"/>
        <v>43050</v>
      </c>
      <c r="O115" t="s">
        <v>31</v>
      </c>
    </row>
    <row r="116" spans="1:15" ht="13.5" customHeight="1" x14ac:dyDescent="0.2">
      <c r="A116" t="s">
        <v>32</v>
      </c>
      <c r="B116">
        <v>6193</v>
      </c>
      <c r="C116" s="1">
        <v>43072.213194444441</v>
      </c>
      <c r="D116" t="s">
        <v>27</v>
      </c>
      <c r="E116">
        <v>35.76</v>
      </c>
      <c r="F116" t="s">
        <v>7</v>
      </c>
      <c r="G116" t="s">
        <v>33</v>
      </c>
      <c r="H116" t="s">
        <v>20</v>
      </c>
      <c r="I116" t="str">
        <f t="shared" si="3"/>
        <v>CZECH REPUBLIC-UNITED ARAB EMIRATES</v>
      </c>
      <c r="J116">
        <v>6193</v>
      </c>
      <c r="K116" s="9">
        <f t="shared" si="4"/>
        <v>206.43333333333334</v>
      </c>
      <c r="L116" t="s">
        <v>32</v>
      </c>
      <c r="M116" s="1">
        <v>43050.458333333336</v>
      </c>
      <c r="N116" s="5">
        <f t="shared" si="5"/>
        <v>43050</v>
      </c>
      <c r="O116" t="s">
        <v>31</v>
      </c>
    </row>
    <row r="117" spans="1:15" ht="13.5" customHeight="1" x14ac:dyDescent="0.2">
      <c r="A117" t="s">
        <v>32</v>
      </c>
      <c r="B117">
        <v>6193</v>
      </c>
      <c r="C117" s="1">
        <v>43072.213194444441</v>
      </c>
      <c r="D117" t="s">
        <v>27</v>
      </c>
      <c r="E117">
        <v>23.84</v>
      </c>
      <c r="F117" t="s">
        <v>7</v>
      </c>
      <c r="G117" t="s">
        <v>33</v>
      </c>
      <c r="H117" t="s">
        <v>20</v>
      </c>
      <c r="I117" t="str">
        <f t="shared" si="3"/>
        <v>CZECH REPUBLIC-UNITED ARAB EMIRATES</v>
      </c>
      <c r="J117">
        <v>6193</v>
      </c>
      <c r="K117" s="9">
        <f t="shared" si="4"/>
        <v>206.43333333333334</v>
      </c>
      <c r="L117" t="s">
        <v>32</v>
      </c>
      <c r="M117" s="1">
        <v>43050.458333333336</v>
      </c>
      <c r="N117" s="5">
        <f t="shared" si="5"/>
        <v>43050</v>
      </c>
      <c r="O117" t="s">
        <v>31</v>
      </c>
    </row>
    <row r="118" spans="1:15" ht="13.5" customHeight="1" x14ac:dyDescent="0.2">
      <c r="A118" t="s">
        <v>32</v>
      </c>
      <c r="B118">
        <v>6193</v>
      </c>
      <c r="C118" s="1">
        <v>43072.213194444441</v>
      </c>
      <c r="D118" t="s">
        <v>27</v>
      </c>
      <c r="E118">
        <v>116.7</v>
      </c>
      <c r="F118" t="s">
        <v>14</v>
      </c>
      <c r="G118" t="s">
        <v>33</v>
      </c>
      <c r="H118" t="s">
        <v>20</v>
      </c>
      <c r="I118" t="str">
        <f t="shared" si="3"/>
        <v>CZECH REPUBLIC-UNITED ARAB EMIRATES</v>
      </c>
      <c r="J118">
        <v>6193</v>
      </c>
      <c r="K118" s="9">
        <f t="shared" si="4"/>
        <v>206.43333333333334</v>
      </c>
      <c r="L118" t="s">
        <v>32</v>
      </c>
      <c r="M118" s="1">
        <v>43050.458333333336</v>
      </c>
      <c r="N118" s="5">
        <f t="shared" si="5"/>
        <v>43050</v>
      </c>
      <c r="O118" t="s">
        <v>31</v>
      </c>
    </row>
    <row r="119" spans="1:15" ht="13.5" customHeight="1" x14ac:dyDescent="0.2">
      <c r="A119" t="s">
        <v>32</v>
      </c>
      <c r="B119">
        <v>6193</v>
      </c>
      <c r="C119" s="1">
        <v>43072.213194444441</v>
      </c>
      <c r="D119" t="s">
        <v>27</v>
      </c>
      <c r="E119">
        <v>196.75</v>
      </c>
      <c r="F119" t="s">
        <v>14</v>
      </c>
      <c r="G119" t="s">
        <v>33</v>
      </c>
      <c r="H119" t="s">
        <v>20</v>
      </c>
      <c r="I119" t="str">
        <f t="shared" si="3"/>
        <v>CZECH REPUBLIC-UNITED ARAB EMIRATES</v>
      </c>
      <c r="J119">
        <v>6193</v>
      </c>
      <c r="K119" s="9">
        <f t="shared" si="4"/>
        <v>206.43333333333334</v>
      </c>
      <c r="L119" t="s">
        <v>32</v>
      </c>
      <c r="M119" s="1">
        <v>43050.458333333336</v>
      </c>
      <c r="N119" s="5">
        <f t="shared" si="5"/>
        <v>43050</v>
      </c>
      <c r="O119" t="s">
        <v>31</v>
      </c>
    </row>
    <row r="120" spans="1:15" ht="13.5" customHeight="1" x14ac:dyDescent="0.2">
      <c r="A120" t="s">
        <v>32</v>
      </c>
      <c r="B120">
        <v>6193</v>
      </c>
      <c r="C120" s="1">
        <v>43072.213194444441</v>
      </c>
      <c r="D120" t="s">
        <v>27</v>
      </c>
      <c r="E120">
        <v>85.21</v>
      </c>
      <c r="F120" t="s">
        <v>14</v>
      </c>
      <c r="G120" t="s">
        <v>33</v>
      </c>
      <c r="H120" t="s">
        <v>20</v>
      </c>
      <c r="I120" t="str">
        <f t="shared" si="3"/>
        <v>CZECH REPUBLIC-UNITED ARAB EMIRATES</v>
      </c>
      <c r="J120">
        <v>6193</v>
      </c>
      <c r="K120" s="9">
        <f t="shared" si="4"/>
        <v>206.43333333333334</v>
      </c>
      <c r="L120" t="s">
        <v>32</v>
      </c>
      <c r="M120" s="1">
        <v>43050.458333333336</v>
      </c>
      <c r="N120" s="5">
        <f t="shared" si="5"/>
        <v>43050</v>
      </c>
      <c r="O120" t="s">
        <v>31</v>
      </c>
    </row>
    <row r="121" spans="1:15" ht="13.5" customHeight="1" x14ac:dyDescent="0.2">
      <c r="A121" t="s">
        <v>32</v>
      </c>
      <c r="B121">
        <v>6193</v>
      </c>
      <c r="C121" s="1">
        <v>43072.213194444441</v>
      </c>
      <c r="D121" t="s">
        <v>27</v>
      </c>
      <c r="E121">
        <v>58.35</v>
      </c>
      <c r="F121" t="s">
        <v>14</v>
      </c>
      <c r="G121" t="s">
        <v>33</v>
      </c>
      <c r="H121" t="s">
        <v>20</v>
      </c>
      <c r="I121" t="str">
        <f t="shared" si="3"/>
        <v>CZECH REPUBLIC-UNITED ARAB EMIRATES</v>
      </c>
      <c r="J121">
        <v>6193</v>
      </c>
      <c r="K121" s="9">
        <f t="shared" si="4"/>
        <v>206.43333333333334</v>
      </c>
      <c r="L121" t="s">
        <v>32</v>
      </c>
      <c r="M121" s="1">
        <v>43050.458333333336</v>
      </c>
      <c r="N121" s="5">
        <f t="shared" si="5"/>
        <v>43050</v>
      </c>
      <c r="O121" t="s">
        <v>31</v>
      </c>
    </row>
    <row r="122" spans="1:15" ht="13.5" customHeight="1" x14ac:dyDescent="0.2">
      <c r="A122" t="s">
        <v>32</v>
      </c>
      <c r="B122">
        <v>6193</v>
      </c>
      <c r="C122" s="1">
        <v>43072.213194444441</v>
      </c>
      <c r="D122" t="s">
        <v>27</v>
      </c>
      <c r="E122">
        <v>28.49</v>
      </c>
      <c r="F122" t="s">
        <v>14</v>
      </c>
      <c r="G122" t="s">
        <v>33</v>
      </c>
      <c r="H122" t="s">
        <v>20</v>
      </c>
      <c r="I122" t="str">
        <f t="shared" si="3"/>
        <v>CZECH REPUBLIC-UNITED ARAB EMIRATES</v>
      </c>
      <c r="J122">
        <v>6193</v>
      </c>
      <c r="K122" s="9">
        <f t="shared" si="4"/>
        <v>206.43333333333334</v>
      </c>
      <c r="L122" t="s">
        <v>32</v>
      </c>
      <c r="M122" s="1">
        <v>43050.458333333336</v>
      </c>
      <c r="N122" s="5">
        <f t="shared" si="5"/>
        <v>43050</v>
      </c>
      <c r="O122" t="s">
        <v>31</v>
      </c>
    </row>
    <row r="123" spans="1:15" ht="13.5" customHeight="1" x14ac:dyDescent="0.2">
      <c r="A123" t="s">
        <v>32</v>
      </c>
      <c r="B123">
        <v>6193</v>
      </c>
      <c r="C123" s="1">
        <v>43072.213194444441</v>
      </c>
      <c r="D123" t="s">
        <v>27</v>
      </c>
      <c r="E123">
        <v>13.57</v>
      </c>
      <c r="F123" t="s">
        <v>14</v>
      </c>
      <c r="G123" t="s">
        <v>33</v>
      </c>
      <c r="H123" t="s">
        <v>20</v>
      </c>
      <c r="I123" t="str">
        <f t="shared" si="3"/>
        <v>CZECH REPUBLIC-UNITED ARAB EMIRATES</v>
      </c>
      <c r="J123">
        <v>6193</v>
      </c>
      <c r="K123" s="9">
        <f t="shared" si="4"/>
        <v>206.43333333333334</v>
      </c>
      <c r="L123" t="s">
        <v>32</v>
      </c>
      <c r="M123" s="1">
        <v>43050.458333333336</v>
      </c>
      <c r="N123" s="5">
        <f t="shared" si="5"/>
        <v>43050</v>
      </c>
      <c r="O123" t="s">
        <v>31</v>
      </c>
    </row>
    <row r="124" spans="1:15" ht="13.5" customHeight="1" x14ac:dyDescent="0.2">
      <c r="A124" t="s">
        <v>32</v>
      </c>
      <c r="B124">
        <v>6193</v>
      </c>
      <c r="C124" s="1">
        <v>43072.213194444441</v>
      </c>
      <c r="D124" t="s">
        <v>27</v>
      </c>
      <c r="E124">
        <v>47.49</v>
      </c>
      <c r="F124" t="s">
        <v>14</v>
      </c>
      <c r="G124" t="s">
        <v>33</v>
      </c>
      <c r="H124" t="s">
        <v>20</v>
      </c>
      <c r="I124" t="str">
        <f t="shared" si="3"/>
        <v>CZECH REPUBLIC-UNITED ARAB EMIRATES</v>
      </c>
      <c r="J124">
        <v>6193</v>
      </c>
      <c r="K124" s="9">
        <f t="shared" si="4"/>
        <v>206.43333333333334</v>
      </c>
      <c r="L124" t="s">
        <v>32</v>
      </c>
      <c r="M124" s="1">
        <v>43050.458333333336</v>
      </c>
      <c r="N124" s="5">
        <f t="shared" si="5"/>
        <v>43050</v>
      </c>
      <c r="O124" t="s">
        <v>31</v>
      </c>
    </row>
    <row r="125" spans="1:15" ht="13.5" customHeight="1" x14ac:dyDescent="0.2">
      <c r="A125" t="s">
        <v>32</v>
      </c>
      <c r="B125">
        <v>6193</v>
      </c>
      <c r="C125" s="1">
        <v>43072.213194444441</v>
      </c>
      <c r="D125" t="s">
        <v>27</v>
      </c>
      <c r="E125">
        <v>108.55</v>
      </c>
      <c r="F125" t="s">
        <v>14</v>
      </c>
      <c r="G125" t="s">
        <v>33</v>
      </c>
      <c r="H125" t="s">
        <v>20</v>
      </c>
      <c r="I125" t="str">
        <f t="shared" si="3"/>
        <v>CZECH REPUBLIC-UNITED ARAB EMIRATES</v>
      </c>
      <c r="J125">
        <v>6193</v>
      </c>
      <c r="K125" s="9">
        <f t="shared" si="4"/>
        <v>206.43333333333334</v>
      </c>
      <c r="L125" t="s">
        <v>32</v>
      </c>
      <c r="M125" s="1">
        <v>43050.458333333336</v>
      </c>
      <c r="N125" s="5">
        <f t="shared" si="5"/>
        <v>43050</v>
      </c>
      <c r="O125" t="s">
        <v>31</v>
      </c>
    </row>
    <row r="126" spans="1:15" ht="13.5" customHeight="1" x14ac:dyDescent="0.2">
      <c r="A126" t="s">
        <v>30</v>
      </c>
      <c r="B126">
        <v>5417.5</v>
      </c>
      <c r="C126" s="1">
        <v>43141.395833333336</v>
      </c>
      <c r="D126" t="s">
        <v>27</v>
      </c>
      <c r="E126">
        <v>1725</v>
      </c>
      <c r="F126" t="s">
        <v>14</v>
      </c>
      <c r="G126" t="s">
        <v>23</v>
      </c>
      <c r="H126" t="s">
        <v>28</v>
      </c>
      <c r="I126" t="str">
        <f t="shared" si="3"/>
        <v>UNITED STATES-SAUDI ARABIA</v>
      </c>
      <c r="J126">
        <v>5417.5</v>
      </c>
      <c r="K126" s="9">
        <f t="shared" si="4"/>
        <v>300.97222222222223</v>
      </c>
      <c r="L126" t="s">
        <v>30</v>
      </c>
      <c r="M126" s="1">
        <v>43100.878472222219</v>
      </c>
      <c r="N126" s="5">
        <f t="shared" si="5"/>
        <v>43100</v>
      </c>
      <c r="O126" t="s">
        <v>31</v>
      </c>
    </row>
    <row r="127" spans="1:15" ht="13.5" customHeight="1" x14ac:dyDescent="0.2">
      <c r="A127" t="s">
        <v>30</v>
      </c>
      <c r="B127">
        <v>5417.5</v>
      </c>
      <c r="C127" s="1">
        <v>43141.395833333336</v>
      </c>
      <c r="D127" t="s">
        <v>27</v>
      </c>
      <c r="E127">
        <v>55</v>
      </c>
      <c r="F127" t="s">
        <v>14</v>
      </c>
      <c r="G127" t="s">
        <v>23</v>
      </c>
      <c r="H127" t="s">
        <v>28</v>
      </c>
      <c r="I127" t="str">
        <f t="shared" si="3"/>
        <v>UNITED STATES-SAUDI ARABIA</v>
      </c>
      <c r="J127">
        <v>5417.5</v>
      </c>
      <c r="K127" s="9">
        <f t="shared" si="4"/>
        <v>300.97222222222223</v>
      </c>
      <c r="L127" t="s">
        <v>30</v>
      </c>
      <c r="M127" s="1">
        <v>43100.878472222219</v>
      </c>
      <c r="N127" s="5">
        <f t="shared" si="5"/>
        <v>43100</v>
      </c>
      <c r="O127" t="s">
        <v>31</v>
      </c>
    </row>
    <row r="128" spans="1:15" ht="13.5" customHeight="1" x14ac:dyDescent="0.2">
      <c r="A128" t="s">
        <v>30</v>
      </c>
      <c r="B128">
        <v>5417.5</v>
      </c>
      <c r="C128" s="1">
        <v>43141.395833333336</v>
      </c>
      <c r="D128" t="s">
        <v>27</v>
      </c>
      <c r="E128">
        <v>95</v>
      </c>
      <c r="F128" t="s">
        <v>14</v>
      </c>
      <c r="G128" t="s">
        <v>23</v>
      </c>
      <c r="H128" t="s">
        <v>28</v>
      </c>
      <c r="I128" t="str">
        <f t="shared" si="3"/>
        <v>UNITED STATES-SAUDI ARABIA</v>
      </c>
      <c r="J128">
        <v>5417.5</v>
      </c>
      <c r="K128" s="9">
        <f t="shared" si="4"/>
        <v>300.97222222222223</v>
      </c>
      <c r="L128" t="s">
        <v>30</v>
      </c>
      <c r="M128" s="1">
        <v>43100.878472222219</v>
      </c>
      <c r="N128" s="5">
        <f t="shared" si="5"/>
        <v>43100</v>
      </c>
      <c r="O128" t="s">
        <v>31</v>
      </c>
    </row>
    <row r="129" spans="1:15" ht="13.5" customHeight="1" x14ac:dyDescent="0.2">
      <c r="A129" t="s">
        <v>30</v>
      </c>
      <c r="B129">
        <v>5417.5</v>
      </c>
      <c r="C129" s="1">
        <v>43141.395833333336</v>
      </c>
      <c r="D129" t="s">
        <v>27</v>
      </c>
      <c r="E129">
        <v>550</v>
      </c>
      <c r="F129" t="s">
        <v>14</v>
      </c>
      <c r="G129" t="s">
        <v>23</v>
      </c>
      <c r="H129" t="s">
        <v>28</v>
      </c>
      <c r="I129" t="str">
        <f t="shared" si="3"/>
        <v>UNITED STATES-SAUDI ARABIA</v>
      </c>
      <c r="J129">
        <v>5417.5</v>
      </c>
      <c r="K129" s="9">
        <f t="shared" si="4"/>
        <v>300.97222222222223</v>
      </c>
      <c r="L129" t="s">
        <v>30</v>
      </c>
      <c r="M129" s="1">
        <v>43100.878472222219</v>
      </c>
      <c r="N129" s="5">
        <f t="shared" si="5"/>
        <v>43100</v>
      </c>
      <c r="O129" t="s">
        <v>31</v>
      </c>
    </row>
    <row r="130" spans="1:15" ht="13.5" customHeight="1" x14ac:dyDescent="0.2">
      <c r="A130" t="s">
        <v>30</v>
      </c>
      <c r="B130">
        <v>5417.5</v>
      </c>
      <c r="C130" s="1">
        <v>43141.395833333336</v>
      </c>
      <c r="D130" t="s">
        <v>27</v>
      </c>
      <c r="E130">
        <v>40</v>
      </c>
      <c r="F130" t="s">
        <v>14</v>
      </c>
      <c r="G130" t="s">
        <v>23</v>
      </c>
      <c r="H130" t="s">
        <v>28</v>
      </c>
      <c r="I130" t="str">
        <f t="shared" ref="I130:I193" si="6">G130&amp;"-"&amp;H130</f>
        <v>UNITED STATES-SAUDI ARABIA</v>
      </c>
      <c r="J130">
        <v>5417.5</v>
      </c>
      <c r="K130" s="9">
        <f t="shared" ref="K130:K193" si="7">J130/COUNTIF(L:L,L130)</f>
        <v>300.97222222222223</v>
      </c>
      <c r="L130" t="s">
        <v>30</v>
      </c>
      <c r="M130" s="1">
        <v>43100.878472222219</v>
      </c>
      <c r="N130" s="5">
        <f t="shared" si="5"/>
        <v>43100</v>
      </c>
      <c r="O130" t="s">
        <v>31</v>
      </c>
    </row>
    <row r="131" spans="1:15" ht="13.5" customHeight="1" x14ac:dyDescent="0.2">
      <c r="A131" t="s">
        <v>30</v>
      </c>
      <c r="B131">
        <v>5417.5</v>
      </c>
      <c r="C131" s="1">
        <v>43141.395833333336</v>
      </c>
      <c r="D131" t="s">
        <v>27</v>
      </c>
      <c r="E131">
        <v>40</v>
      </c>
      <c r="F131" t="s">
        <v>14</v>
      </c>
      <c r="G131" t="s">
        <v>23</v>
      </c>
      <c r="H131" t="s">
        <v>28</v>
      </c>
      <c r="I131" t="str">
        <f t="shared" si="6"/>
        <v>UNITED STATES-SAUDI ARABIA</v>
      </c>
      <c r="J131">
        <v>5417.5</v>
      </c>
      <c r="K131" s="9">
        <f t="shared" si="7"/>
        <v>300.97222222222223</v>
      </c>
      <c r="L131" t="s">
        <v>30</v>
      </c>
      <c r="M131" s="1">
        <v>43100.878472222219</v>
      </c>
      <c r="N131" s="5">
        <f t="shared" ref="N131:N194" si="8">IFERROR(INT(M131),"")</f>
        <v>43100</v>
      </c>
      <c r="O131" t="s">
        <v>31</v>
      </c>
    </row>
    <row r="132" spans="1:15" ht="13.5" customHeight="1" x14ac:dyDescent="0.2">
      <c r="A132" t="s">
        <v>30</v>
      </c>
      <c r="B132">
        <v>5417.5</v>
      </c>
      <c r="C132" s="1">
        <v>43141.395833333336</v>
      </c>
      <c r="D132" t="s">
        <v>27</v>
      </c>
      <c r="E132">
        <v>45</v>
      </c>
      <c r="F132" t="s">
        <v>14</v>
      </c>
      <c r="G132" t="s">
        <v>23</v>
      </c>
      <c r="H132" t="s">
        <v>28</v>
      </c>
      <c r="I132" t="str">
        <f t="shared" si="6"/>
        <v>UNITED STATES-SAUDI ARABIA</v>
      </c>
      <c r="J132">
        <v>5417.5</v>
      </c>
      <c r="K132" s="9">
        <f t="shared" si="7"/>
        <v>300.97222222222223</v>
      </c>
      <c r="L132" t="s">
        <v>30</v>
      </c>
      <c r="M132" s="1">
        <v>43100.878472222219</v>
      </c>
      <c r="N132" s="5">
        <f t="shared" si="8"/>
        <v>43100</v>
      </c>
      <c r="O132" t="s">
        <v>31</v>
      </c>
    </row>
    <row r="133" spans="1:15" ht="13.5" customHeight="1" x14ac:dyDescent="0.2">
      <c r="A133" t="s">
        <v>30</v>
      </c>
      <c r="B133">
        <v>5417.5</v>
      </c>
      <c r="C133" s="1">
        <v>43141.395833333336</v>
      </c>
      <c r="D133" t="s">
        <v>27</v>
      </c>
      <c r="E133">
        <v>25</v>
      </c>
      <c r="F133" t="s">
        <v>14</v>
      </c>
      <c r="G133" t="s">
        <v>23</v>
      </c>
      <c r="H133" t="s">
        <v>28</v>
      </c>
      <c r="I133" t="str">
        <f t="shared" si="6"/>
        <v>UNITED STATES-SAUDI ARABIA</v>
      </c>
      <c r="J133">
        <v>5417.5</v>
      </c>
      <c r="K133" s="9">
        <f t="shared" si="7"/>
        <v>300.97222222222223</v>
      </c>
      <c r="L133" t="s">
        <v>30</v>
      </c>
      <c r="M133" s="1">
        <v>43100.878472222219</v>
      </c>
      <c r="N133" s="5">
        <f t="shared" si="8"/>
        <v>43100</v>
      </c>
      <c r="O133" t="s">
        <v>31</v>
      </c>
    </row>
    <row r="134" spans="1:15" ht="13.5" customHeight="1" x14ac:dyDescent="0.2">
      <c r="A134" t="s">
        <v>30</v>
      </c>
      <c r="B134">
        <v>5417.5</v>
      </c>
      <c r="C134" s="1">
        <v>43141.395833333336</v>
      </c>
      <c r="D134" t="s">
        <v>27</v>
      </c>
      <c r="E134">
        <v>200</v>
      </c>
      <c r="F134" t="s">
        <v>14</v>
      </c>
      <c r="G134" t="s">
        <v>23</v>
      </c>
      <c r="H134" t="s">
        <v>28</v>
      </c>
      <c r="I134" t="str">
        <f t="shared" si="6"/>
        <v>UNITED STATES-SAUDI ARABIA</v>
      </c>
      <c r="J134">
        <v>5417.5</v>
      </c>
      <c r="K134" s="9">
        <f t="shared" si="7"/>
        <v>300.97222222222223</v>
      </c>
      <c r="L134" t="s">
        <v>30</v>
      </c>
      <c r="M134" s="1">
        <v>43100.878472222219</v>
      </c>
      <c r="N134" s="5">
        <f t="shared" si="8"/>
        <v>43100</v>
      </c>
      <c r="O134" t="s">
        <v>31</v>
      </c>
    </row>
    <row r="135" spans="1:15" ht="13.5" customHeight="1" x14ac:dyDescent="0.2">
      <c r="A135" t="s">
        <v>36</v>
      </c>
      <c r="B135">
        <v>0</v>
      </c>
      <c r="C135" t="s">
        <v>13</v>
      </c>
      <c r="D135" t="s">
        <v>35</v>
      </c>
      <c r="E135">
        <v>357.60309276840002</v>
      </c>
      <c r="F135" t="s">
        <v>14</v>
      </c>
      <c r="G135" t="s">
        <v>37</v>
      </c>
      <c r="H135" t="s">
        <v>37</v>
      </c>
      <c r="I135" t="str">
        <f t="shared" si="6"/>
        <v>AUSTRALIA-AUSTRALIA</v>
      </c>
      <c r="K135" s="9">
        <f t="shared" si="7"/>
        <v>0</v>
      </c>
      <c r="L135" t="s">
        <v>36</v>
      </c>
      <c r="M135" t="s">
        <v>13</v>
      </c>
      <c r="N135" s="5" t="str">
        <f t="shared" si="8"/>
        <v/>
      </c>
      <c r="O135" t="s">
        <v>38</v>
      </c>
    </row>
    <row r="136" spans="1:15" ht="13.5" customHeight="1" x14ac:dyDescent="0.2">
      <c r="A136" t="s">
        <v>36</v>
      </c>
      <c r="B136">
        <v>0</v>
      </c>
      <c r="C136" t="s">
        <v>13</v>
      </c>
      <c r="D136" t="s">
        <v>35</v>
      </c>
      <c r="E136">
        <v>35.760309276839997</v>
      </c>
      <c r="F136" t="s">
        <v>14</v>
      </c>
      <c r="G136" t="s">
        <v>37</v>
      </c>
      <c r="H136" t="s">
        <v>37</v>
      </c>
      <c r="I136" t="str">
        <f t="shared" si="6"/>
        <v>AUSTRALIA-AUSTRALIA</v>
      </c>
      <c r="K136" s="9">
        <f t="shared" si="7"/>
        <v>0</v>
      </c>
      <c r="L136" t="s">
        <v>36</v>
      </c>
      <c r="M136" t="s">
        <v>13</v>
      </c>
      <c r="N136" s="5" t="str">
        <f t="shared" si="8"/>
        <v/>
      </c>
      <c r="O136" t="s">
        <v>38</v>
      </c>
    </row>
    <row r="137" spans="1:15" ht="13.5" customHeight="1" x14ac:dyDescent="0.2">
      <c r="A137" t="s">
        <v>36</v>
      </c>
      <c r="B137">
        <v>0</v>
      </c>
      <c r="C137" t="s">
        <v>13</v>
      </c>
      <c r="D137" t="s">
        <v>35</v>
      </c>
      <c r="E137">
        <v>-344.64022354679997</v>
      </c>
      <c r="F137" t="s">
        <v>14</v>
      </c>
      <c r="G137" t="s">
        <v>37</v>
      </c>
      <c r="H137" t="s">
        <v>37</v>
      </c>
      <c r="I137" t="str">
        <f t="shared" si="6"/>
        <v>AUSTRALIA-AUSTRALIA</v>
      </c>
      <c r="K137" s="9">
        <f t="shared" si="7"/>
        <v>0</v>
      </c>
      <c r="L137" t="s">
        <v>36</v>
      </c>
      <c r="M137" t="s">
        <v>13</v>
      </c>
      <c r="N137" s="5" t="str">
        <f t="shared" si="8"/>
        <v/>
      </c>
      <c r="O137" t="s">
        <v>38</v>
      </c>
    </row>
    <row r="138" spans="1:15" ht="13.5" customHeight="1" x14ac:dyDescent="0.2">
      <c r="A138" t="s">
        <v>36</v>
      </c>
      <c r="B138">
        <v>0</v>
      </c>
      <c r="C138" t="s">
        <v>13</v>
      </c>
      <c r="D138" t="s">
        <v>35</v>
      </c>
      <c r="E138">
        <v>-34.464022354679997</v>
      </c>
      <c r="F138" t="s">
        <v>14</v>
      </c>
      <c r="G138" t="s">
        <v>37</v>
      </c>
      <c r="H138" t="s">
        <v>37</v>
      </c>
      <c r="I138" t="str">
        <f t="shared" si="6"/>
        <v>AUSTRALIA-AUSTRALIA</v>
      </c>
      <c r="K138" s="9">
        <f t="shared" si="7"/>
        <v>0</v>
      </c>
      <c r="L138" t="s">
        <v>36</v>
      </c>
      <c r="M138" t="s">
        <v>13</v>
      </c>
      <c r="N138" s="5" t="str">
        <f t="shared" si="8"/>
        <v/>
      </c>
      <c r="O138" t="s">
        <v>38</v>
      </c>
    </row>
    <row r="139" spans="1:15" ht="13.5" customHeight="1" x14ac:dyDescent="0.2">
      <c r="A139" t="s">
        <v>36</v>
      </c>
      <c r="B139">
        <v>0</v>
      </c>
      <c r="C139" t="s">
        <v>13</v>
      </c>
      <c r="D139" t="s">
        <v>35</v>
      </c>
      <c r="E139">
        <v>344.64022354679997</v>
      </c>
      <c r="F139" t="s">
        <v>14</v>
      </c>
      <c r="G139" t="s">
        <v>37</v>
      </c>
      <c r="H139" t="s">
        <v>37</v>
      </c>
      <c r="I139" t="str">
        <f t="shared" si="6"/>
        <v>AUSTRALIA-AUSTRALIA</v>
      </c>
      <c r="K139" s="9">
        <f t="shared" si="7"/>
        <v>0</v>
      </c>
      <c r="L139" t="s">
        <v>36</v>
      </c>
      <c r="M139" t="s">
        <v>13</v>
      </c>
      <c r="N139" s="5" t="str">
        <f t="shared" si="8"/>
        <v/>
      </c>
      <c r="O139" t="s">
        <v>38</v>
      </c>
    </row>
    <row r="140" spans="1:15" ht="13.5" customHeight="1" x14ac:dyDescent="0.2">
      <c r="A140" t="s">
        <v>36</v>
      </c>
      <c r="B140">
        <v>0</v>
      </c>
      <c r="C140" t="s">
        <v>13</v>
      </c>
      <c r="D140" t="s">
        <v>35</v>
      </c>
      <c r="E140">
        <v>34.464022354679997</v>
      </c>
      <c r="F140" t="s">
        <v>14</v>
      </c>
      <c r="G140" t="s">
        <v>37</v>
      </c>
      <c r="H140" t="s">
        <v>37</v>
      </c>
      <c r="I140" t="str">
        <f t="shared" si="6"/>
        <v>AUSTRALIA-AUSTRALIA</v>
      </c>
      <c r="K140" s="9">
        <f t="shared" si="7"/>
        <v>0</v>
      </c>
      <c r="L140" t="s">
        <v>36</v>
      </c>
      <c r="M140" t="s">
        <v>13</v>
      </c>
      <c r="N140" s="5" t="str">
        <f t="shared" si="8"/>
        <v/>
      </c>
      <c r="O140" t="s">
        <v>38</v>
      </c>
    </row>
    <row r="141" spans="1:15" ht="13.5" customHeight="1" x14ac:dyDescent="0.2">
      <c r="A141" t="s">
        <v>62</v>
      </c>
      <c r="B141">
        <v>4809</v>
      </c>
      <c r="C141" s="1">
        <v>43131.142361111109</v>
      </c>
      <c r="D141" t="s">
        <v>24</v>
      </c>
      <c r="E141">
        <v>6203.61</v>
      </c>
      <c r="F141" t="s">
        <v>7</v>
      </c>
      <c r="G141" t="s">
        <v>42</v>
      </c>
      <c r="H141" t="s">
        <v>23</v>
      </c>
      <c r="I141" t="str">
        <f t="shared" si="6"/>
        <v>CHINA-UNITED STATES</v>
      </c>
      <c r="J141">
        <v>4809</v>
      </c>
      <c r="K141" s="9">
        <f t="shared" si="7"/>
        <v>480.9</v>
      </c>
      <c r="L141" t="s">
        <v>62</v>
      </c>
      <c r="M141" s="1">
        <v>43128.5</v>
      </c>
      <c r="N141" s="5">
        <f t="shared" si="8"/>
        <v>43128</v>
      </c>
      <c r="O141" t="s">
        <v>17</v>
      </c>
    </row>
    <row r="142" spans="1:15" ht="13.5" customHeight="1" x14ac:dyDescent="0.2">
      <c r="A142" t="s">
        <v>62</v>
      </c>
      <c r="B142">
        <v>4809</v>
      </c>
      <c r="C142" s="1">
        <v>43131.142361111109</v>
      </c>
      <c r="D142" t="s">
        <v>24</v>
      </c>
      <c r="E142">
        <v>480.9</v>
      </c>
      <c r="F142" t="s">
        <v>7</v>
      </c>
      <c r="G142" t="s">
        <v>42</v>
      </c>
      <c r="H142" t="s">
        <v>23</v>
      </c>
      <c r="I142" t="str">
        <f t="shared" si="6"/>
        <v>CHINA-UNITED STATES</v>
      </c>
      <c r="J142">
        <v>4809</v>
      </c>
      <c r="K142" s="9">
        <f t="shared" si="7"/>
        <v>480.9</v>
      </c>
      <c r="L142" t="s">
        <v>62</v>
      </c>
      <c r="M142" s="1">
        <v>43128.5</v>
      </c>
      <c r="N142" s="5">
        <f t="shared" si="8"/>
        <v>43128</v>
      </c>
      <c r="O142" t="s">
        <v>17</v>
      </c>
    </row>
    <row r="143" spans="1:15" ht="13.5" customHeight="1" x14ac:dyDescent="0.2">
      <c r="A143" t="s">
        <v>62</v>
      </c>
      <c r="B143">
        <v>4809</v>
      </c>
      <c r="C143" s="1">
        <v>43131.142361111109</v>
      </c>
      <c r="D143" t="s">
        <v>24</v>
      </c>
      <c r="E143">
        <v>721.35</v>
      </c>
      <c r="F143" t="s">
        <v>7</v>
      </c>
      <c r="G143" t="s">
        <v>42</v>
      </c>
      <c r="H143" t="s">
        <v>23</v>
      </c>
      <c r="I143" t="str">
        <f t="shared" si="6"/>
        <v>CHINA-UNITED STATES</v>
      </c>
      <c r="J143">
        <v>4809</v>
      </c>
      <c r="K143" s="9">
        <f t="shared" si="7"/>
        <v>480.9</v>
      </c>
      <c r="L143" t="s">
        <v>62</v>
      </c>
      <c r="M143" s="1">
        <v>43128.5</v>
      </c>
      <c r="N143" s="5">
        <f t="shared" si="8"/>
        <v>43128</v>
      </c>
      <c r="O143" t="s">
        <v>17</v>
      </c>
    </row>
    <row r="144" spans="1:15" ht="13.5" customHeight="1" x14ac:dyDescent="0.2">
      <c r="A144" t="s">
        <v>62</v>
      </c>
      <c r="B144">
        <v>4809</v>
      </c>
      <c r="C144" s="1">
        <v>43131.142361111109</v>
      </c>
      <c r="D144" t="s">
        <v>24</v>
      </c>
      <c r="E144">
        <v>9329.4599999999991</v>
      </c>
      <c r="F144" t="s">
        <v>7</v>
      </c>
      <c r="G144" t="s">
        <v>42</v>
      </c>
      <c r="H144" t="s">
        <v>23</v>
      </c>
      <c r="I144" t="str">
        <f t="shared" si="6"/>
        <v>CHINA-UNITED STATES</v>
      </c>
      <c r="J144">
        <v>4809</v>
      </c>
      <c r="K144" s="9">
        <f t="shared" si="7"/>
        <v>480.9</v>
      </c>
      <c r="L144" t="s">
        <v>62</v>
      </c>
      <c r="M144" s="1">
        <v>43128.5</v>
      </c>
      <c r="N144" s="5">
        <f t="shared" si="8"/>
        <v>43128</v>
      </c>
      <c r="O144" t="s">
        <v>17</v>
      </c>
    </row>
    <row r="145" spans="1:15" ht="13.5" customHeight="1" x14ac:dyDescent="0.2">
      <c r="A145" t="s">
        <v>62</v>
      </c>
      <c r="B145">
        <v>4809</v>
      </c>
      <c r="C145" s="1">
        <v>43131.142361111109</v>
      </c>
      <c r="D145" t="s">
        <v>24</v>
      </c>
      <c r="E145">
        <v>817.53</v>
      </c>
      <c r="F145" t="s">
        <v>7</v>
      </c>
      <c r="G145" t="s">
        <v>42</v>
      </c>
      <c r="H145" t="s">
        <v>23</v>
      </c>
      <c r="I145" t="str">
        <f t="shared" si="6"/>
        <v>CHINA-UNITED STATES</v>
      </c>
      <c r="J145">
        <v>4809</v>
      </c>
      <c r="K145" s="9">
        <f t="shared" si="7"/>
        <v>480.9</v>
      </c>
      <c r="L145" t="s">
        <v>62</v>
      </c>
      <c r="M145" s="1">
        <v>43128.5</v>
      </c>
      <c r="N145" s="5">
        <f t="shared" si="8"/>
        <v>43128</v>
      </c>
      <c r="O145" t="s">
        <v>17</v>
      </c>
    </row>
    <row r="146" spans="1:15" ht="13.5" customHeight="1" x14ac:dyDescent="0.2">
      <c r="A146" t="s">
        <v>62</v>
      </c>
      <c r="B146">
        <v>4809</v>
      </c>
      <c r="C146" s="1">
        <v>43131.142361111109</v>
      </c>
      <c r="D146" t="s">
        <v>24</v>
      </c>
      <c r="E146">
        <v>2889.4</v>
      </c>
      <c r="F146" t="s">
        <v>14</v>
      </c>
      <c r="G146" t="s">
        <v>42</v>
      </c>
      <c r="H146" t="s">
        <v>23</v>
      </c>
      <c r="I146" t="str">
        <f t="shared" si="6"/>
        <v>CHINA-UNITED STATES</v>
      </c>
      <c r="J146">
        <v>4809</v>
      </c>
      <c r="K146" s="9">
        <f t="shared" si="7"/>
        <v>480.9</v>
      </c>
      <c r="L146" t="s">
        <v>62</v>
      </c>
      <c r="M146" s="1">
        <v>43128.5</v>
      </c>
      <c r="N146" s="5">
        <f t="shared" si="8"/>
        <v>43128</v>
      </c>
      <c r="O146" t="s">
        <v>17</v>
      </c>
    </row>
    <row r="147" spans="1:15" ht="13.5" customHeight="1" x14ac:dyDescent="0.2">
      <c r="A147" t="s">
        <v>62</v>
      </c>
      <c r="B147">
        <v>4809</v>
      </c>
      <c r="C147" s="1">
        <v>43131.142361111109</v>
      </c>
      <c r="D147" t="s">
        <v>24</v>
      </c>
      <c r="E147">
        <v>15</v>
      </c>
      <c r="F147" t="s">
        <v>14</v>
      </c>
      <c r="G147" t="s">
        <v>42</v>
      </c>
      <c r="H147" t="s">
        <v>23</v>
      </c>
      <c r="I147" t="str">
        <f t="shared" si="6"/>
        <v>CHINA-UNITED STATES</v>
      </c>
      <c r="J147">
        <v>4809</v>
      </c>
      <c r="K147" s="9">
        <f t="shared" si="7"/>
        <v>480.9</v>
      </c>
      <c r="L147" t="s">
        <v>62</v>
      </c>
      <c r="M147" s="1">
        <v>43128.5</v>
      </c>
      <c r="N147" s="5">
        <f t="shared" si="8"/>
        <v>43128</v>
      </c>
      <c r="O147" t="s">
        <v>17</v>
      </c>
    </row>
    <row r="148" spans="1:15" ht="13.5" customHeight="1" x14ac:dyDescent="0.2">
      <c r="A148" t="s">
        <v>62</v>
      </c>
      <c r="B148">
        <v>4809</v>
      </c>
      <c r="C148" s="1">
        <v>43131.142361111109</v>
      </c>
      <c r="D148" t="s">
        <v>24</v>
      </c>
      <c r="E148">
        <v>240.45</v>
      </c>
      <c r="F148" t="s">
        <v>14</v>
      </c>
      <c r="G148" t="s">
        <v>42</v>
      </c>
      <c r="H148" t="s">
        <v>23</v>
      </c>
      <c r="I148" t="str">
        <f t="shared" si="6"/>
        <v>CHINA-UNITED STATES</v>
      </c>
      <c r="J148">
        <v>4809</v>
      </c>
      <c r="K148" s="9">
        <f t="shared" si="7"/>
        <v>480.9</v>
      </c>
      <c r="L148" t="s">
        <v>62</v>
      </c>
      <c r="M148" s="1">
        <v>43128.5</v>
      </c>
      <c r="N148" s="5">
        <f t="shared" si="8"/>
        <v>43128</v>
      </c>
      <c r="O148" t="s">
        <v>17</v>
      </c>
    </row>
    <row r="149" spans="1:15" ht="13.5" customHeight="1" x14ac:dyDescent="0.2">
      <c r="A149" t="s">
        <v>62</v>
      </c>
      <c r="B149">
        <v>4809</v>
      </c>
      <c r="C149" s="1">
        <v>43131.142361111109</v>
      </c>
      <c r="D149" t="s">
        <v>24</v>
      </c>
      <c r="E149">
        <v>750</v>
      </c>
      <c r="F149" t="s">
        <v>14</v>
      </c>
      <c r="G149" t="s">
        <v>42</v>
      </c>
      <c r="H149" t="s">
        <v>23</v>
      </c>
      <c r="I149" t="str">
        <f t="shared" si="6"/>
        <v>CHINA-UNITED STATES</v>
      </c>
      <c r="J149">
        <v>4809</v>
      </c>
      <c r="K149" s="9">
        <f t="shared" si="7"/>
        <v>480.9</v>
      </c>
      <c r="L149" t="s">
        <v>62</v>
      </c>
      <c r="M149" s="1">
        <v>43128.5</v>
      </c>
      <c r="N149" s="5">
        <f t="shared" si="8"/>
        <v>43128</v>
      </c>
      <c r="O149" t="s">
        <v>17</v>
      </c>
    </row>
    <row r="150" spans="1:15" ht="13.5" customHeight="1" x14ac:dyDescent="0.2">
      <c r="A150" t="s">
        <v>62</v>
      </c>
      <c r="B150">
        <v>4809</v>
      </c>
      <c r="C150" s="1">
        <v>43131.142361111109</v>
      </c>
      <c r="D150" t="s">
        <v>24</v>
      </c>
      <c r="E150">
        <v>50</v>
      </c>
      <c r="F150" t="s">
        <v>14</v>
      </c>
      <c r="G150" t="s">
        <v>42</v>
      </c>
      <c r="H150" t="s">
        <v>23</v>
      </c>
      <c r="I150" t="str">
        <f t="shared" si="6"/>
        <v>CHINA-UNITED STATES</v>
      </c>
      <c r="J150">
        <v>4809</v>
      </c>
      <c r="K150" s="9">
        <f t="shared" si="7"/>
        <v>480.9</v>
      </c>
      <c r="L150" t="s">
        <v>62</v>
      </c>
      <c r="M150" s="1">
        <v>43128.5</v>
      </c>
      <c r="N150" s="5">
        <f t="shared" si="8"/>
        <v>43128</v>
      </c>
      <c r="O150" t="s">
        <v>17</v>
      </c>
    </row>
    <row r="151" spans="1:15" ht="13.5" customHeight="1" x14ac:dyDescent="0.2">
      <c r="A151" t="s">
        <v>54</v>
      </c>
      <c r="B151">
        <v>1148.5</v>
      </c>
      <c r="C151" t="s">
        <v>13</v>
      </c>
      <c r="D151" t="s">
        <v>29</v>
      </c>
      <c r="E151">
        <v>60.25</v>
      </c>
      <c r="F151" t="s">
        <v>129</v>
      </c>
      <c r="G151" t="s">
        <v>12</v>
      </c>
      <c r="H151" t="s">
        <v>23</v>
      </c>
      <c r="I151" t="str">
        <f t="shared" si="6"/>
        <v>UNITED KINGDOM-UNITED STATES</v>
      </c>
      <c r="K151" s="9">
        <f t="shared" si="7"/>
        <v>0</v>
      </c>
      <c r="L151" t="s">
        <v>54</v>
      </c>
      <c r="M151" t="s">
        <v>13</v>
      </c>
      <c r="N151" s="5" t="str">
        <f t="shared" si="8"/>
        <v/>
      </c>
      <c r="O151" t="s">
        <v>17</v>
      </c>
    </row>
    <row r="152" spans="1:15" ht="13.5" customHeight="1" x14ac:dyDescent="0.2">
      <c r="A152" t="s">
        <v>54</v>
      </c>
      <c r="B152">
        <v>1148.5</v>
      </c>
      <c r="C152" t="s">
        <v>13</v>
      </c>
      <c r="D152" t="s">
        <v>29</v>
      </c>
      <c r="E152">
        <v>90</v>
      </c>
      <c r="F152" t="s">
        <v>43</v>
      </c>
      <c r="G152" t="s">
        <v>12</v>
      </c>
      <c r="H152" t="s">
        <v>23</v>
      </c>
      <c r="I152" t="str">
        <f t="shared" si="6"/>
        <v>UNITED KINGDOM-UNITED STATES</v>
      </c>
      <c r="K152" s="9">
        <f t="shared" si="7"/>
        <v>0</v>
      </c>
      <c r="L152" t="s">
        <v>54</v>
      </c>
      <c r="M152" t="s">
        <v>13</v>
      </c>
      <c r="N152" s="5" t="str">
        <f t="shared" si="8"/>
        <v/>
      </c>
      <c r="O152" t="s">
        <v>17</v>
      </c>
    </row>
    <row r="153" spans="1:15" ht="13.5" customHeight="1" x14ac:dyDescent="0.2">
      <c r="A153" t="s">
        <v>54</v>
      </c>
      <c r="B153">
        <v>1148.5</v>
      </c>
      <c r="C153" t="s">
        <v>13</v>
      </c>
      <c r="D153" t="s">
        <v>29</v>
      </c>
      <c r="E153">
        <v>10</v>
      </c>
      <c r="F153" t="s">
        <v>14</v>
      </c>
      <c r="G153" t="s">
        <v>12</v>
      </c>
      <c r="H153" t="s">
        <v>23</v>
      </c>
      <c r="I153" t="str">
        <f t="shared" si="6"/>
        <v>UNITED KINGDOM-UNITED STATES</v>
      </c>
      <c r="K153" s="9">
        <f t="shared" si="7"/>
        <v>0</v>
      </c>
      <c r="L153" t="s">
        <v>54</v>
      </c>
      <c r="M153" t="s">
        <v>13</v>
      </c>
      <c r="N153" s="5" t="str">
        <f t="shared" si="8"/>
        <v/>
      </c>
      <c r="O153" t="s">
        <v>17</v>
      </c>
    </row>
    <row r="154" spans="1:15" ht="13.5" customHeight="1" x14ac:dyDescent="0.2">
      <c r="A154" t="s">
        <v>54</v>
      </c>
      <c r="B154">
        <v>1148.5</v>
      </c>
      <c r="C154" t="s">
        <v>13</v>
      </c>
      <c r="D154" t="s">
        <v>29</v>
      </c>
      <c r="E154">
        <v>195</v>
      </c>
      <c r="F154" t="s">
        <v>14</v>
      </c>
      <c r="G154" t="s">
        <v>12</v>
      </c>
      <c r="H154" t="s">
        <v>23</v>
      </c>
      <c r="I154" t="str">
        <f t="shared" si="6"/>
        <v>UNITED KINGDOM-UNITED STATES</v>
      </c>
      <c r="K154" s="9">
        <f t="shared" si="7"/>
        <v>0</v>
      </c>
      <c r="L154" t="s">
        <v>54</v>
      </c>
      <c r="M154" t="s">
        <v>13</v>
      </c>
      <c r="N154" s="5" t="str">
        <f t="shared" si="8"/>
        <v/>
      </c>
      <c r="O154" t="s">
        <v>17</v>
      </c>
    </row>
    <row r="155" spans="1:15" ht="13.5" customHeight="1" x14ac:dyDescent="0.2">
      <c r="A155" t="s">
        <v>54</v>
      </c>
      <c r="B155">
        <v>1148.5</v>
      </c>
      <c r="C155" t="s">
        <v>13</v>
      </c>
      <c r="D155" t="s">
        <v>29</v>
      </c>
      <c r="E155">
        <v>25</v>
      </c>
      <c r="F155" t="s">
        <v>14</v>
      </c>
      <c r="G155" t="s">
        <v>12</v>
      </c>
      <c r="H155" t="s">
        <v>23</v>
      </c>
      <c r="I155" t="str">
        <f t="shared" si="6"/>
        <v>UNITED KINGDOM-UNITED STATES</v>
      </c>
      <c r="K155" s="9">
        <f t="shared" si="7"/>
        <v>0</v>
      </c>
      <c r="L155" t="s">
        <v>54</v>
      </c>
      <c r="M155" t="s">
        <v>13</v>
      </c>
      <c r="N155" s="5" t="str">
        <f t="shared" si="8"/>
        <v/>
      </c>
      <c r="O155" t="s">
        <v>17</v>
      </c>
    </row>
    <row r="156" spans="1:15" ht="13.5" customHeight="1" x14ac:dyDescent="0.2">
      <c r="A156" t="s">
        <v>55</v>
      </c>
      <c r="B156">
        <v>5030</v>
      </c>
      <c r="C156" t="s">
        <v>13</v>
      </c>
      <c r="D156" t="s">
        <v>29</v>
      </c>
      <c r="E156">
        <v>198.15</v>
      </c>
      <c r="F156" t="s">
        <v>129</v>
      </c>
      <c r="G156" t="s">
        <v>12</v>
      </c>
      <c r="H156" t="s">
        <v>23</v>
      </c>
      <c r="I156" t="str">
        <f t="shared" si="6"/>
        <v>UNITED KINGDOM-UNITED STATES</v>
      </c>
      <c r="K156" s="9">
        <f t="shared" si="7"/>
        <v>0</v>
      </c>
      <c r="L156" t="s">
        <v>55</v>
      </c>
      <c r="M156" s="1">
        <v>43137.541666666664</v>
      </c>
      <c r="N156" s="5">
        <f t="shared" si="8"/>
        <v>43137</v>
      </c>
      <c r="O156" t="s">
        <v>17</v>
      </c>
    </row>
    <row r="157" spans="1:15" ht="13.5" customHeight="1" x14ac:dyDescent="0.2">
      <c r="A157" t="s">
        <v>55</v>
      </c>
      <c r="B157">
        <v>5030</v>
      </c>
      <c r="C157" t="s">
        <v>13</v>
      </c>
      <c r="D157" t="s">
        <v>29</v>
      </c>
      <c r="E157">
        <v>90</v>
      </c>
      <c r="F157" t="s">
        <v>43</v>
      </c>
      <c r="G157" t="s">
        <v>12</v>
      </c>
      <c r="H157" t="s">
        <v>23</v>
      </c>
      <c r="I157" t="str">
        <f t="shared" si="6"/>
        <v>UNITED KINGDOM-UNITED STATES</v>
      </c>
      <c r="K157" s="9">
        <f t="shared" si="7"/>
        <v>0</v>
      </c>
      <c r="L157" t="s">
        <v>55</v>
      </c>
      <c r="M157" s="1">
        <v>43137.541666666664</v>
      </c>
      <c r="N157" s="5">
        <f t="shared" si="8"/>
        <v>43137</v>
      </c>
      <c r="O157" t="s">
        <v>17</v>
      </c>
    </row>
    <row r="158" spans="1:15" ht="13.5" customHeight="1" x14ac:dyDescent="0.2">
      <c r="A158" t="s">
        <v>55</v>
      </c>
      <c r="B158">
        <v>5030</v>
      </c>
      <c r="C158" t="s">
        <v>13</v>
      </c>
      <c r="D158" t="s">
        <v>29</v>
      </c>
      <c r="E158">
        <v>10</v>
      </c>
      <c r="F158" t="s">
        <v>14</v>
      </c>
      <c r="G158" t="s">
        <v>12</v>
      </c>
      <c r="H158" t="s">
        <v>23</v>
      </c>
      <c r="I158" t="str">
        <f t="shared" si="6"/>
        <v>UNITED KINGDOM-UNITED STATES</v>
      </c>
      <c r="K158" s="9">
        <f t="shared" si="7"/>
        <v>0</v>
      </c>
      <c r="L158" t="s">
        <v>55</v>
      </c>
      <c r="M158" s="1">
        <v>43137.541666666664</v>
      </c>
      <c r="N158" s="5">
        <f t="shared" si="8"/>
        <v>43137</v>
      </c>
      <c r="O158" t="s">
        <v>17</v>
      </c>
    </row>
    <row r="159" spans="1:15" ht="13.5" customHeight="1" x14ac:dyDescent="0.2">
      <c r="A159" t="s">
        <v>55</v>
      </c>
      <c r="B159">
        <v>5030</v>
      </c>
      <c r="C159" t="s">
        <v>13</v>
      </c>
      <c r="D159" t="s">
        <v>29</v>
      </c>
      <c r="E159">
        <v>350</v>
      </c>
      <c r="F159" t="s">
        <v>14</v>
      </c>
      <c r="G159" t="s">
        <v>12</v>
      </c>
      <c r="H159" t="s">
        <v>23</v>
      </c>
      <c r="I159" t="str">
        <f t="shared" si="6"/>
        <v>UNITED KINGDOM-UNITED STATES</v>
      </c>
      <c r="K159" s="9">
        <f t="shared" si="7"/>
        <v>0</v>
      </c>
      <c r="L159" t="s">
        <v>55</v>
      </c>
      <c r="M159" s="1">
        <v>43137.541666666664</v>
      </c>
      <c r="N159" s="5">
        <f t="shared" si="8"/>
        <v>43137</v>
      </c>
      <c r="O159" t="s">
        <v>17</v>
      </c>
    </row>
    <row r="160" spans="1:15" ht="13.5" customHeight="1" x14ac:dyDescent="0.2">
      <c r="A160" t="s">
        <v>55</v>
      </c>
      <c r="B160">
        <v>5030</v>
      </c>
      <c r="C160" t="s">
        <v>13</v>
      </c>
      <c r="D160" t="s">
        <v>29</v>
      </c>
      <c r="E160">
        <v>70</v>
      </c>
      <c r="F160" t="s">
        <v>14</v>
      </c>
      <c r="G160" t="s">
        <v>12</v>
      </c>
      <c r="H160" t="s">
        <v>23</v>
      </c>
      <c r="I160" t="str">
        <f t="shared" si="6"/>
        <v>UNITED KINGDOM-UNITED STATES</v>
      </c>
      <c r="K160" s="9">
        <f t="shared" si="7"/>
        <v>0</v>
      </c>
      <c r="L160" t="s">
        <v>55</v>
      </c>
      <c r="M160" s="1">
        <v>43137.541666666664</v>
      </c>
      <c r="N160" s="5">
        <f t="shared" si="8"/>
        <v>43137</v>
      </c>
      <c r="O160" t="s">
        <v>17</v>
      </c>
    </row>
    <row r="161" spans="1:15" ht="13.5" customHeight="1" x14ac:dyDescent="0.2">
      <c r="A161" t="s">
        <v>60</v>
      </c>
      <c r="B161">
        <v>2960</v>
      </c>
      <c r="C161" s="1">
        <v>43127.675000000003</v>
      </c>
      <c r="D161" t="s">
        <v>18</v>
      </c>
      <c r="E161">
        <v>2556.5071694582498</v>
      </c>
      <c r="F161" t="s">
        <v>7</v>
      </c>
      <c r="G161" t="s">
        <v>42</v>
      </c>
      <c r="H161" t="s">
        <v>16</v>
      </c>
      <c r="I161" t="str">
        <f t="shared" si="6"/>
        <v>CHINA-CANADA</v>
      </c>
      <c r="J161">
        <v>2960</v>
      </c>
      <c r="K161" s="9">
        <f t="shared" si="7"/>
        <v>370</v>
      </c>
      <c r="L161" t="s">
        <v>60</v>
      </c>
      <c r="M161" s="1">
        <v>43110.694444444445</v>
      </c>
      <c r="N161" s="5">
        <f t="shared" si="8"/>
        <v>43110</v>
      </c>
      <c r="O161" t="s">
        <v>31</v>
      </c>
    </row>
    <row r="162" spans="1:15" ht="13.5" customHeight="1" x14ac:dyDescent="0.2">
      <c r="A162" t="s">
        <v>60</v>
      </c>
      <c r="B162">
        <v>2960</v>
      </c>
      <c r="C162" s="1">
        <v>43127.675000000003</v>
      </c>
      <c r="D162" t="s">
        <v>18</v>
      </c>
      <c r="E162">
        <v>39.183291768768001</v>
      </c>
      <c r="F162" t="s">
        <v>7</v>
      </c>
      <c r="G162" t="s">
        <v>42</v>
      </c>
      <c r="H162" t="s">
        <v>16</v>
      </c>
      <c r="I162" t="str">
        <f t="shared" si="6"/>
        <v>CHINA-CANADA</v>
      </c>
      <c r="J162">
        <v>2960</v>
      </c>
      <c r="K162" s="9">
        <f t="shared" si="7"/>
        <v>370</v>
      </c>
      <c r="L162" t="s">
        <v>60</v>
      </c>
      <c r="M162" s="1">
        <v>43110.694444444445</v>
      </c>
      <c r="N162" s="5">
        <f t="shared" si="8"/>
        <v>43110</v>
      </c>
      <c r="O162" t="s">
        <v>31</v>
      </c>
    </row>
    <row r="163" spans="1:15" ht="13.5" customHeight="1" x14ac:dyDescent="0.2">
      <c r="A163" t="s">
        <v>60</v>
      </c>
      <c r="B163">
        <v>2960</v>
      </c>
      <c r="C163" s="1">
        <v>43127.675000000003</v>
      </c>
      <c r="D163" t="s">
        <v>18</v>
      </c>
      <c r="E163">
        <v>88.154613462271996</v>
      </c>
      <c r="F163" t="s">
        <v>7</v>
      </c>
      <c r="G163" t="s">
        <v>42</v>
      </c>
      <c r="H163" t="s">
        <v>16</v>
      </c>
      <c r="I163" t="str">
        <f t="shared" si="6"/>
        <v>CHINA-CANADA</v>
      </c>
      <c r="J163">
        <v>2960</v>
      </c>
      <c r="K163" s="9">
        <f t="shared" si="7"/>
        <v>370</v>
      </c>
      <c r="L163" t="s">
        <v>60</v>
      </c>
      <c r="M163" s="1">
        <v>43110.694444444445</v>
      </c>
      <c r="N163" s="5">
        <f t="shared" si="8"/>
        <v>43110</v>
      </c>
      <c r="O163" t="s">
        <v>31</v>
      </c>
    </row>
    <row r="164" spans="1:15" ht="13.5" customHeight="1" x14ac:dyDescent="0.2">
      <c r="A164" t="s">
        <v>60</v>
      </c>
      <c r="B164">
        <v>2960</v>
      </c>
      <c r="C164" s="1">
        <v>43127.675000000003</v>
      </c>
      <c r="D164" t="s">
        <v>18</v>
      </c>
      <c r="E164">
        <v>249.77400248225601</v>
      </c>
      <c r="F164" t="s">
        <v>7</v>
      </c>
      <c r="G164" t="s">
        <v>42</v>
      </c>
      <c r="H164" t="s">
        <v>16</v>
      </c>
      <c r="I164" t="str">
        <f t="shared" si="6"/>
        <v>CHINA-CANADA</v>
      </c>
      <c r="J164">
        <v>2960</v>
      </c>
      <c r="K164" s="9">
        <f t="shared" si="7"/>
        <v>370</v>
      </c>
      <c r="L164" t="s">
        <v>60</v>
      </c>
      <c r="M164" s="1">
        <v>43110.694444444445</v>
      </c>
      <c r="N164" s="5">
        <f t="shared" si="8"/>
        <v>43110</v>
      </c>
      <c r="O164" t="s">
        <v>31</v>
      </c>
    </row>
    <row r="165" spans="1:15" ht="13.5" customHeight="1" x14ac:dyDescent="0.2">
      <c r="A165" t="s">
        <v>60</v>
      </c>
      <c r="B165">
        <v>2960</v>
      </c>
      <c r="C165" s="1">
        <v>43127.675000000003</v>
      </c>
      <c r="D165" t="s">
        <v>18</v>
      </c>
      <c r="E165">
        <v>318.33697006014398</v>
      </c>
      <c r="F165" t="s">
        <v>14</v>
      </c>
      <c r="G165" t="s">
        <v>42</v>
      </c>
      <c r="H165" t="s">
        <v>16</v>
      </c>
      <c r="I165" t="str">
        <f t="shared" si="6"/>
        <v>CHINA-CANADA</v>
      </c>
      <c r="J165">
        <v>2960</v>
      </c>
      <c r="K165" s="9">
        <f t="shared" si="7"/>
        <v>370</v>
      </c>
      <c r="L165" t="s">
        <v>60</v>
      </c>
      <c r="M165" s="1">
        <v>43110.694444444445</v>
      </c>
      <c r="N165" s="5">
        <f t="shared" si="8"/>
        <v>43110</v>
      </c>
      <c r="O165" t="s">
        <v>31</v>
      </c>
    </row>
    <row r="166" spans="1:15" ht="13.5" customHeight="1" x14ac:dyDescent="0.2">
      <c r="A166" t="s">
        <v>60</v>
      </c>
      <c r="B166">
        <v>2960</v>
      </c>
      <c r="C166" s="1">
        <v>43127.675000000003</v>
      </c>
      <c r="D166" t="s">
        <v>18</v>
      </c>
      <c r="E166">
        <v>146.929551115424</v>
      </c>
      <c r="F166" t="s">
        <v>14</v>
      </c>
      <c r="G166" t="s">
        <v>42</v>
      </c>
      <c r="H166" t="s">
        <v>16</v>
      </c>
      <c r="I166" t="str">
        <f t="shared" si="6"/>
        <v>CHINA-CANADA</v>
      </c>
      <c r="J166">
        <v>2960</v>
      </c>
      <c r="K166" s="9">
        <f t="shared" si="7"/>
        <v>370</v>
      </c>
      <c r="L166" t="s">
        <v>60</v>
      </c>
      <c r="M166" s="1">
        <v>43110.694444444445</v>
      </c>
      <c r="N166" s="5">
        <f t="shared" si="8"/>
        <v>43110</v>
      </c>
      <c r="O166" t="s">
        <v>31</v>
      </c>
    </row>
    <row r="167" spans="1:15" ht="13.5" customHeight="1" x14ac:dyDescent="0.2">
      <c r="A167" t="s">
        <v>60</v>
      </c>
      <c r="B167">
        <v>2960</v>
      </c>
      <c r="C167" s="1">
        <v>43127.675000000003</v>
      </c>
      <c r="D167" t="s">
        <v>18</v>
      </c>
      <c r="E167">
        <v>14.689837904559999</v>
      </c>
      <c r="F167" t="s">
        <v>14</v>
      </c>
      <c r="G167" t="s">
        <v>42</v>
      </c>
      <c r="H167" t="s">
        <v>16</v>
      </c>
      <c r="I167" t="str">
        <f t="shared" si="6"/>
        <v>CHINA-CANADA</v>
      </c>
      <c r="J167">
        <v>2960</v>
      </c>
      <c r="K167" s="9">
        <f t="shared" si="7"/>
        <v>370</v>
      </c>
      <c r="L167" t="s">
        <v>60</v>
      </c>
      <c r="M167" s="1">
        <v>43110.694444444445</v>
      </c>
      <c r="N167" s="5">
        <f t="shared" si="8"/>
        <v>43110</v>
      </c>
      <c r="O167" t="s">
        <v>31</v>
      </c>
    </row>
    <row r="168" spans="1:15" ht="13.5" customHeight="1" x14ac:dyDescent="0.2">
      <c r="A168" t="s">
        <v>60</v>
      </c>
      <c r="B168">
        <v>2960</v>
      </c>
      <c r="C168" s="1">
        <v>43127.675000000003</v>
      </c>
      <c r="D168" t="s">
        <v>18</v>
      </c>
      <c r="E168">
        <v>48.979114710959998</v>
      </c>
      <c r="F168" t="s">
        <v>14</v>
      </c>
      <c r="G168" t="s">
        <v>42</v>
      </c>
      <c r="H168" t="s">
        <v>16</v>
      </c>
      <c r="I168" t="str">
        <f t="shared" si="6"/>
        <v>CHINA-CANADA</v>
      </c>
      <c r="J168">
        <v>2960</v>
      </c>
      <c r="K168" s="9">
        <f t="shared" si="7"/>
        <v>370</v>
      </c>
      <c r="L168" t="s">
        <v>60</v>
      </c>
      <c r="M168" s="1">
        <v>43110.694444444445</v>
      </c>
      <c r="N168" s="5">
        <f t="shared" si="8"/>
        <v>43110</v>
      </c>
      <c r="O168" t="s">
        <v>31</v>
      </c>
    </row>
    <row r="169" spans="1:15" ht="13.5" customHeight="1" x14ac:dyDescent="0.2">
      <c r="A169" t="s">
        <v>99</v>
      </c>
      <c r="B169">
        <v>29865</v>
      </c>
      <c r="C169" s="1">
        <v>43127.675000000003</v>
      </c>
      <c r="D169" t="s">
        <v>18</v>
      </c>
      <c r="E169">
        <v>11362.2506229178</v>
      </c>
      <c r="F169" t="s">
        <v>7</v>
      </c>
      <c r="G169" t="s">
        <v>42</v>
      </c>
      <c r="H169" t="s">
        <v>16</v>
      </c>
      <c r="I169" t="str">
        <f t="shared" si="6"/>
        <v>CHINA-CANADA</v>
      </c>
      <c r="J169">
        <v>29865</v>
      </c>
      <c r="K169" s="9">
        <f t="shared" si="7"/>
        <v>3733.125</v>
      </c>
      <c r="L169" t="s">
        <v>99</v>
      </c>
      <c r="M169" s="1">
        <v>43110.694444444445</v>
      </c>
      <c r="N169" s="5">
        <f t="shared" si="8"/>
        <v>43110</v>
      </c>
      <c r="O169" t="s">
        <v>31</v>
      </c>
    </row>
    <row r="170" spans="1:15" ht="13.5" customHeight="1" x14ac:dyDescent="0.2">
      <c r="A170" t="s">
        <v>99</v>
      </c>
      <c r="B170">
        <v>29865</v>
      </c>
      <c r="C170" s="1">
        <v>43127.675000000003</v>
      </c>
      <c r="D170" t="s">
        <v>18</v>
      </c>
      <c r="E170">
        <v>39.183291768768001</v>
      </c>
      <c r="F170" t="s">
        <v>7</v>
      </c>
      <c r="G170" t="s">
        <v>42</v>
      </c>
      <c r="H170" t="s">
        <v>16</v>
      </c>
      <c r="I170" t="str">
        <f t="shared" si="6"/>
        <v>CHINA-CANADA</v>
      </c>
      <c r="J170">
        <v>29865</v>
      </c>
      <c r="K170" s="9">
        <f t="shared" si="7"/>
        <v>3733.125</v>
      </c>
      <c r="L170" t="s">
        <v>99</v>
      </c>
      <c r="M170" s="1">
        <v>43110.694444444445</v>
      </c>
      <c r="N170" s="5">
        <f t="shared" si="8"/>
        <v>43110</v>
      </c>
      <c r="O170" t="s">
        <v>31</v>
      </c>
    </row>
    <row r="171" spans="1:15" ht="13.5" customHeight="1" x14ac:dyDescent="0.2">
      <c r="A171" t="s">
        <v>99</v>
      </c>
      <c r="B171">
        <v>29865</v>
      </c>
      <c r="C171" s="1">
        <v>43127.675000000003</v>
      </c>
      <c r="D171" t="s">
        <v>18</v>
      </c>
      <c r="E171">
        <v>88.154613462271996</v>
      </c>
      <c r="F171" t="s">
        <v>7</v>
      </c>
      <c r="G171" t="s">
        <v>42</v>
      </c>
      <c r="H171" t="s">
        <v>16</v>
      </c>
      <c r="I171" t="str">
        <f t="shared" si="6"/>
        <v>CHINA-CANADA</v>
      </c>
      <c r="J171">
        <v>29865</v>
      </c>
      <c r="K171" s="9">
        <f t="shared" si="7"/>
        <v>3733.125</v>
      </c>
      <c r="L171" t="s">
        <v>99</v>
      </c>
      <c r="M171" s="1">
        <v>43110.694444444445</v>
      </c>
      <c r="N171" s="5">
        <f t="shared" si="8"/>
        <v>43110</v>
      </c>
      <c r="O171" t="s">
        <v>31</v>
      </c>
    </row>
    <row r="172" spans="1:15" ht="13.5" customHeight="1" x14ac:dyDescent="0.2">
      <c r="A172" t="s">
        <v>99</v>
      </c>
      <c r="B172">
        <v>29865</v>
      </c>
      <c r="C172" s="1">
        <v>43127.675000000003</v>
      </c>
      <c r="D172" t="s">
        <v>18</v>
      </c>
      <c r="E172">
        <v>1390.89775554688</v>
      </c>
      <c r="F172" t="s">
        <v>7</v>
      </c>
      <c r="G172" t="s">
        <v>42</v>
      </c>
      <c r="H172" t="s">
        <v>16</v>
      </c>
      <c r="I172" t="str">
        <f t="shared" si="6"/>
        <v>CHINA-CANADA</v>
      </c>
      <c r="J172">
        <v>29865</v>
      </c>
      <c r="K172" s="9">
        <f t="shared" si="7"/>
        <v>3733.125</v>
      </c>
      <c r="L172" t="s">
        <v>99</v>
      </c>
      <c r="M172" s="1">
        <v>43110.694444444445</v>
      </c>
      <c r="N172" s="5">
        <f t="shared" si="8"/>
        <v>43110</v>
      </c>
      <c r="O172" t="s">
        <v>31</v>
      </c>
    </row>
    <row r="173" spans="1:15" ht="13.5" customHeight="1" x14ac:dyDescent="0.2">
      <c r="A173" t="s">
        <v>99</v>
      </c>
      <c r="B173">
        <v>29865</v>
      </c>
      <c r="C173" s="1">
        <v>43127.675000000003</v>
      </c>
      <c r="D173" t="s">
        <v>18</v>
      </c>
      <c r="E173">
        <v>58.767144635695999</v>
      </c>
      <c r="F173" t="s">
        <v>14</v>
      </c>
      <c r="G173" t="s">
        <v>42</v>
      </c>
      <c r="H173" t="s">
        <v>16</v>
      </c>
      <c r="I173" t="str">
        <f t="shared" si="6"/>
        <v>CHINA-CANADA</v>
      </c>
      <c r="J173">
        <v>29865</v>
      </c>
      <c r="K173" s="9">
        <f t="shared" si="7"/>
        <v>3733.125</v>
      </c>
      <c r="L173" t="s">
        <v>99</v>
      </c>
      <c r="M173" s="1">
        <v>43110.694444444445</v>
      </c>
      <c r="N173" s="5">
        <f t="shared" si="8"/>
        <v>43110</v>
      </c>
      <c r="O173" t="s">
        <v>31</v>
      </c>
    </row>
    <row r="174" spans="1:15" ht="13.5" customHeight="1" x14ac:dyDescent="0.2">
      <c r="A174" t="s">
        <v>99</v>
      </c>
      <c r="B174">
        <v>29865</v>
      </c>
      <c r="C174" s="1">
        <v>43127.675000000003</v>
      </c>
      <c r="D174" t="s">
        <v>18</v>
      </c>
      <c r="E174">
        <v>48.979114710959998</v>
      </c>
      <c r="F174" t="s">
        <v>14</v>
      </c>
      <c r="G174" t="s">
        <v>42</v>
      </c>
      <c r="H174" t="s">
        <v>16</v>
      </c>
      <c r="I174" t="str">
        <f t="shared" si="6"/>
        <v>CHINA-CANADA</v>
      </c>
      <c r="J174">
        <v>29865</v>
      </c>
      <c r="K174" s="9">
        <f t="shared" si="7"/>
        <v>3733.125</v>
      </c>
      <c r="L174" t="s">
        <v>99</v>
      </c>
      <c r="M174" s="1">
        <v>43110.694444444445</v>
      </c>
      <c r="N174" s="5">
        <f t="shared" si="8"/>
        <v>43110</v>
      </c>
      <c r="O174" t="s">
        <v>31</v>
      </c>
    </row>
    <row r="175" spans="1:15" ht="13.5" customHeight="1" x14ac:dyDescent="0.2">
      <c r="A175" t="s">
        <v>99</v>
      </c>
      <c r="B175">
        <v>29865</v>
      </c>
      <c r="C175" s="1">
        <v>43127.675000000003</v>
      </c>
      <c r="D175" t="s">
        <v>18</v>
      </c>
      <c r="E175">
        <v>1273.35567325803</v>
      </c>
      <c r="F175" t="s">
        <v>14</v>
      </c>
      <c r="G175" t="s">
        <v>42</v>
      </c>
      <c r="H175" t="s">
        <v>16</v>
      </c>
      <c r="I175" t="str">
        <f t="shared" si="6"/>
        <v>CHINA-CANADA</v>
      </c>
      <c r="J175">
        <v>29865</v>
      </c>
      <c r="K175" s="9">
        <f t="shared" si="7"/>
        <v>3733.125</v>
      </c>
      <c r="L175" t="s">
        <v>99</v>
      </c>
      <c r="M175" s="1">
        <v>43110.694444444445</v>
      </c>
      <c r="N175" s="5">
        <f t="shared" si="8"/>
        <v>43110</v>
      </c>
      <c r="O175" t="s">
        <v>31</v>
      </c>
    </row>
    <row r="176" spans="1:15" ht="13.5" customHeight="1" x14ac:dyDescent="0.2">
      <c r="A176" t="s">
        <v>99</v>
      </c>
      <c r="B176">
        <v>29865</v>
      </c>
      <c r="C176" s="1">
        <v>43127.675000000003</v>
      </c>
      <c r="D176" t="s">
        <v>18</v>
      </c>
      <c r="E176">
        <v>587.70261842678406</v>
      </c>
      <c r="F176" t="s">
        <v>14</v>
      </c>
      <c r="G176" t="s">
        <v>42</v>
      </c>
      <c r="H176" t="s">
        <v>16</v>
      </c>
      <c r="I176" t="str">
        <f t="shared" si="6"/>
        <v>CHINA-CANADA</v>
      </c>
      <c r="J176">
        <v>29865</v>
      </c>
      <c r="K176" s="9">
        <f t="shared" si="7"/>
        <v>3733.125</v>
      </c>
      <c r="L176" t="s">
        <v>99</v>
      </c>
      <c r="M176" s="1">
        <v>43110.694444444445</v>
      </c>
      <c r="N176" s="5">
        <f t="shared" si="8"/>
        <v>43110</v>
      </c>
      <c r="O176" t="s">
        <v>31</v>
      </c>
    </row>
    <row r="177" spans="1:15" ht="13.5" customHeight="1" x14ac:dyDescent="0.2">
      <c r="A177" t="s">
        <v>109</v>
      </c>
      <c r="B177">
        <v>310</v>
      </c>
      <c r="C177" s="1">
        <v>43145.245833333334</v>
      </c>
      <c r="D177" t="s">
        <v>27</v>
      </c>
      <c r="E177">
        <v>418.5</v>
      </c>
      <c r="F177" t="s">
        <v>7</v>
      </c>
      <c r="G177" t="s">
        <v>20</v>
      </c>
      <c r="H177" t="s">
        <v>110</v>
      </c>
      <c r="I177" t="str">
        <f t="shared" si="6"/>
        <v>UNITED ARAB EMIRATES-BAHRAIN</v>
      </c>
      <c r="J177">
        <v>310</v>
      </c>
      <c r="K177" s="9">
        <f t="shared" si="7"/>
        <v>38.75</v>
      </c>
      <c r="L177" t="s">
        <v>109</v>
      </c>
      <c r="M177" s="1">
        <v>43144.166666666664</v>
      </c>
      <c r="N177" s="5">
        <f t="shared" si="8"/>
        <v>43144</v>
      </c>
      <c r="O177" t="s">
        <v>17</v>
      </c>
    </row>
    <row r="178" spans="1:15" ht="13.5" customHeight="1" x14ac:dyDescent="0.2">
      <c r="A178" t="s">
        <v>109</v>
      </c>
      <c r="B178">
        <v>310</v>
      </c>
      <c r="C178" s="1">
        <v>43145.245833333334</v>
      </c>
      <c r="D178" t="s">
        <v>27</v>
      </c>
      <c r="E178">
        <v>66.540000000000006</v>
      </c>
      <c r="F178" t="s">
        <v>7</v>
      </c>
      <c r="G178" t="s">
        <v>20</v>
      </c>
      <c r="H178" t="s">
        <v>110</v>
      </c>
      <c r="I178" t="str">
        <f t="shared" si="6"/>
        <v>UNITED ARAB EMIRATES-BAHRAIN</v>
      </c>
      <c r="J178">
        <v>310</v>
      </c>
      <c r="K178" s="9">
        <f t="shared" si="7"/>
        <v>38.75</v>
      </c>
      <c r="L178" t="s">
        <v>109</v>
      </c>
      <c r="M178" s="1">
        <v>43144.166666666664</v>
      </c>
      <c r="N178" s="5">
        <f t="shared" si="8"/>
        <v>43144</v>
      </c>
      <c r="O178" t="s">
        <v>17</v>
      </c>
    </row>
    <row r="179" spans="1:15" ht="13.5" customHeight="1" x14ac:dyDescent="0.2">
      <c r="A179" t="s">
        <v>109</v>
      </c>
      <c r="B179">
        <v>310</v>
      </c>
      <c r="C179" s="1">
        <v>43145.245833333334</v>
      </c>
      <c r="D179" t="s">
        <v>27</v>
      </c>
      <c r="E179">
        <v>39.92</v>
      </c>
      <c r="F179" t="s">
        <v>7</v>
      </c>
      <c r="G179" t="s">
        <v>20</v>
      </c>
      <c r="H179" t="s">
        <v>110</v>
      </c>
      <c r="I179" t="str">
        <f t="shared" si="6"/>
        <v>UNITED ARAB EMIRATES-BAHRAIN</v>
      </c>
      <c r="J179">
        <v>310</v>
      </c>
      <c r="K179" s="9">
        <f t="shared" si="7"/>
        <v>38.75</v>
      </c>
      <c r="L179" t="s">
        <v>109</v>
      </c>
      <c r="M179" s="1">
        <v>43144.166666666664</v>
      </c>
      <c r="N179" s="5">
        <f t="shared" si="8"/>
        <v>43144</v>
      </c>
      <c r="O179" t="s">
        <v>17</v>
      </c>
    </row>
    <row r="180" spans="1:15" ht="13.5" customHeight="1" x14ac:dyDescent="0.2">
      <c r="A180" t="s">
        <v>109</v>
      </c>
      <c r="B180">
        <v>310</v>
      </c>
      <c r="C180" s="1">
        <v>43145.245833333334</v>
      </c>
      <c r="D180" t="s">
        <v>27</v>
      </c>
      <c r="E180">
        <v>55</v>
      </c>
      <c r="F180" t="s">
        <v>14</v>
      </c>
      <c r="G180" t="s">
        <v>20</v>
      </c>
      <c r="H180" t="s">
        <v>110</v>
      </c>
      <c r="I180" t="str">
        <f t="shared" si="6"/>
        <v>UNITED ARAB EMIRATES-BAHRAIN</v>
      </c>
      <c r="J180">
        <v>310</v>
      </c>
      <c r="K180" s="9">
        <f t="shared" si="7"/>
        <v>38.75</v>
      </c>
      <c r="L180" t="s">
        <v>109</v>
      </c>
      <c r="M180" s="1">
        <v>43144.166666666664</v>
      </c>
      <c r="N180" s="5">
        <f t="shared" si="8"/>
        <v>43144</v>
      </c>
      <c r="O180" t="s">
        <v>17</v>
      </c>
    </row>
    <row r="181" spans="1:15" ht="13.5" customHeight="1" x14ac:dyDescent="0.2">
      <c r="A181" t="s">
        <v>109</v>
      </c>
      <c r="B181">
        <v>310</v>
      </c>
      <c r="C181" s="1">
        <v>43145.245833333334</v>
      </c>
      <c r="D181" t="s">
        <v>27</v>
      </c>
      <c r="E181">
        <v>47</v>
      </c>
      <c r="F181" t="s">
        <v>14</v>
      </c>
      <c r="G181" t="s">
        <v>20</v>
      </c>
      <c r="H181" t="s">
        <v>110</v>
      </c>
      <c r="I181" t="str">
        <f t="shared" si="6"/>
        <v>UNITED ARAB EMIRATES-BAHRAIN</v>
      </c>
      <c r="J181">
        <v>310</v>
      </c>
      <c r="K181" s="9">
        <f t="shared" si="7"/>
        <v>38.75</v>
      </c>
      <c r="L181" t="s">
        <v>109</v>
      </c>
      <c r="M181" s="1">
        <v>43144.166666666664</v>
      </c>
      <c r="N181" s="5">
        <f t="shared" si="8"/>
        <v>43144</v>
      </c>
      <c r="O181" t="s">
        <v>17</v>
      </c>
    </row>
    <row r="182" spans="1:15" ht="13.5" customHeight="1" x14ac:dyDescent="0.2">
      <c r="A182" t="s">
        <v>109</v>
      </c>
      <c r="B182">
        <v>310</v>
      </c>
      <c r="C182" s="1">
        <v>43145.245833333334</v>
      </c>
      <c r="D182" t="s">
        <v>27</v>
      </c>
      <c r="E182">
        <v>52</v>
      </c>
      <c r="F182" t="s">
        <v>14</v>
      </c>
      <c r="G182" t="s">
        <v>20</v>
      </c>
      <c r="H182" t="s">
        <v>110</v>
      </c>
      <c r="I182" t="str">
        <f t="shared" si="6"/>
        <v>UNITED ARAB EMIRATES-BAHRAIN</v>
      </c>
      <c r="J182">
        <v>310</v>
      </c>
      <c r="K182" s="9">
        <f t="shared" si="7"/>
        <v>38.75</v>
      </c>
      <c r="L182" t="s">
        <v>109</v>
      </c>
      <c r="M182" s="1">
        <v>43144.166666666664</v>
      </c>
      <c r="N182" s="5">
        <f t="shared" si="8"/>
        <v>43144</v>
      </c>
      <c r="O182" t="s">
        <v>17</v>
      </c>
    </row>
    <row r="183" spans="1:15" ht="13.5" customHeight="1" x14ac:dyDescent="0.2">
      <c r="A183" t="s">
        <v>109</v>
      </c>
      <c r="B183">
        <v>310</v>
      </c>
      <c r="C183" s="1">
        <v>43145.245833333334</v>
      </c>
      <c r="D183" t="s">
        <v>27</v>
      </c>
      <c r="E183">
        <v>80</v>
      </c>
      <c r="F183" t="s">
        <v>14</v>
      </c>
      <c r="G183" t="s">
        <v>20</v>
      </c>
      <c r="H183" t="s">
        <v>110</v>
      </c>
      <c r="I183" t="str">
        <f t="shared" si="6"/>
        <v>UNITED ARAB EMIRATES-BAHRAIN</v>
      </c>
      <c r="J183">
        <v>310</v>
      </c>
      <c r="K183" s="9">
        <f t="shared" si="7"/>
        <v>38.75</v>
      </c>
      <c r="L183" t="s">
        <v>109</v>
      </c>
      <c r="M183" s="1">
        <v>43144.166666666664</v>
      </c>
      <c r="N183" s="5">
        <f t="shared" si="8"/>
        <v>43144</v>
      </c>
      <c r="O183" t="s">
        <v>17</v>
      </c>
    </row>
    <row r="184" spans="1:15" ht="13.5" customHeight="1" x14ac:dyDescent="0.2">
      <c r="A184" t="s">
        <v>109</v>
      </c>
      <c r="B184">
        <v>310</v>
      </c>
      <c r="C184" s="1">
        <v>43145.245833333334</v>
      </c>
      <c r="D184" t="s">
        <v>27</v>
      </c>
      <c r="E184">
        <v>80</v>
      </c>
      <c r="F184" t="s">
        <v>14</v>
      </c>
      <c r="G184" t="s">
        <v>20</v>
      </c>
      <c r="H184" t="s">
        <v>110</v>
      </c>
      <c r="I184" t="str">
        <f t="shared" si="6"/>
        <v>UNITED ARAB EMIRATES-BAHRAIN</v>
      </c>
      <c r="J184">
        <v>310</v>
      </c>
      <c r="K184" s="9">
        <f t="shared" si="7"/>
        <v>38.75</v>
      </c>
      <c r="L184" t="s">
        <v>109</v>
      </c>
      <c r="M184" s="1">
        <v>43144.166666666664</v>
      </c>
      <c r="N184" s="5">
        <f t="shared" si="8"/>
        <v>43144</v>
      </c>
      <c r="O184" t="s">
        <v>17</v>
      </c>
    </row>
    <row r="185" spans="1:15" ht="13.5" customHeight="1" x14ac:dyDescent="0.2">
      <c r="A185" t="s">
        <v>41</v>
      </c>
      <c r="B185">
        <v>4116.5</v>
      </c>
      <c r="C185" s="1">
        <v>43127.675000000003</v>
      </c>
      <c r="D185" t="s">
        <v>18</v>
      </c>
      <c r="E185">
        <v>2843.04862829792</v>
      </c>
      <c r="F185" t="s">
        <v>7</v>
      </c>
      <c r="G185" t="s">
        <v>42</v>
      </c>
      <c r="H185" t="s">
        <v>16</v>
      </c>
      <c r="I185" t="str">
        <f t="shared" si="6"/>
        <v>CHINA-CANADA</v>
      </c>
      <c r="J185">
        <v>4116.5</v>
      </c>
      <c r="K185" s="9">
        <f t="shared" si="7"/>
        <v>316.65384615384613</v>
      </c>
      <c r="L185" t="s">
        <v>41</v>
      </c>
      <c r="M185" s="1">
        <v>43110.694444444445</v>
      </c>
      <c r="N185" s="5">
        <f t="shared" si="8"/>
        <v>43110</v>
      </c>
      <c r="O185" t="s">
        <v>31</v>
      </c>
    </row>
    <row r="186" spans="1:15" ht="13.5" customHeight="1" x14ac:dyDescent="0.2">
      <c r="A186" t="s">
        <v>41</v>
      </c>
      <c r="B186">
        <v>4116.5</v>
      </c>
      <c r="C186" s="1">
        <v>43127.675000000003</v>
      </c>
      <c r="D186" t="s">
        <v>18</v>
      </c>
      <c r="E186">
        <v>39.214463838592003</v>
      </c>
      <c r="F186" t="s">
        <v>7</v>
      </c>
      <c r="G186" t="s">
        <v>42</v>
      </c>
      <c r="H186" t="s">
        <v>16</v>
      </c>
      <c r="I186" t="str">
        <f t="shared" si="6"/>
        <v>CHINA-CANADA</v>
      </c>
      <c r="J186">
        <v>4116.5</v>
      </c>
      <c r="K186" s="9">
        <f t="shared" si="7"/>
        <v>316.65384615384613</v>
      </c>
      <c r="L186" t="s">
        <v>41</v>
      </c>
      <c r="M186" s="1">
        <v>43110.694444444445</v>
      </c>
      <c r="N186" s="5">
        <f t="shared" si="8"/>
        <v>43110</v>
      </c>
      <c r="O186" t="s">
        <v>31</v>
      </c>
    </row>
    <row r="187" spans="1:15" ht="13.5" customHeight="1" x14ac:dyDescent="0.2">
      <c r="A187" t="s">
        <v>41</v>
      </c>
      <c r="B187">
        <v>4116.5</v>
      </c>
      <c r="C187" s="1">
        <v>43127.675000000003</v>
      </c>
      <c r="D187" t="s">
        <v>18</v>
      </c>
      <c r="E187">
        <v>88.232543636832006</v>
      </c>
      <c r="F187" t="s">
        <v>7</v>
      </c>
      <c r="G187" t="s">
        <v>42</v>
      </c>
      <c r="H187" t="s">
        <v>16</v>
      </c>
      <c r="I187" t="str">
        <f t="shared" si="6"/>
        <v>CHINA-CANADA</v>
      </c>
      <c r="J187">
        <v>4116.5</v>
      </c>
      <c r="K187" s="9">
        <f t="shared" si="7"/>
        <v>316.65384615384613</v>
      </c>
      <c r="L187" t="s">
        <v>41</v>
      </c>
      <c r="M187" s="1">
        <v>43110.694444444445</v>
      </c>
      <c r="N187" s="5">
        <f t="shared" si="8"/>
        <v>43110</v>
      </c>
      <c r="O187" t="s">
        <v>31</v>
      </c>
    </row>
    <row r="188" spans="1:15" ht="13.5" customHeight="1" x14ac:dyDescent="0.2">
      <c r="A188" t="s">
        <v>41</v>
      </c>
      <c r="B188">
        <v>4116.5</v>
      </c>
      <c r="C188" s="1">
        <v>43127.675000000003</v>
      </c>
      <c r="D188" t="s">
        <v>18</v>
      </c>
      <c r="E188">
        <v>348.02836656750401</v>
      </c>
      <c r="F188" t="s">
        <v>7</v>
      </c>
      <c r="G188" t="s">
        <v>42</v>
      </c>
      <c r="H188" t="s">
        <v>16</v>
      </c>
      <c r="I188" t="str">
        <f t="shared" si="6"/>
        <v>CHINA-CANADA</v>
      </c>
      <c r="J188">
        <v>4116.5</v>
      </c>
      <c r="K188" s="9">
        <f t="shared" si="7"/>
        <v>316.65384615384613</v>
      </c>
      <c r="L188" t="s">
        <v>41</v>
      </c>
      <c r="M188" s="1">
        <v>43110.694444444445</v>
      </c>
      <c r="N188" s="5">
        <f t="shared" si="8"/>
        <v>43110</v>
      </c>
      <c r="O188" t="s">
        <v>31</v>
      </c>
    </row>
    <row r="189" spans="1:15" ht="13.5" customHeight="1" x14ac:dyDescent="0.2">
      <c r="A189" t="s">
        <v>41</v>
      </c>
      <c r="B189">
        <v>4116.5</v>
      </c>
      <c r="C189" s="1">
        <v>43127.675000000003</v>
      </c>
      <c r="D189" t="s">
        <v>18</v>
      </c>
      <c r="E189">
        <v>14.705423939472</v>
      </c>
      <c r="F189" t="s">
        <v>14</v>
      </c>
      <c r="G189" t="s">
        <v>42</v>
      </c>
      <c r="H189" t="s">
        <v>16</v>
      </c>
      <c r="I189" t="str">
        <f t="shared" si="6"/>
        <v>CHINA-CANADA</v>
      </c>
      <c r="J189">
        <v>4116.5</v>
      </c>
      <c r="K189" s="9">
        <f t="shared" si="7"/>
        <v>316.65384615384613</v>
      </c>
      <c r="L189" t="s">
        <v>41</v>
      </c>
      <c r="M189" s="1">
        <v>43110.694444444445</v>
      </c>
      <c r="N189" s="5">
        <f t="shared" si="8"/>
        <v>43110</v>
      </c>
      <c r="O189" t="s">
        <v>31</v>
      </c>
    </row>
    <row r="190" spans="1:15" ht="13.5" customHeight="1" x14ac:dyDescent="0.2">
      <c r="A190" t="s">
        <v>41</v>
      </c>
      <c r="B190">
        <v>4116.5</v>
      </c>
      <c r="C190" s="1">
        <v>43127.675000000003</v>
      </c>
      <c r="D190" t="s">
        <v>18</v>
      </c>
      <c r="E190">
        <v>49.018079798240002</v>
      </c>
      <c r="F190" t="s">
        <v>14</v>
      </c>
      <c r="G190" t="s">
        <v>42</v>
      </c>
      <c r="H190" t="s">
        <v>16</v>
      </c>
      <c r="I190" t="str">
        <f t="shared" si="6"/>
        <v>CHINA-CANADA</v>
      </c>
      <c r="J190">
        <v>4116.5</v>
      </c>
      <c r="K190" s="9">
        <f t="shared" si="7"/>
        <v>316.65384615384613</v>
      </c>
      <c r="L190" t="s">
        <v>41</v>
      </c>
      <c r="M190" s="1">
        <v>43110.694444444445</v>
      </c>
      <c r="N190" s="5">
        <f t="shared" si="8"/>
        <v>43110</v>
      </c>
      <c r="O190" t="s">
        <v>31</v>
      </c>
    </row>
    <row r="191" spans="1:15" ht="13.5" customHeight="1" x14ac:dyDescent="0.2">
      <c r="A191" t="s">
        <v>41</v>
      </c>
      <c r="B191">
        <v>4116.5</v>
      </c>
      <c r="C191" s="1">
        <v>43127.675000000003</v>
      </c>
      <c r="D191" t="s">
        <v>18</v>
      </c>
      <c r="E191">
        <v>318.61751868855998</v>
      </c>
      <c r="F191" t="s">
        <v>14</v>
      </c>
      <c r="G191" t="s">
        <v>42</v>
      </c>
      <c r="H191" t="s">
        <v>16</v>
      </c>
      <c r="I191" t="str">
        <f t="shared" si="6"/>
        <v>CHINA-CANADA</v>
      </c>
      <c r="J191">
        <v>4116.5</v>
      </c>
      <c r="K191" s="9">
        <f t="shared" si="7"/>
        <v>316.65384615384613</v>
      </c>
      <c r="L191" t="s">
        <v>41</v>
      </c>
      <c r="M191" s="1">
        <v>43110.694444444445</v>
      </c>
      <c r="N191" s="5">
        <f t="shared" si="8"/>
        <v>43110</v>
      </c>
      <c r="O191" t="s">
        <v>31</v>
      </c>
    </row>
    <row r="192" spans="1:15" ht="13.5" customHeight="1" x14ac:dyDescent="0.2">
      <c r="A192" t="s">
        <v>41</v>
      </c>
      <c r="B192">
        <v>4116.5</v>
      </c>
      <c r="C192" s="1">
        <v>43127.675000000003</v>
      </c>
      <c r="D192" t="s">
        <v>18</v>
      </c>
      <c r="E192">
        <v>147.05423939472001</v>
      </c>
      <c r="F192" t="s">
        <v>14</v>
      </c>
      <c r="G192" t="s">
        <v>42</v>
      </c>
      <c r="H192" t="s">
        <v>16</v>
      </c>
      <c r="I192" t="str">
        <f t="shared" si="6"/>
        <v>CHINA-CANADA</v>
      </c>
      <c r="J192">
        <v>4116.5</v>
      </c>
      <c r="K192" s="9">
        <f t="shared" si="7"/>
        <v>316.65384615384613</v>
      </c>
      <c r="L192" t="s">
        <v>41</v>
      </c>
      <c r="M192" s="1">
        <v>43110.694444444445</v>
      </c>
      <c r="N192" s="5">
        <f t="shared" si="8"/>
        <v>43110</v>
      </c>
      <c r="O192" t="s">
        <v>31</v>
      </c>
    </row>
    <row r="193" spans="1:15" ht="13.5" customHeight="1" x14ac:dyDescent="0.2">
      <c r="A193" t="s">
        <v>41</v>
      </c>
      <c r="B193">
        <v>4116.5</v>
      </c>
      <c r="C193" s="1">
        <v>43127.675000000003</v>
      </c>
      <c r="D193" t="s">
        <v>18</v>
      </c>
      <c r="E193">
        <v>612.72599747799995</v>
      </c>
      <c r="F193" t="s">
        <v>14</v>
      </c>
      <c r="G193" t="s">
        <v>42</v>
      </c>
      <c r="H193" t="s">
        <v>16</v>
      </c>
      <c r="I193" t="str">
        <f t="shared" si="6"/>
        <v>CHINA-CANADA</v>
      </c>
      <c r="J193">
        <v>4116.5</v>
      </c>
      <c r="K193" s="9">
        <f t="shared" si="7"/>
        <v>316.65384615384613</v>
      </c>
      <c r="L193" t="s">
        <v>41</v>
      </c>
      <c r="M193" s="1">
        <v>43110.694444444445</v>
      </c>
      <c r="N193" s="5">
        <f t="shared" si="8"/>
        <v>43110</v>
      </c>
      <c r="O193" t="s">
        <v>31</v>
      </c>
    </row>
    <row r="194" spans="1:15" ht="13.5" customHeight="1" x14ac:dyDescent="0.2">
      <c r="A194" t="s">
        <v>41</v>
      </c>
      <c r="B194">
        <v>4116.5</v>
      </c>
      <c r="C194" s="1">
        <v>43127.675000000003</v>
      </c>
      <c r="D194" t="s">
        <v>18</v>
      </c>
      <c r="E194">
        <v>735.27119697360001</v>
      </c>
      <c r="F194" t="s">
        <v>14</v>
      </c>
      <c r="G194" t="s">
        <v>42</v>
      </c>
      <c r="H194" t="s">
        <v>16</v>
      </c>
      <c r="I194" t="str">
        <f t="shared" ref="I194:I257" si="9">G194&amp;"-"&amp;H194</f>
        <v>CHINA-CANADA</v>
      </c>
      <c r="J194">
        <v>4116.5</v>
      </c>
      <c r="K194" s="9">
        <f t="shared" ref="K194:K257" si="10">J194/COUNTIF(L:L,L194)</f>
        <v>316.65384615384613</v>
      </c>
      <c r="L194" t="s">
        <v>41</v>
      </c>
      <c r="M194" s="1">
        <v>43110.694444444445</v>
      </c>
      <c r="N194" s="5">
        <f t="shared" si="8"/>
        <v>43110</v>
      </c>
      <c r="O194" t="s">
        <v>31</v>
      </c>
    </row>
    <row r="195" spans="1:15" ht="13.5" customHeight="1" x14ac:dyDescent="0.2">
      <c r="A195" t="s">
        <v>41</v>
      </c>
      <c r="B195">
        <v>4116.5</v>
      </c>
      <c r="C195" s="1">
        <v>43127.675000000003</v>
      </c>
      <c r="D195" t="s">
        <v>18</v>
      </c>
      <c r="E195">
        <v>107.839775556128</v>
      </c>
      <c r="F195" t="s">
        <v>14</v>
      </c>
      <c r="G195" t="s">
        <v>42</v>
      </c>
      <c r="H195" t="s">
        <v>16</v>
      </c>
      <c r="I195" t="str">
        <f t="shared" si="9"/>
        <v>CHINA-CANADA</v>
      </c>
      <c r="J195">
        <v>4116.5</v>
      </c>
      <c r="K195" s="9">
        <f t="shared" si="10"/>
        <v>316.65384615384613</v>
      </c>
      <c r="L195" t="s">
        <v>41</v>
      </c>
      <c r="M195" s="1">
        <v>43110.694444444445</v>
      </c>
      <c r="N195" s="5">
        <f t="shared" ref="N195:N258" si="11">IFERROR(INT(M195),"")</f>
        <v>43110</v>
      </c>
      <c r="O195" t="s">
        <v>31</v>
      </c>
    </row>
    <row r="196" spans="1:15" ht="13.5" customHeight="1" x14ac:dyDescent="0.2">
      <c r="A196" t="s">
        <v>41</v>
      </c>
      <c r="B196">
        <v>4116.5</v>
      </c>
      <c r="C196" s="1">
        <v>43127.675000000003</v>
      </c>
      <c r="D196" t="s">
        <v>18</v>
      </c>
      <c r="E196">
        <v>147.05423939472001</v>
      </c>
      <c r="F196" t="s">
        <v>14</v>
      </c>
      <c r="G196" t="s">
        <v>42</v>
      </c>
      <c r="H196" t="s">
        <v>16</v>
      </c>
      <c r="I196" t="str">
        <f t="shared" si="9"/>
        <v>CHINA-CANADA</v>
      </c>
      <c r="J196">
        <v>4116.5</v>
      </c>
      <c r="K196" s="9">
        <f t="shared" si="10"/>
        <v>316.65384615384613</v>
      </c>
      <c r="L196" t="s">
        <v>41</v>
      </c>
      <c r="M196" s="1">
        <v>43110.694444444445</v>
      </c>
      <c r="N196" s="5">
        <f t="shared" si="11"/>
        <v>43110</v>
      </c>
      <c r="O196" t="s">
        <v>31</v>
      </c>
    </row>
    <row r="197" spans="1:15" ht="13.5" customHeight="1" x14ac:dyDescent="0.2">
      <c r="A197" t="s">
        <v>22</v>
      </c>
      <c r="B197">
        <v>2842.5</v>
      </c>
      <c r="C197" s="1">
        <v>43150.666666666664</v>
      </c>
      <c r="D197" t="s">
        <v>21</v>
      </c>
      <c r="E197">
        <v>7845.3</v>
      </c>
      <c r="F197" t="s">
        <v>7</v>
      </c>
      <c r="G197" t="s">
        <v>23</v>
      </c>
      <c r="H197" t="s">
        <v>12</v>
      </c>
      <c r="I197" t="str">
        <f t="shared" si="9"/>
        <v>UNITED STATES-UNITED KINGDOM</v>
      </c>
      <c r="J197">
        <v>2842.5</v>
      </c>
      <c r="K197" s="9">
        <f t="shared" si="10"/>
        <v>109.32692307692308</v>
      </c>
      <c r="L197" t="s">
        <v>22</v>
      </c>
      <c r="M197" s="1">
        <v>43147.095138888886</v>
      </c>
      <c r="N197" s="5">
        <f t="shared" si="11"/>
        <v>43147</v>
      </c>
      <c r="O197" t="s">
        <v>17</v>
      </c>
    </row>
    <row r="198" spans="1:15" ht="13.5" customHeight="1" x14ac:dyDescent="0.2">
      <c r="A198" t="s">
        <v>22</v>
      </c>
      <c r="B198">
        <v>2842.5</v>
      </c>
      <c r="C198" s="1">
        <v>43150.666666666664</v>
      </c>
      <c r="D198" t="s">
        <v>21</v>
      </c>
      <c r="E198">
        <v>3126.75</v>
      </c>
      <c r="F198" t="s">
        <v>7</v>
      </c>
      <c r="G198" t="s">
        <v>23</v>
      </c>
      <c r="H198" t="s">
        <v>12</v>
      </c>
      <c r="I198" t="str">
        <f t="shared" si="9"/>
        <v>UNITED STATES-UNITED KINGDOM</v>
      </c>
      <c r="J198">
        <v>2842.5</v>
      </c>
      <c r="K198" s="9">
        <f t="shared" si="10"/>
        <v>109.32692307692308</v>
      </c>
      <c r="L198" t="s">
        <v>22</v>
      </c>
      <c r="M198" s="1">
        <v>43147.095138888886</v>
      </c>
      <c r="N198" s="5">
        <f t="shared" si="11"/>
        <v>43147</v>
      </c>
      <c r="O198" t="s">
        <v>17</v>
      </c>
    </row>
    <row r="199" spans="1:15" ht="13.5" customHeight="1" x14ac:dyDescent="0.2">
      <c r="A199" t="s">
        <v>22</v>
      </c>
      <c r="B199">
        <v>2842.5</v>
      </c>
      <c r="C199" s="1">
        <v>43150.666666666664</v>
      </c>
      <c r="D199" t="s">
        <v>21</v>
      </c>
      <c r="E199">
        <v>852.75</v>
      </c>
      <c r="F199" t="s">
        <v>7</v>
      </c>
      <c r="G199" t="s">
        <v>23</v>
      </c>
      <c r="H199" t="s">
        <v>12</v>
      </c>
      <c r="I199" t="str">
        <f t="shared" si="9"/>
        <v>UNITED STATES-UNITED KINGDOM</v>
      </c>
      <c r="J199">
        <v>2842.5</v>
      </c>
      <c r="K199" s="9">
        <f t="shared" si="10"/>
        <v>109.32692307692308</v>
      </c>
      <c r="L199" t="s">
        <v>22</v>
      </c>
      <c r="M199" s="1">
        <v>43147.095138888886</v>
      </c>
      <c r="N199" s="5">
        <f t="shared" si="11"/>
        <v>43147</v>
      </c>
      <c r="O199" t="s">
        <v>17</v>
      </c>
    </row>
    <row r="200" spans="1:15" ht="13.5" customHeight="1" x14ac:dyDescent="0.2">
      <c r="A200" t="s">
        <v>22</v>
      </c>
      <c r="B200">
        <v>2842.5</v>
      </c>
      <c r="C200" s="1">
        <v>43150.666666666664</v>
      </c>
      <c r="D200" t="s">
        <v>21</v>
      </c>
      <c r="E200">
        <v>45</v>
      </c>
      <c r="F200" t="s">
        <v>14</v>
      </c>
      <c r="G200" t="s">
        <v>23</v>
      </c>
      <c r="H200" t="s">
        <v>12</v>
      </c>
      <c r="I200" t="str">
        <f t="shared" si="9"/>
        <v>UNITED STATES-UNITED KINGDOM</v>
      </c>
      <c r="J200">
        <v>2842.5</v>
      </c>
      <c r="K200" s="9">
        <f t="shared" si="10"/>
        <v>109.32692307692308</v>
      </c>
      <c r="L200" t="s">
        <v>22</v>
      </c>
      <c r="M200" s="1">
        <v>43147.095138888886</v>
      </c>
      <c r="N200" s="5">
        <f t="shared" si="11"/>
        <v>43147</v>
      </c>
      <c r="O200" t="s">
        <v>17</v>
      </c>
    </row>
    <row r="201" spans="1:15" ht="13.5" customHeight="1" x14ac:dyDescent="0.2">
      <c r="A201" t="s">
        <v>22</v>
      </c>
      <c r="B201">
        <v>2842.5</v>
      </c>
      <c r="C201" s="1">
        <v>43150.666666666664</v>
      </c>
      <c r="D201" t="s">
        <v>21</v>
      </c>
      <c r="E201">
        <v>284.25</v>
      </c>
      <c r="F201" t="s">
        <v>14</v>
      </c>
      <c r="G201" t="s">
        <v>23</v>
      </c>
      <c r="H201" t="s">
        <v>12</v>
      </c>
      <c r="I201" t="str">
        <f t="shared" si="9"/>
        <v>UNITED STATES-UNITED KINGDOM</v>
      </c>
      <c r="J201">
        <v>2842.5</v>
      </c>
      <c r="K201" s="9">
        <f t="shared" si="10"/>
        <v>109.32692307692308</v>
      </c>
      <c r="L201" t="s">
        <v>22</v>
      </c>
      <c r="M201" s="1">
        <v>43147.095138888886</v>
      </c>
      <c r="N201" s="5">
        <f t="shared" si="11"/>
        <v>43147</v>
      </c>
      <c r="O201" t="s">
        <v>17</v>
      </c>
    </row>
    <row r="202" spans="1:15" ht="13.5" customHeight="1" x14ac:dyDescent="0.2">
      <c r="A202" t="s">
        <v>22</v>
      </c>
      <c r="B202">
        <v>2842.5</v>
      </c>
      <c r="C202" s="1">
        <v>43150.666666666664</v>
      </c>
      <c r="D202" t="s">
        <v>21</v>
      </c>
      <c r="E202">
        <v>400</v>
      </c>
      <c r="F202" t="s">
        <v>14</v>
      </c>
      <c r="G202" t="s">
        <v>23</v>
      </c>
      <c r="H202" t="s">
        <v>12</v>
      </c>
      <c r="I202" t="str">
        <f t="shared" si="9"/>
        <v>UNITED STATES-UNITED KINGDOM</v>
      </c>
      <c r="J202">
        <v>2842.5</v>
      </c>
      <c r="K202" s="9">
        <f t="shared" si="10"/>
        <v>109.32692307692308</v>
      </c>
      <c r="L202" t="s">
        <v>22</v>
      </c>
      <c r="M202" s="1">
        <v>43147.095138888886</v>
      </c>
      <c r="N202" s="5">
        <f t="shared" si="11"/>
        <v>43147</v>
      </c>
      <c r="O202" t="s">
        <v>17</v>
      </c>
    </row>
    <row r="203" spans="1:15" ht="13.5" customHeight="1" x14ac:dyDescent="0.2">
      <c r="A203" t="s">
        <v>22</v>
      </c>
      <c r="B203">
        <v>2842.5</v>
      </c>
      <c r="C203" s="1">
        <v>43150.666666666664</v>
      </c>
      <c r="D203" t="s">
        <v>21</v>
      </c>
      <c r="E203">
        <v>55</v>
      </c>
      <c r="F203" t="s">
        <v>14</v>
      </c>
      <c r="G203" t="s">
        <v>23</v>
      </c>
      <c r="H203" t="s">
        <v>12</v>
      </c>
      <c r="I203" t="str">
        <f t="shared" si="9"/>
        <v>UNITED STATES-UNITED KINGDOM</v>
      </c>
      <c r="J203">
        <v>2842.5</v>
      </c>
      <c r="K203" s="9">
        <f t="shared" si="10"/>
        <v>109.32692307692308</v>
      </c>
      <c r="L203" t="s">
        <v>22</v>
      </c>
      <c r="M203" s="1">
        <v>43147.095138888886</v>
      </c>
      <c r="N203" s="5">
        <f t="shared" si="11"/>
        <v>43147</v>
      </c>
      <c r="O203" t="s">
        <v>17</v>
      </c>
    </row>
    <row r="204" spans="1:15" ht="13.5" customHeight="1" x14ac:dyDescent="0.2">
      <c r="A204" t="s">
        <v>22</v>
      </c>
      <c r="B204">
        <v>2842.5</v>
      </c>
      <c r="C204" s="1">
        <v>43150.666666666664</v>
      </c>
      <c r="D204" t="s">
        <v>21</v>
      </c>
      <c r="E204">
        <v>25</v>
      </c>
      <c r="F204" t="s">
        <v>14</v>
      </c>
      <c r="G204" t="s">
        <v>23</v>
      </c>
      <c r="H204" t="s">
        <v>12</v>
      </c>
      <c r="I204" t="str">
        <f t="shared" si="9"/>
        <v>UNITED STATES-UNITED KINGDOM</v>
      </c>
      <c r="J204">
        <v>2842.5</v>
      </c>
      <c r="K204" s="9">
        <f t="shared" si="10"/>
        <v>109.32692307692308</v>
      </c>
      <c r="L204" t="s">
        <v>22</v>
      </c>
      <c r="M204" s="1">
        <v>43147.095138888886</v>
      </c>
      <c r="N204" s="5">
        <f t="shared" si="11"/>
        <v>43147</v>
      </c>
      <c r="O204" t="s">
        <v>17</v>
      </c>
    </row>
    <row r="205" spans="1:15" ht="13.5" customHeight="1" x14ac:dyDescent="0.2">
      <c r="A205" t="s">
        <v>22</v>
      </c>
      <c r="B205">
        <v>2842.5</v>
      </c>
      <c r="C205" s="1">
        <v>43150.666666666664</v>
      </c>
      <c r="D205" t="s">
        <v>21</v>
      </c>
      <c r="E205">
        <v>602.89</v>
      </c>
      <c r="F205" t="s">
        <v>14</v>
      </c>
      <c r="G205" t="s">
        <v>23</v>
      </c>
      <c r="H205" t="s">
        <v>12</v>
      </c>
      <c r="I205" t="str">
        <f t="shared" si="9"/>
        <v>UNITED STATES-UNITED KINGDOM</v>
      </c>
      <c r="J205">
        <v>2842.5</v>
      </c>
      <c r="K205" s="9">
        <f t="shared" si="10"/>
        <v>109.32692307692308</v>
      </c>
      <c r="L205" t="s">
        <v>22</v>
      </c>
      <c r="M205" s="1">
        <v>43147.095138888886</v>
      </c>
      <c r="N205" s="5">
        <f t="shared" si="11"/>
        <v>43147</v>
      </c>
      <c r="O205" t="s">
        <v>17</v>
      </c>
    </row>
    <row r="206" spans="1:15" ht="13.5" customHeight="1" x14ac:dyDescent="0.2">
      <c r="A206" t="s">
        <v>13</v>
      </c>
      <c r="C206" t="s">
        <v>13</v>
      </c>
      <c r="D206" t="s">
        <v>18</v>
      </c>
      <c r="E206">
        <v>752.02618450399996</v>
      </c>
      <c r="F206" t="s">
        <v>14</v>
      </c>
      <c r="G206" t="s">
        <v>13</v>
      </c>
      <c r="H206" t="s">
        <v>16</v>
      </c>
      <c r="I206" t="str">
        <f t="shared" si="9"/>
        <v>-CANADA</v>
      </c>
      <c r="K206" s="9">
        <f t="shared" si="10"/>
        <v>0</v>
      </c>
      <c r="L206" t="s">
        <v>13</v>
      </c>
      <c r="M206" t="s">
        <v>13</v>
      </c>
      <c r="N206" s="5" t="str">
        <f t="shared" si="11"/>
        <v/>
      </c>
      <c r="O206" t="s">
        <v>31</v>
      </c>
    </row>
    <row r="207" spans="1:15" ht="13.5" customHeight="1" x14ac:dyDescent="0.2">
      <c r="A207" t="s">
        <v>13</v>
      </c>
      <c r="C207" t="s">
        <v>13</v>
      </c>
      <c r="D207" t="s">
        <v>18</v>
      </c>
      <c r="E207">
        <v>116.89526184</v>
      </c>
      <c r="F207" t="s">
        <v>14</v>
      </c>
      <c r="G207" t="s">
        <v>13</v>
      </c>
      <c r="H207" t="s">
        <v>16</v>
      </c>
      <c r="I207" t="str">
        <f t="shared" si="9"/>
        <v>-CANADA</v>
      </c>
      <c r="K207" s="9">
        <f t="shared" si="10"/>
        <v>0</v>
      </c>
      <c r="L207" t="s">
        <v>13</v>
      </c>
      <c r="M207" t="s">
        <v>13</v>
      </c>
      <c r="N207" s="5" t="str">
        <f t="shared" si="11"/>
        <v/>
      </c>
      <c r="O207" t="s">
        <v>31</v>
      </c>
    </row>
    <row r="208" spans="1:15" ht="13.5" customHeight="1" x14ac:dyDescent="0.2">
      <c r="A208" t="s">
        <v>13</v>
      </c>
      <c r="C208" t="s">
        <v>13</v>
      </c>
      <c r="D208" t="s">
        <v>18</v>
      </c>
      <c r="E208">
        <v>66.240648375999996</v>
      </c>
      <c r="F208" t="s">
        <v>14</v>
      </c>
      <c r="G208" t="s">
        <v>13</v>
      </c>
      <c r="H208" t="s">
        <v>16</v>
      </c>
      <c r="I208" t="str">
        <f t="shared" si="9"/>
        <v>-CANADA</v>
      </c>
      <c r="K208" s="9">
        <f t="shared" si="10"/>
        <v>0</v>
      </c>
      <c r="L208" t="s">
        <v>13</v>
      </c>
      <c r="M208" t="s">
        <v>13</v>
      </c>
      <c r="N208" s="5" t="str">
        <f t="shared" si="11"/>
        <v/>
      </c>
      <c r="O208" t="s">
        <v>31</v>
      </c>
    </row>
    <row r="209" spans="1:15" ht="13.5" customHeight="1" x14ac:dyDescent="0.2">
      <c r="A209" t="s">
        <v>22</v>
      </c>
      <c r="B209">
        <v>2842.5</v>
      </c>
      <c r="C209" s="1">
        <v>43150.666666666664</v>
      </c>
      <c r="D209" t="s">
        <v>21</v>
      </c>
      <c r="E209">
        <v>-7845.3</v>
      </c>
      <c r="F209" t="s">
        <v>7</v>
      </c>
      <c r="G209" t="s">
        <v>23</v>
      </c>
      <c r="H209" t="s">
        <v>12</v>
      </c>
      <c r="I209" t="str">
        <f t="shared" si="9"/>
        <v>UNITED STATES-UNITED KINGDOM</v>
      </c>
      <c r="J209">
        <v>2842.5</v>
      </c>
      <c r="K209" s="9">
        <f t="shared" si="10"/>
        <v>109.32692307692308</v>
      </c>
      <c r="L209" t="s">
        <v>22</v>
      </c>
      <c r="M209" s="1">
        <v>43147.095138888886</v>
      </c>
      <c r="N209" s="5">
        <f t="shared" si="11"/>
        <v>43147</v>
      </c>
      <c r="O209" t="s">
        <v>17</v>
      </c>
    </row>
    <row r="210" spans="1:15" ht="13.5" customHeight="1" x14ac:dyDescent="0.2">
      <c r="A210" t="s">
        <v>22</v>
      </c>
      <c r="B210">
        <v>2842.5</v>
      </c>
      <c r="C210" s="1">
        <v>43150.666666666664</v>
      </c>
      <c r="D210" t="s">
        <v>21</v>
      </c>
      <c r="E210">
        <v>-3126.75</v>
      </c>
      <c r="F210" t="s">
        <v>7</v>
      </c>
      <c r="G210" t="s">
        <v>23</v>
      </c>
      <c r="H210" t="s">
        <v>12</v>
      </c>
      <c r="I210" t="str">
        <f t="shared" si="9"/>
        <v>UNITED STATES-UNITED KINGDOM</v>
      </c>
      <c r="J210">
        <v>2842.5</v>
      </c>
      <c r="K210" s="9">
        <f t="shared" si="10"/>
        <v>109.32692307692308</v>
      </c>
      <c r="L210" t="s">
        <v>22</v>
      </c>
      <c r="M210" s="1">
        <v>43147.095138888886</v>
      </c>
      <c r="N210" s="5">
        <f t="shared" si="11"/>
        <v>43147</v>
      </c>
      <c r="O210" t="s">
        <v>17</v>
      </c>
    </row>
    <row r="211" spans="1:15" ht="13.5" customHeight="1" x14ac:dyDescent="0.2">
      <c r="A211" t="s">
        <v>22</v>
      </c>
      <c r="B211">
        <v>2842.5</v>
      </c>
      <c r="C211" s="1">
        <v>43150.666666666664</v>
      </c>
      <c r="D211" t="s">
        <v>21</v>
      </c>
      <c r="E211">
        <v>-852.75</v>
      </c>
      <c r="F211" t="s">
        <v>7</v>
      </c>
      <c r="G211" t="s">
        <v>23</v>
      </c>
      <c r="H211" t="s">
        <v>12</v>
      </c>
      <c r="I211" t="str">
        <f t="shared" si="9"/>
        <v>UNITED STATES-UNITED KINGDOM</v>
      </c>
      <c r="J211">
        <v>2842.5</v>
      </c>
      <c r="K211" s="9">
        <f t="shared" si="10"/>
        <v>109.32692307692308</v>
      </c>
      <c r="L211" t="s">
        <v>22</v>
      </c>
      <c r="M211" s="1">
        <v>43147.095138888886</v>
      </c>
      <c r="N211" s="5">
        <f t="shared" si="11"/>
        <v>43147</v>
      </c>
      <c r="O211" t="s">
        <v>17</v>
      </c>
    </row>
    <row r="212" spans="1:15" ht="13.5" customHeight="1" x14ac:dyDescent="0.2">
      <c r="A212" t="s">
        <v>22</v>
      </c>
      <c r="B212">
        <v>2842.5</v>
      </c>
      <c r="C212" s="1">
        <v>43150.666666666664</v>
      </c>
      <c r="D212" t="s">
        <v>21</v>
      </c>
      <c r="E212">
        <v>-45</v>
      </c>
      <c r="F212" t="s">
        <v>14</v>
      </c>
      <c r="G212" t="s">
        <v>23</v>
      </c>
      <c r="H212" t="s">
        <v>12</v>
      </c>
      <c r="I212" t="str">
        <f t="shared" si="9"/>
        <v>UNITED STATES-UNITED KINGDOM</v>
      </c>
      <c r="J212">
        <v>2842.5</v>
      </c>
      <c r="K212" s="9">
        <f t="shared" si="10"/>
        <v>109.32692307692308</v>
      </c>
      <c r="L212" t="s">
        <v>22</v>
      </c>
      <c r="M212" s="1">
        <v>43147.095138888886</v>
      </c>
      <c r="N212" s="5">
        <f t="shared" si="11"/>
        <v>43147</v>
      </c>
      <c r="O212" t="s">
        <v>17</v>
      </c>
    </row>
    <row r="213" spans="1:15" ht="13.5" customHeight="1" x14ac:dyDescent="0.2">
      <c r="A213" t="s">
        <v>22</v>
      </c>
      <c r="B213">
        <v>2842.5</v>
      </c>
      <c r="C213" s="1">
        <v>43150.666666666664</v>
      </c>
      <c r="D213" t="s">
        <v>21</v>
      </c>
      <c r="E213">
        <v>-284.25</v>
      </c>
      <c r="F213" t="s">
        <v>14</v>
      </c>
      <c r="G213" t="s">
        <v>23</v>
      </c>
      <c r="H213" t="s">
        <v>12</v>
      </c>
      <c r="I213" t="str">
        <f t="shared" si="9"/>
        <v>UNITED STATES-UNITED KINGDOM</v>
      </c>
      <c r="J213">
        <v>2842.5</v>
      </c>
      <c r="K213" s="9">
        <f t="shared" si="10"/>
        <v>109.32692307692308</v>
      </c>
      <c r="L213" t="s">
        <v>22</v>
      </c>
      <c r="M213" s="1">
        <v>43147.095138888886</v>
      </c>
      <c r="N213" s="5">
        <f t="shared" si="11"/>
        <v>43147</v>
      </c>
      <c r="O213" t="s">
        <v>17</v>
      </c>
    </row>
    <row r="214" spans="1:15" ht="13.5" customHeight="1" x14ac:dyDescent="0.2">
      <c r="A214" t="s">
        <v>22</v>
      </c>
      <c r="B214">
        <v>2842.5</v>
      </c>
      <c r="C214" s="1">
        <v>43150.666666666664</v>
      </c>
      <c r="D214" t="s">
        <v>21</v>
      </c>
      <c r="E214">
        <v>-400</v>
      </c>
      <c r="F214" t="s">
        <v>14</v>
      </c>
      <c r="G214" t="s">
        <v>23</v>
      </c>
      <c r="H214" t="s">
        <v>12</v>
      </c>
      <c r="I214" t="str">
        <f t="shared" si="9"/>
        <v>UNITED STATES-UNITED KINGDOM</v>
      </c>
      <c r="J214">
        <v>2842.5</v>
      </c>
      <c r="K214" s="9">
        <f t="shared" si="10"/>
        <v>109.32692307692308</v>
      </c>
      <c r="L214" t="s">
        <v>22</v>
      </c>
      <c r="M214" s="1">
        <v>43147.095138888886</v>
      </c>
      <c r="N214" s="5">
        <f t="shared" si="11"/>
        <v>43147</v>
      </c>
      <c r="O214" t="s">
        <v>17</v>
      </c>
    </row>
    <row r="215" spans="1:15" ht="13.5" customHeight="1" x14ac:dyDescent="0.2">
      <c r="A215" t="s">
        <v>22</v>
      </c>
      <c r="B215">
        <v>2842.5</v>
      </c>
      <c r="C215" s="1">
        <v>43150.666666666664</v>
      </c>
      <c r="D215" t="s">
        <v>21</v>
      </c>
      <c r="E215">
        <v>-55</v>
      </c>
      <c r="F215" t="s">
        <v>14</v>
      </c>
      <c r="G215" t="s">
        <v>23</v>
      </c>
      <c r="H215" t="s">
        <v>12</v>
      </c>
      <c r="I215" t="str">
        <f t="shared" si="9"/>
        <v>UNITED STATES-UNITED KINGDOM</v>
      </c>
      <c r="J215">
        <v>2842.5</v>
      </c>
      <c r="K215" s="9">
        <f t="shared" si="10"/>
        <v>109.32692307692308</v>
      </c>
      <c r="L215" t="s">
        <v>22</v>
      </c>
      <c r="M215" s="1">
        <v>43147.095138888886</v>
      </c>
      <c r="N215" s="5">
        <f t="shared" si="11"/>
        <v>43147</v>
      </c>
      <c r="O215" t="s">
        <v>17</v>
      </c>
    </row>
    <row r="216" spans="1:15" ht="13.5" customHeight="1" x14ac:dyDescent="0.2">
      <c r="A216" t="s">
        <v>22</v>
      </c>
      <c r="B216">
        <v>2842.5</v>
      </c>
      <c r="C216" s="1">
        <v>43150.666666666664</v>
      </c>
      <c r="D216" t="s">
        <v>21</v>
      </c>
      <c r="E216">
        <v>-25</v>
      </c>
      <c r="F216" t="s">
        <v>14</v>
      </c>
      <c r="G216" t="s">
        <v>23</v>
      </c>
      <c r="H216" t="s">
        <v>12</v>
      </c>
      <c r="I216" t="str">
        <f t="shared" si="9"/>
        <v>UNITED STATES-UNITED KINGDOM</v>
      </c>
      <c r="J216">
        <v>2842.5</v>
      </c>
      <c r="K216" s="9">
        <f t="shared" si="10"/>
        <v>109.32692307692308</v>
      </c>
      <c r="L216" t="s">
        <v>22</v>
      </c>
      <c r="M216" s="1">
        <v>43147.095138888886</v>
      </c>
      <c r="N216" s="5">
        <f t="shared" si="11"/>
        <v>43147</v>
      </c>
      <c r="O216" t="s">
        <v>17</v>
      </c>
    </row>
    <row r="217" spans="1:15" ht="13.5" customHeight="1" x14ac:dyDescent="0.2">
      <c r="A217" t="s">
        <v>22</v>
      </c>
      <c r="B217">
        <v>2842.5</v>
      </c>
      <c r="C217" s="1">
        <v>43150.666666666664</v>
      </c>
      <c r="D217" t="s">
        <v>21</v>
      </c>
      <c r="E217">
        <v>-602.89</v>
      </c>
      <c r="F217" t="s">
        <v>14</v>
      </c>
      <c r="G217" t="s">
        <v>23</v>
      </c>
      <c r="H217" t="s">
        <v>12</v>
      </c>
      <c r="I217" t="str">
        <f t="shared" si="9"/>
        <v>UNITED STATES-UNITED KINGDOM</v>
      </c>
      <c r="J217">
        <v>2842.5</v>
      </c>
      <c r="K217" s="9">
        <f t="shared" si="10"/>
        <v>109.32692307692308</v>
      </c>
      <c r="L217" t="s">
        <v>22</v>
      </c>
      <c r="M217" s="1">
        <v>43147.095138888886</v>
      </c>
      <c r="N217" s="5">
        <f t="shared" si="11"/>
        <v>43147</v>
      </c>
      <c r="O217" t="s">
        <v>17</v>
      </c>
    </row>
    <row r="218" spans="1:15" ht="13.5" customHeight="1" x14ac:dyDescent="0.2">
      <c r="A218" t="s">
        <v>44</v>
      </c>
      <c r="B218">
        <v>171</v>
      </c>
      <c r="C218" s="1">
        <v>43004.070138888892</v>
      </c>
      <c r="D218" t="s">
        <v>27</v>
      </c>
      <c r="E218">
        <v>-54.443990739999997</v>
      </c>
      <c r="F218" t="s">
        <v>43</v>
      </c>
      <c r="G218" t="s">
        <v>12</v>
      </c>
      <c r="H218" t="s">
        <v>20</v>
      </c>
      <c r="I218" t="str">
        <f t="shared" si="9"/>
        <v>UNITED KINGDOM-UNITED ARAB EMIRATES</v>
      </c>
      <c r="J218">
        <v>171</v>
      </c>
      <c r="K218" s="9">
        <f t="shared" si="10"/>
        <v>21.375</v>
      </c>
      <c r="L218" t="s">
        <v>44</v>
      </c>
      <c r="M218" s="1">
        <v>42999.568055555559</v>
      </c>
      <c r="N218" s="5">
        <f t="shared" si="11"/>
        <v>42999</v>
      </c>
      <c r="O218" t="s">
        <v>17</v>
      </c>
    </row>
    <row r="219" spans="1:15" ht="13.5" customHeight="1" x14ac:dyDescent="0.2">
      <c r="A219" t="s">
        <v>44</v>
      </c>
      <c r="B219">
        <v>171</v>
      </c>
      <c r="C219" s="1">
        <v>43004.070138888892</v>
      </c>
      <c r="D219" t="s">
        <v>27</v>
      </c>
      <c r="E219">
        <v>-28.583095138499999</v>
      </c>
      <c r="F219" t="s">
        <v>14</v>
      </c>
      <c r="G219" t="s">
        <v>12</v>
      </c>
      <c r="H219" t="s">
        <v>20</v>
      </c>
      <c r="I219" t="str">
        <f t="shared" si="9"/>
        <v>UNITED KINGDOM-UNITED ARAB EMIRATES</v>
      </c>
      <c r="J219">
        <v>171</v>
      </c>
      <c r="K219" s="9">
        <f t="shared" si="10"/>
        <v>21.375</v>
      </c>
      <c r="L219" t="s">
        <v>44</v>
      </c>
      <c r="M219" s="1">
        <v>42999.568055555559</v>
      </c>
      <c r="N219" s="5">
        <f t="shared" si="11"/>
        <v>42999</v>
      </c>
      <c r="O219" t="s">
        <v>17</v>
      </c>
    </row>
    <row r="220" spans="1:15" ht="13.5" customHeight="1" x14ac:dyDescent="0.2">
      <c r="A220" t="s">
        <v>44</v>
      </c>
      <c r="B220">
        <v>171</v>
      </c>
      <c r="C220" s="1">
        <v>43004.070138888892</v>
      </c>
      <c r="D220" t="s">
        <v>27</v>
      </c>
      <c r="E220">
        <v>-14.9720974535</v>
      </c>
      <c r="F220" t="s">
        <v>14</v>
      </c>
      <c r="G220" t="s">
        <v>12</v>
      </c>
      <c r="H220" t="s">
        <v>20</v>
      </c>
      <c r="I220" t="str">
        <f t="shared" si="9"/>
        <v>UNITED KINGDOM-UNITED ARAB EMIRATES</v>
      </c>
      <c r="J220">
        <v>171</v>
      </c>
      <c r="K220" s="9">
        <f t="shared" si="10"/>
        <v>21.375</v>
      </c>
      <c r="L220" t="s">
        <v>44</v>
      </c>
      <c r="M220" s="1">
        <v>42999.568055555559</v>
      </c>
      <c r="N220" s="5">
        <f t="shared" si="11"/>
        <v>42999</v>
      </c>
      <c r="O220" t="s">
        <v>17</v>
      </c>
    </row>
    <row r="221" spans="1:15" ht="13.5" customHeight="1" x14ac:dyDescent="0.2">
      <c r="A221" t="s">
        <v>44</v>
      </c>
      <c r="B221">
        <v>171</v>
      </c>
      <c r="C221" s="1">
        <v>43004.070138888892</v>
      </c>
      <c r="D221" t="s">
        <v>27</v>
      </c>
      <c r="E221">
        <v>-4.0832993054999998</v>
      </c>
      <c r="F221" t="s">
        <v>14</v>
      </c>
      <c r="G221" t="s">
        <v>12</v>
      </c>
      <c r="H221" t="s">
        <v>20</v>
      </c>
      <c r="I221" t="str">
        <f t="shared" si="9"/>
        <v>UNITED KINGDOM-UNITED ARAB EMIRATES</v>
      </c>
      <c r="J221">
        <v>171</v>
      </c>
      <c r="K221" s="9">
        <f t="shared" si="10"/>
        <v>21.375</v>
      </c>
      <c r="L221" t="s">
        <v>44</v>
      </c>
      <c r="M221" s="1">
        <v>42999.568055555559</v>
      </c>
      <c r="N221" s="5">
        <f t="shared" si="11"/>
        <v>42999</v>
      </c>
      <c r="O221" t="s">
        <v>17</v>
      </c>
    </row>
    <row r="222" spans="1:15" ht="13.5" customHeight="1" x14ac:dyDescent="0.2">
      <c r="A222" t="s">
        <v>22</v>
      </c>
      <c r="B222">
        <v>2842.5</v>
      </c>
      <c r="C222" s="1">
        <v>43150.666666666664</v>
      </c>
      <c r="D222" t="s">
        <v>21</v>
      </c>
      <c r="E222">
        <v>5116.5</v>
      </c>
      <c r="F222" t="s">
        <v>7</v>
      </c>
      <c r="G222" t="s">
        <v>23</v>
      </c>
      <c r="H222" t="s">
        <v>12</v>
      </c>
      <c r="I222" t="str">
        <f t="shared" si="9"/>
        <v>UNITED STATES-UNITED KINGDOM</v>
      </c>
      <c r="J222">
        <v>2842.5</v>
      </c>
      <c r="K222" s="9">
        <f t="shared" si="10"/>
        <v>109.32692307692308</v>
      </c>
      <c r="L222" t="s">
        <v>22</v>
      </c>
      <c r="M222" s="1">
        <v>43147.095138888886</v>
      </c>
      <c r="N222" s="5">
        <f t="shared" si="11"/>
        <v>43147</v>
      </c>
      <c r="O222" t="s">
        <v>17</v>
      </c>
    </row>
    <row r="223" spans="1:15" ht="13.5" customHeight="1" x14ac:dyDescent="0.2">
      <c r="A223" t="s">
        <v>22</v>
      </c>
      <c r="B223">
        <v>2842.5</v>
      </c>
      <c r="C223" s="1">
        <v>43150.666666666664</v>
      </c>
      <c r="D223" t="s">
        <v>21</v>
      </c>
      <c r="E223">
        <v>45</v>
      </c>
      <c r="F223" t="s">
        <v>14</v>
      </c>
      <c r="G223" t="s">
        <v>23</v>
      </c>
      <c r="H223" t="s">
        <v>12</v>
      </c>
      <c r="I223" t="str">
        <f t="shared" si="9"/>
        <v>UNITED STATES-UNITED KINGDOM</v>
      </c>
      <c r="J223">
        <v>2842.5</v>
      </c>
      <c r="K223" s="9">
        <f t="shared" si="10"/>
        <v>109.32692307692308</v>
      </c>
      <c r="L223" t="s">
        <v>22</v>
      </c>
      <c r="M223" s="1">
        <v>43147.095138888886</v>
      </c>
      <c r="N223" s="5">
        <f t="shared" si="11"/>
        <v>43147</v>
      </c>
      <c r="O223" t="s">
        <v>17</v>
      </c>
    </row>
    <row r="224" spans="1:15" ht="13.5" customHeight="1" x14ac:dyDescent="0.2">
      <c r="A224" t="s">
        <v>22</v>
      </c>
      <c r="B224">
        <v>2842.5</v>
      </c>
      <c r="C224" s="1">
        <v>43150.666666666664</v>
      </c>
      <c r="D224" t="s">
        <v>21</v>
      </c>
      <c r="E224">
        <v>284.25</v>
      </c>
      <c r="F224" t="s">
        <v>14</v>
      </c>
      <c r="G224" t="s">
        <v>23</v>
      </c>
      <c r="H224" t="s">
        <v>12</v>
      </c>
      <c r="I224" t="str">
        <f t="shared" si="9"/>
        <v>UNITED STATES-UNITED KINGDOM</v>
      </c>
      <c r="J224">
        <v>2842.5</v>
      </c>
      <c r="K224" s="9">
        <f t="shared" si="10"/>
        <v>109.32692307692308</v>
      </c>
      <c r="L224" t="s">
        <v>22</v>
      </c>
      <c r="M224" s="1">
        <v>43147.095138888886</v>
      </c>
      <c r="N224" s="5">
        <f t="shared" si="11"/>
        <v>43147</v>
      </c>
      <c r="O224" t="s">
        <v>17</v>
      </c>
    </row>
    <row r="225" spans="1:15" ht="13.5" customHeight="1" x14ac:dyDescent="0.2">
      <c r="A225" t="s">
        <v>22</v>
      </c>
      <c r="B225">
        <v>2842.5</v>
      </c>
      <c r="C225" s="1">
        <v>43150.666666666664</v>
      </c>
      <c r="D225" t="s">
        <v>21</v>
      </c>
      <c r="E225">
        <v>400</v>
      </c>
      <c r="F225" t="s">
        <v>14</v>
      </c>
      <c r="G225" t="s">
        <v>23</v>
      </c>
      <c r="H225" t="s">
        <v>12</v>
      </c>
      <c r="I225" t="str">
        <f t="shared" si="9"/>
        <v>UNITED STATES-UNITED KINGDOM</v>
      </c>
      <c r="J225">
        <v>2842.5</v>
      </c>
      <c r="K225" s="9">
        <f t="shared" si="10"/>
        <v>109.32692307692308</v>
      </c>
      <c r="L225" t="s">
        <v>22</v>
      </c>
      <c r="M225" s="1">
        <v>43147.095138888886</v>
      </c>
      <c r="N225" s="5">
        <f t="shared" si="11"/>
        <v>43147</v>
      </c>
      <c r="O225" t="s">
        <v>17</v>
      </c>
    </row>
    <row r="226" spans="1:15" ht="13.5" customHeight="1" x14ac:dyDescent="0.2">
      <c r="A226" t="s">
        <v>22</v>
      </c>
      <c r="B226">
        <v>2842.5</v>
      </c>
      <c r="C226" s="1">
        <v>43150.666666666664</v>
      </c>
      <c r="D226" t="s">
        <v>21</v>
      </c>
      <c r="E226">
        <v>55</v>
      </c>
      <c r="F226" t="s">
        <v>14</v>
      </c>
      <c r="G226" t="s">
        <v>23</v>
      </c>
      <c r="H226" t="s">
        <v>12</v>
      </c>
      <c r="I226" t="str">
        <f t="shared" si="9"/>
        <v>UNITED STATES-UNITED KINGDOM</v>
      </c>
      <c r="J226">
        <v>2842.5</v>
      </c>
      <c r="K226" s="9">
        <f t="shared" si="10"/>
        <v>109.32692307692308</v>
      </c>
      <c r="L226" t="s">
        <v>22</v>
      </c>
      <c r="M226" s="1">
        <v>43147.095138888886</v>
      </c>
      <c r="N226" s="5">
        <f t="shared" si="11"/>
        <v>43147</v>
      </c>
      <c r="O226" t="s">
        <v>17</v>
      </c>
    </row>
    <row r="227" spans="1:15" ht="13.5" customHeight="1" x14ac:dyDescent="0.2">
      <c r="A227" t="s">
        <v>22</v>
      </c>
      <c r="B227">
        <v>2842.5</v>
      </c>
      <c r="C227" s="1">
        <v>43150.666666666664</v>
      </c>
      <c r="D227" t="s">
        <v>21</v>
      </c>
      <c r="E227">
        <v>25</v>
      </c>
      <c r="F227" t="s">
        <v>14</v>
      </c>
      <c r="G227" t="s">
        <v>23</v>
      </c>
      <c r="H227" t="s">
        <v>12</v>
      </c>
      <c r="I227" t="str">
        <f t="shared" si="9"/>
        <v>UNITED STATES-UNITED KINGDOM</v>
      </c>
      <c r="J227">
        <v>2842.5</v>
      </c>
      <c r="K227" s="9">
        <f t="shared" si="10"/>
        <v>109.32692307692308</v>
      </c>
      <c r="L227" t="s">
        <v>22</v>
      </c>
      <c r="M227" s="1">
        <v>43147.095138888886</v>
      </c>
      <c r="N227" s="5">
        <f t="shared" si="11"/>
        <v>43147</v>
      </c>
      <c r="O227" t="s">
        <v>17</v>
      </c>
    </row>
    <row r="228" spans="1:15" ht="13.5" customHeight="1" x14ac:dyDescent="0.2">
      <c r="A228" t="s">
        <v>22</v>
      </c>
      <c r="B228">
        <v>2842.5</v>
      </c>
      <c r="C228" s="1">
        <v>43150.666666666664</v>
      </c>
      <c r="D228" t="s">
        <v>21</v>
      </c>
      <c r="E228">
        <v>603</v>
      </c>
      <c r="F228" t="s">
        <v>14</v>
      </c>
      <c r="G228" t="s">
        <v>23</v>
      </c>
      <c r="H228" t="s">
        <v>12</v>
      </c>
      <c r="I228" t="str">
        <f t="shared" si="9"/>
        <v>UNITED STATES-UNITED KINGDOM</v>
      </c>
      <c r="J228">
        <v>2842.5</v>
      </c>
      <c r="K228" s="9">
        <f t="shared" si="10"/>
        <v>109.32692307692308</v>
      </c>
      <c r="L228" t="s">
        <v>22</v>
      </c>
      <c r="M228" s="1">
        <v>43147.095138888886</v>
      </c>
      <c r="N228" s="5">
        <f t="shared" si="11"/>
        <v>43147</v>
      </c>
      <c r="O228" t="s">
        <v>17</v>
      </c>
    </row>
    <row r="229" spans="1:15" ht="13.5" customHeight="1" x14ac:dyDescent="0.2">
      <c r="A229" t="s">
        <v>22</v>
      </c>
      <c r="B229">
        <v>2842.5</v>
      </c>
      <c r="C229" s="1">
        <v>43150.666666666664</v>
      </c>
      <c r="D229" t="s">
        <v>21</v>
      </c>
      <c r="E229">
        <v>1125.05</v>
      </c>
      <c r="F229" t="s">
        <v>14</v>
      </c>
      <c r="G229" t="s">
        <v>23</v>
      </c>
      <c r="H229" t="s">
        <v>12</v>
      </c>
      <c r="I229" t="str">
        <f t="shared" si="9"/>
        <v>UNITED STATES-UNITED KINGDOM</v>
      </c>
      <c r="J229">
        <v>2842.5</v>
      </c>
      <c r="K229" s="9">
        <f t="shared" si="10"/>
        <v>109.32692307692308</v>
      </c>
      <c r="L229" t="s">
        <v>22</v>
      </c>
      <c r="M229" s="1">
        <v>43147.095138888886</v>
      </c>
      <c r="N229" s="5">
        <f t="shared" si="11"/>
        <v>43147</v>
      </c>
      <c r="O229" t="s">
        <v>17</v>
      </c>
    </row>
    <row r="230" spans="1:15" ht="13.5" customHeight="1" x14ac:dyDescent="0.2">
      <c r="A230" t="s">
        <v>44</v>
      </c>
      <c r="B230">
        <v>171</v>
      </c>
      <c r="C230" s="1">
        <v>43004.070138888892</v>
      </c>
      <c r="D230" t="s">
        <v>27</v>
      </c>
      <c r="E230">
        <v>55</v>
      </c>
      <c r="F230" t="s">
        <v>43</v>
      </c>
      <c r="G230" t="s">
        <v>12</v>
      </c>
      <c r="H230" t="s">
        <v>20</v>
      </c>
      <c r="I230" t="str">
        <f t="shared" si="9"/>
        <v>UNITED KINGDOM-UNITED ARAB EMIRATES</v>
      </c>
      <c r="J230">
        <v>171</v>
      </c>
      <c r="K230" s="9">
        <f t="shared" si="10"/>
        <v>21.375</v>
      </c>
      <c r="L230" t="s">
        <v>44</v>
      </c>
      <c r="M230" s="1">
        <v>42999.568055555559</v>
      </c>
      <c r="N230" s="5">
        <f t="shared" si="11"/>
        <v>42999</v>
      </c>
      <c r="O230" t="s">
        <v>17</v>
      </c>
    </row>
    <row r="231" spans="1:15" ht="13.5" customHeight="1" x14ac:dyDescent="0.2">
      <c r="A231" t="s">
        <v>44</v>
      </c>
      <c r="B231">
        <v>171</v>
      </c>
      <c r="C231" s="1">
        <v>43004.070138888892</v>
      </c>
      <c r="D231" t="s">
        <v>27</v>
      </c>
      <c r="E231">
        <v>29</v>
      </c>
      <c r="F231" t="s">
        <v>14</v>
      </c>
      <c r="G231" t="s">
        <v>12</v>
      </c>
      <c r="H231" t="s">
        <v>20</v>
      </c>
      <c r="I231" t="str">
        <f t="shared" si="9"/>
        <v>UNITED KINGDOM-UNITED ARAB EMIRATES</v>
      </c>
      <c r="J231">
        <v>171</v>
      </c>
      <c r="K231" s="9">
        <f t="shared" si="10"/>
        <v>21.375</v>
      </c>
      <c r="L231" t="s">
        <v>44</v>
      </c>
      <c r="M231" s="1">
        <v>42999.568055555559</v>
      </c>
      <c r="N231" s="5">
        <f t="shared" si="11"/>
        <v>42999</v>
      </c>
      <c r="O231" t="s">
        <v>17</v>
      </c>
    </row>
    <row r="232" spans="1:15" ht="13.5" customHeight="1" x14ac:dyDescent="0.2">
      <c r="A232" t="s">
        <v>44</v>
      </c>
      <c r="B232">
        <v>171</v>
      </c>
      <c r="C232" s="1">
        <v>43004.070138888892</v>
      </c>
      <c r="D232" t="s">
        <v>27</v>
      </c>
      <c r="E232">
        <v>15</v>
      </c>
      <c r="F232" t="s">
        <v>14</v>
      </c>
      <c r="G232" t="s">
        <v>12</v>
      </c>
      <c r="H232" t="s">
        <v>20</v>
      </c>
      <c r="I232" t="str">
        <f t="shared" si="9"/>
        <v>UNITED KINGDOM-UNITED ARAB EMIRATES</v>
      </c>
      <c r="J232">
        <v>171</v>
      </c>
      <c r="K232" s="9">
        <f t="shared" si="10"/>
        <v>21.375</v>
      </c>
      <c r="L232" t="s">
        <v>44</v>
      </c>
      <c r="M232" s="1">
        <v>42999.568055555559</v>
      </c>
      <c r="N232" s="5">
        <f t="shared" si="11"/>
        <v>42999</v>
      </c>
      <c r="O232" t="s">
        <v>17</v>
      </c>
    </row>
    <row r="233" spans="1:15" ht="13.5" customHeight="1" x14ac:dyDescent="0.2">
      <c r="A233" t="s">
        <v>44</v>
      </c>
      <c r="B233">
        <v>171</v>
      </c>
      <c r="C233" s="1">
        <v>43004.070138888892</v>
      </c>
      <c r="D233" t="s">
        <v>27</v>
      </c>
      <c r="E233">
        <v>4</v>
      </c>
      <c r="F233" t="s">
        <v>14</v>
      </c>
      <c r="G233" t="s">
        <v>12</v>
      </c>
      <c r="H233" t="s">
        <v>20</v>
      </c>
      <c r="I233" t="str">
        <f t="shared" si="9"/>
        <v>UNITED KINGDOM-UNITED ARAB EMIRATES</v>
      </c>
      <c r="J233">
        <v>171</v>
      </c>
      <c r="K233" s="9">
        <f t="shared" si="10"/>
        <v>21.375</v>
      </c>
      <c r="L233" t="s">
        <v>44</v>
      </c>
      <c r="M233" s="1">
        <v>42999.568055555559</v>
      </c>
      <c r="N233" s="5">
        <f t="shared" si="11"/>
        <v>42999</v>
      </c>
      <c r="O233" t="s">
        <v>17</v>
      </c>
    </row>
    <row r="234" spans="1:15" ht="13.5" customHeight="1" x14ac:dyDescent="0.2">
      <c r="A234" t="s">
        <v>71</v>
      </c>
      <c r="B234">
        <v>4173</v>
      </c>
      <c r="C234" s="1">
        <v>43135.322916666664</v>
      </c>
      <c r="D234" t="s">
        <v>27</v>
      </c>
      <c r="E234">
        <v>58.35</v>
      </c>
      <c r="F234" t="s">
        <v>14</v>
      </c>
      <c r="G234" t="s">
        <v>23</v>
      </c>
      <c r="H234" t="s">
        <v>20</v>
      </c>
      <c r="I234" t="str">
        <f t="shared" si="9"/>
        <v>UNITED STATES-UNITED ARAB EMIRATES</v>
      </c>
      <c r="J234">
        <v>4173</v>
      </c>
      <c r="K234" s="9">
        <f t="shared" si="10"/>
        <v>231.83333333333334</v>
      </c>
      <c r="L234" t="s">
        <v>71</v>
      </c>
      <c r="M234" s="1">
        <v>43100.5</v>
      </c>
      <c r="N234" s="5">
        <f t="shared" si="11"/>
        <v>43100</v>
      </c>
      <c r="O234" t="s">
        <v>31</v>
      </c>
    </row>
    <row r="235" spans="1:15" ht="13.5" customHeight="1" x14ac:dyDescent="0.2">
      <c r="A235" t="s">
        <v>71</v>
      </c>
      <c r="B235">
        <v>4173</v>
      </c>
      <c r="C235" s="1">
        <v>43135.322916666664</v>
      </c>
      <c r="D235" t="s">
        <v>27</v>
      </c>
      <c r="E235">
        <v>28.49</v>
      </c>
      <c r="F235" t="s">
        <v>14</v>
      </c>
      <c r="G235" t="s">
        <v>23</v>
      </c>
      <c r="H235" t="s">
        <v>20</v>
      </c>
      <c r="I235" t="str">
        <f t="shared" si="9"/>
        <v>UNITED STATES-UNITED ARAB EMIRATES</v>
      </c>
      <c r="J235">
        <v>4173</v>
      </c>
      <c r="K235" s="9">
        <f t="shared" si="10"/>
        <v>231.83333333333334</v>
      </c>
      <c r="L235" t="s">
        <v>71</v>
      </c>
      <c r="M235" s="1">
        <v>43100.5</v>
      </c>
      <c r="N235" s="5">
        <f t="shared" si="11"/>
        <v>43100</v>
      </c>
      <c r="O235" t="s">
        <v>31</v>
      </c>
    </row>
    <row r="236" spans="1:15" ht="13.5" customHeight="1" x14ac:dyDescent="0.2">
      <c r="A236" t="s">
        <v>71</v>
      </c>
      <c r="B236">
        <v>4173</v>
      </c>
      <c r="C236" s="1">
        <v>43135.322916666664</v>
      </c>
      <c r="D236" t="s">
        <v>27</v>
      </c>
      <c r="E236">
        <v>290.39999999999998</v>
      </c>
      <c r="F236" t="s">
        <v>14</v>
      </c>
      <c r="G236" t="s">
        <v>23</v>
      </c>
      <c r="H236" t="s">
        <v>20</v>
      </c>
      <c r="I236" t="str">
        <f t="shared" si="9"/>
        <v>UNITED STATES-UNITED ARAB EMIRATES</v>
      </c>
      <c r="J236">
        <v>4173</v>
      </c>
      <c r="K236" s="9">
        <f t="shared" si="10"/>
        <v>231.83333333333334</v>
      </c>
      <c r="L236" t="s">
        <v>71</v>
      </c>
      <c r="M236" s="1">
        <v>43100.5</v>
      </c>
      <c r="N236" s="5">
        <f t="shared" si="11"/>
        <v>43100</v>
      </c>
      <c r="O236" t="s">
        <v>31</v>
      </c>
    </row>
    <row r="237" spans="1:15" ht="13.5" customHeight="1" x14ac:dyDescent="0.2">
      <c r="A237" t="s">
        <v>46</v>
      </c>
      <c r="B237">
        <v>0</v>
      </c>
      <c r="C237" t="s">
        <v>13</v>
      </c>
      <c r="D237" t="s">
        <v>35</v>
      </c>
      <c r="E237">
        <v>5.0454086780500003</v>
      </c>
      <c r="F237" t="s">
        <v>14</v>
      </c>
      <c r="G237" t="s">
        <v>37</v>
      </c>
      <c r="H237" t="s">
        <v>37</v>
      </c>
      <c r="I237" t="str">
        <f t="shared" si="9"/>
        <v>AUSTRALIA-AUSTRALIA</v>
      </c>
      <c r="K237" s="9">
        <f t="shared" si="10"/>
        <v>0</v>
      </c>
      <c r="L237" t="s">
        <v>46</v>
      </c>
      <c r="M237" t="s">
        <v>13</v>
      </c>
      <c r="N237" s="5" t="str">
        <f t="shared" si="11"/>
        <v/>
      </c>
      <c r="O237" t="s">
        <v>38</v>
      </c>
    </row>
    <row r="238" spans="1:15" ht="13.5" customHeight="1" x14ac:dyDescent="0.2">
      <c r="A238" t="s">
        <v>46</v>
      </c>
      <c r="B238">
        <v>0</v>
      </c>
      <c r="C238" t="s">
        <v>13</v>
      </c>
      <c r="D238" t="s">
        <v>35</v>
      </c>
      <c r="E238">
        <v>13.583792594749999</v>
      </c>
      <c r="F238" t="s">
        <v>14</v>
      </c>
      <c r="G238" t="s">
        <v>37</v>
      </c>
      <c r="H238" t="s">
        <v>37</v>
      </c>
      <c r="I238" t="str">
        <f t="shared" si="9"/>
        <v>AUSTRALIA-AUSTRALIA</v>
      </c>
      <c r="K238" s="9">
        <f t="shared" si="10"/>
        <v>0</v>
      </c>
      <c r="L238" t="s">
        <v>46</v>
      </c>
      <c r="M238" t="s">
        <v>13</v>
      </c>
      <c r="N238" s="5" t="str">
        <f t="shared" si="11"/>
        <v/>
      </c>
      <c r="O238" t="s">
        <v>38</v>
      </c>
    </row>
    <row r="239" spans="1:15" ht="13.5" customHeight="1" x14ac:dyDescent="0.2">
      <c r="A239" t="s">
        <v>46</v>
      </c>
      <c r="B239">
        <v>0</v>
      </c>
      <c r="C239" t="s">
        <v>13</v>
      </c>
      <c r="D239" t="s">
        <v>35</v>
      </c>
      <c r="E239">
        <v>11.255142435650001</v>
      </c>
      <c r="F239" t="s">
        <v>14</v>
      </c>
      <c r="G239" t="s">
        <v>37</v>
      </c>
      <c r="H239" t="s">
        <v>37</v>
      </c>
      <c r="I239" t="str">
        <f t="shared" si="9"/>
        <v>AUSTRALIA-AUSTRALIA</v>
      </c>
      <c r="K239" s="9">
        <f t="shared" si="10"/>
        <v>0</v>
      </c>
      <c r="L239" t="s">
        <v>46</v>
      </c>
      <c r="M239" t="s">
        <v>13</v>
      </c>
      <c r="N239" s="5" t="str">
        <f t="shared" si="11"/>
        <v/>
      </c>
      <c r="O239" t="s">
        <v>38</v>
      </c>
    </row>
    <row r="240" spans="1:15" ht="13.5" customHeight="1" x14ac:dyDescent="0.2">
      <c r="A240" t="s">
        <v>46</v>
      </c>
      <c r="B240">
        <v>0</v>
      </c>
      <c r="C240" t="s">
        <v>13</v>
      </c>
      <c r="D240" t="s">
        <v>35</v>
      </c>
      <c r="E240">
        <v>344.64022354679997</v>
      </c>
      <c r="F240" t="s">
        <v>14</v>
      </c>
      <c r="G240" t="s">
        <v>37</v>
      </c>
      <c r="H240" t="s">
        <v>37</v>
      </c>
      <c r="I240" t="str">
        <f t="shared" si="9"/>
        <v>AUSTRALIA-AUSTRALIA</v>
      </c>
      <c r="K240" s="9">
        <f t="shared" si="10"/>
        <v>0</v>
      </c>
      <c r="L240" t="s">
        <v>46</v>
      </c>
      <c r="M240" t="s">
        <v>13</v>
      </c>
      <c r="N240" s="5" t="str">
        <f t="shared" si="11"/>
        <v/>
      </c>
      <c r="O240" t="s">
        <v>38</v>
      </c>
    </row>
    <row r="241" spans="1:15" ht="13.5" customHeight="1" x14ac:dyDescent="0.2">
      <c r="A241" t="s">
        <v>46</v>
      </c>
      <c r="B241">
        <v>0</v>
      </c>
      <c r="C241" t="s">
        <v>13</v>
      </c>
      <c r="D241" t="s">
        <v>35</v>
      </c>
      <c r="E241">
        <v>1.94054179925</v>
      </c>
      <c r="F241" t="s">
        <v>14</v>
      </c>
      <c r="G241" t="s">
        <v>37</v>
      </c>
      <c r="H241" t="s">
        <v>37</v>
      </c>
      <c r="I241" t="str">
        <f t="shared" si="9"/>
        <v>AUSTRALIA-AUSTRALIA</v>
      </c>
      <c r="K241" s="9">
        <f t="shared" si="10"/>
        <v>0</v>
      </c>
      <c r="L241" t="s">
        <v>46</v>
      </c>
      <c r="M241" t="s">
        <v>13</v>
      </c>
      <c r="N241" s="5" t="str">
        <f t="shared" si="11"/>
        <v/>
      </c>
      <c r="O241" t="s">
        <v>38</v>
      </c>
    </row>
    <row r="242" spans="1:15" ht="13.5" customHeight="1" x14ac:dyDescent="0.2">
      <c r="A242" t="s">
        <v>46</v>
      </c>
      <c r="B242">
        <v>0</v>
      </c>
      <c r="C242" t="s">
        <v>13</v>
      </c>
      <c r="D242" t="s">
        <v>35</v>
      </c>
      <c r="E242">
        <v>37.64651090545</v>
      </c>
      <c r="F242" t="s">
        <v>14</v>
      </c>
      <c r="G242" t="s">
        <v>37</v>
      </c>
      <c r="H242" t="s">
        <v>37</v>
      </c>
      <c r="I242" t="str">
        <f t="shared" si="9"/>
        <v>AUSTRALIA-AUSTRALIA</v>
      </c>
      <c r="K242" s="9">
        <f t="shared" si="10"/>
        <v>0</v>
      </c>
      <c r="L242" t="s">
        <v>46</v>
      </c>
      <c r="M242" t="s">
        <v>13</v>
      </c>
      <c r="N242" s="5" t="str">
        <f t="shared" si="11"/>
        <v/>
      </c>
      <c r="O242" t="s">
        <v>38</v>
      </c>
    </row>
    <row r="243" spans="1:15" ht="13.5" customHeight="1" x14ac:dyDescent="0.2">
      <c r="A243" t="s">
        <v>120</v>
      </c>
      <c r="B243">
        <v>289</v>
      </c>
      <c r="C243" s="1">
        <v>43164.739583333336</v>
      </c>
      <c r="D243" t="s">
        <v>11</v>
      </c>
      <c r="E243">
        <v>322.55396691608303</v>
      </c>
      <c r="F243" t="s">
        <v>7</v>
      </c>
      <c r="G243" t="s">
        <v>20</v>
      </c>
      <c r="H243" t="s">
        <v>12</v>
      </c>
      <c r="I243" t="str">
        <f t="shared" si="9"/>
        <v>UNITED ARAB EMIRATES-UNITED KINGDOM</v>
      </c>
      <c r="J243">
        <v>289</v>
      </c>
      <c r="K243" s="9">
        <f t="shared" si="10"/>
        <v>26.272727272727273</v>
      </c>
      <c r="L243" t="s">
        <v>120</v>
      </c>
      <c r="M243" s="1">
        <v>43158.895138888889</v>
      </c>
      <c r="N243" s="5">
        <f t="shared" si="11"/>
        <v>43158</v>
      </c>
      <c r="O243" t="s">
        <v>17</v>
      </c>
    </row>
    <row r="244" spans="1:15" ht="13.5" customHeight="1" x14ac:dyDescent="0.2">
      <c r="A244" t="s">
        <v>120</v>
      </c>
      <c r="B244">
        <v>289</v>
      </c>
      <c r="C244" s="1">
        <v>43164.739583333336</v>
      </c>
      <c r="D244" t="s">
        <v>11</v>
      </c>
      <c r="E244">
        <v>53.153910848975997</v>
      </c>
      <c r="F244" t="s">
        <v>7</v>
      </c>
      <c r="G244" t="s">
        <v>20</v>
      </c>
      <c r="H244" t="s">
        <v>12</v>
      </c>
      <c r="I244" t="str">
        <f t="shared" si="9"/>
        <v>UNITED ARAB EMIRATES-UNITED KINGDOM</v>
      </c>
      <c r="J244">
        <v>289</v>
      </c>
      <c r="K244" s="9">
        <f t="shared" si="10"/>
        <v>26.272727272727273</v>
      </c>
      <c r="L244" t="s">
        <v>120</v>
      </c>
      <c r="M244" s="1">
        <v>43158.895138888889</v>
      </c>
      <c r="N244" s="5">
        <f t="shared" si="11"/>
        <v>43158</v>
      </c>
      <c r="O244" t="s">
        <v>17</v>
      </c>
    </row>
    <row r="245" spans="1:15" ht="13.5" customHeight="1" x14ac:dyDescent="0.2">
      <c r="A245" t="s">
        <v>120</v>
      </c>
      <c r="B245">
        <v>289</v>
      </c>
      <c r="C245" s="1">
        <v>43164.739583333336</v>
      </c>
      <c r="D245" t="s">
        <v>11</v>
      </c>
      <c r="E245">
        <v>85.029436500497994</v>
      </c>
      <c r="F245" t="s">
        <v>7</v>
      </c>
      <c r="G245" t="s">
        <v>20</v>
      </c>
      <c r="H245" t="s">
        <v>12</v>
      </c>
      <c r="I245" t="str">
        <f t="shared" si="9"/>
        <v>UNITED ARAB EMIRATES-UNITED KINGDOM</v>
      </c>
      <c r="J245">
        <v>289</v>
      </c>
      <c r="K245" s="9">
        <f t="shared" si="10"/>
        <v>26.272727272727273</v>
      </c>
      <c r="L245" t="s">
        <v>120</v>
      </c>
      <c r="M245" s="1">
        <v>43158.895138888889</v>
      </c>
      <c r="N245" s="5">
        <f t="shared" si="11"/>
        <v>43158</v>
      </c>
      <c r="O245" t="s">
        <v>17</v>
      </c>
    </row>
    <row r="246" spans="1:15" ht="13.5" customHeight="1" x14ac:dyDescent="0.2">
      <c r="A246" t="s">
        <v>120</v>
      </c>
      <c r="B246">
        <v>289</v>
      </c>
      <c r="C246" s="1">
        <v>43164.739583333336</v>
      </c>
      <c r="D246" t="s">
        <v>11</v>
      </c>
      <c r="E246">
        <v>53.153910848975997</v>
      </c>
      <c r="F246" t="s">
        <v>7</v>
      </c>
      <c r="G246" t="s">
        <v>20</v>
      </c>
      <c r="H246" t="s">
        <v>12</v>
      </c>
      <c r="I246" t="str">
        <f t="shared" si="9"/>
        <v>UNITED ARAB EMIRATES-UNITED KINGDOM</v>
      </c>
      <c r="J246">
        <v>289</v>
      </c>
      <c r="K246" s="9">
        <f t="shared" si="10"/>
        <v>26.272727272727273</v>
      </c>
      <c r="L246" t="s">
        <v>120</v>
      </c>
      <c r="M246" s="1">
        <v>43158.895138888889</v>
      </c>
      <c r="N246" s="5">
        <f t="shared" si="11"/>
        <v>43158</v>
      </c>
      <c r="O246" t="s">
        <v>17</v>
      </c>
    </row>
    <row r="247" spans="1:15" ht="13.5" customHeight="1" x14ac:dyDescent="0.2">
      <c r="A247" t="s">
        <v>120</v>
      </c>
      <c r="B247">
        <v>289</v>
      </c>
      <c r="C247" s="1">
        <v>43164.739583333336</v>
      </c>
      <c r="D247" t="s">
        <v>11</v>
      </c>
      <c r="E247">
        <v>85.029436500497994</v>
      </c>
      <c r="F247" t="s">
        <v>7</v>
      </c>
      <c r="G247" t="s">
        <v>20</v>
      </c>
      <c r="H247" t="s">
        <v>12</v>
      </c>
      <c r="I247" t="str">
        <f t="shared" si="9"/>
        <v>UNITED ARAB EMIRATES-UNITED KINGDOM</v>
      </c>
      <c r="J247">
        <v>289</v>
      </c>
      <c r="K247" s="9">
        <f t="shared" si="10"/>
        <v>26.272727272727273</v>
      </c>
      <c r="L247" t="s">
        <v>120</v>
      </c>
      <c r="M247" s="1">
        <v>43158.895138888889</v>
      </c>
      <c r="N247" s="5">
        <f t="shared" si="11"/>
        <v>43158</v>
      </c>
      <c r="O247" t="s">
        <v>17</v>
      </c>
    </row>
    <row r="248" spans="1:15" ht="13.5" customHeight="1" x14ac:dyDescent="0.2">
      <c r="A248" t="s">
        <v>120</v>
      </c>
      <c r="B248">
        <v>289</v>
      </c>
      <c r="C248" s="1">
        <v>43164.739583333336</v>
      </c>
      <c r="D248" t="s">
        <v>11</v>
      </c>
      <c r="E248">
        <v>291.82786655190699</v>
      </c>
      <c r="F248" t="s">
        <v>7</v>
      </c>
      <c r="G248" t="s">
        <v>20</v>
      </c>
      <c r="H248" t="s">
        <v>12</v>
      </c>
      <c r="I248" t="str">
        <f t="shared" si="9"/>
        <v>UNITED ARAB EMIRATES-UNITED KINGDOM</v>
      </c>
      <c r="J248">
        <v>289</v>
      </c>
      <c r="K248" s="9">
        <f t="shared" si="10"/>
        <v>26.272727272727273</v>
      </c>
      <c r="L248" t="s">
        <v>120</v>
      </c>
      <c r="M248" s="1">
        <v>43158.895138888889</v>
      </c>
      <c r="N248" s="5">
        <f t="shared" si="11"/>
        <v>43158</v>
      </c>
      <c r="O248" t="s">
        <v>17</v>
      </c>
    </row>
    <row r="249" spans="1:15" ht="13.5" customHeight="1" x14ac:dyDescent="0.2">
      <c r="A249" t="s">
        <v>120</v>
      </c>
      <c r="B249">
        <v>289</v>
      </c>
      <c r="C249" s="1">
        <v>43164.739583333336</v>
      </c>
      <c r="D249" t="s">
        <v>11</v>
      </c>
      <c r="E249">
        <v>46.075133164710998</v>
      </c>
      <c r="F249" t="s">
        <v>7</v>
      </c>
      <c r="G249" t="s">
        <v>20</v>
      </c>
      <c r="H249" t="s">
        <v>12</v>
      </c>
      <c r="I249" t="str">
        <f t="shared" si="9"/>
        <v>UNITED ARAB EMIRATES-UNITED KINGDOM</v>
      </c>
      <c r="J249">
        <v>289</v>
      </c>
      <c r="K249" s="9">
        <f t="shared" si="10"/>
        <v>26.272727272727273</v>
      </c>
      <c r="L249" t="s">
        <v>120</v>
      </c>
      <c r="M249" s="1">
        <v>43158.895138888889</v>
      </c>
      <c r="N249" s="5">
        <f t="shared" si="11"/>
        <v>43158</v>
      </c>
      <c r="O249" t="s">
        <v>17</v>
      </c>
    </row>
    <row r="250" spans="1:15" ht="13.5" customHeight="1" x14ac:dyDescent="0.2">
      <c r="A250" t="s">
        <v>120</v>
      </c>
      <c r="B250">
        <v>289</v>
      </c>
      <c r="C250" s="1">
        <v>43164.739583333336</v>
      </c>
      <c r="D250" t="s">
        <v>11</v>
      </c>
      <c r="E250">
        <v>42.052144659</v>
      </c>
      <c r="F250" t="s">
        <v>14</v>
      </c>
      <c r="G250" t="s">
        <v>20</v>
      </c>
      <c r="H250" t="s">
        <v>12</v>
      </c>
      <c r="I250" t="str">
        <f t="shared" si="9"/>
        <v>UNITED ARAB EMIRATES-UNITED KINGDOM</v>
      </c>
      <c r="J250">
        <v>289</v>
      </c>
      <c r="K250" s="9">
        <f t="shared" si="10"/>
        <v>26.272727272727273</v>
      </c>
      <c r="L250" t="s">
        <v>120</v>
      </c>
      <c r="M250" s="1">
        <v>43158.895138888889</v>
      </c>
      <c r="N250" s="5">
        <f t="shared" si="11"/>
        <v>43158</v>
      </c>
      <c r="O250" t="s">
        <v>17</v>
      </c>
    </row>
    <row r="251" spans="1:15" ht="13.5" customHeight="1" x14ac:dyDescent="0.2">
      <c r="A251" t="s">
        <v>120</v>
      </c>
      <c r="B251">
        <v>289</v>
      </c>
      <c r="C251" s="1">
        <v>43164.739583333336</v>
      </c>
      <c r="D251" t="s">
        <v>11</v>
      </c>
      <c r="E251">
        <v>124.782730584806</v>
      </c>
      <c r="F251" t="s">
        <v>14</v>
      </c>
      <c r="G251" t="s">
        <v>20</v>
      </c>
      <c r="H251" t="s">
        <v>12</v>
      </c>
      <c r="I251" t="str">
        <f t="shared" si="9"/>
        <v>UNITED ARAB EMIRATES-UNITED KINGDOM</v>
      </c>
      <c r="J251">
        <v>289</v>
      </c>
      <c r="K251" s="9">
        <f t="shared" si="10"/>
        <v>26.272727272727273</v>
      </c>
      <c r="L251" t="s">
        <v>120</v>
      </c>
      <c r="M251" s="1">
        <v>43158.895138888889</v>
      </c>
      <c r="N251" s="5">
        <f t="shared" si="11"/>
        <v>43158</v>
      </c>
      <c r="O251" t="s">
        <v>17</v>
      </c>
    </row>
    <row r="252" spans="1:15" ht="13.5" customHeight="1" x14ac:dyDescent="0.2">
      <c r="A252" t="s">
        <v>120</v>
      </c>
      <c r="B252">
        <v>289</v>
      </c>
      <c r="C252" s="1">
        <v>43164.739583333336</v>
      </c>
      <c r="D252" t="s">
        <v>11</v>
      </c>
      <c r="E252">
        <v>10526.366694606901</v>
      </c>
      <c r="F252" t="s">
        <v>14</v>
      </c>
      <c r="G252" t="s">
        <v>20</v>
      </c>
      <c r="H252" t="s">
        <v>12</v>
      </c>
      <c r="I252" t="str">
        <f t="shared" si="9"/>
        <v>UNITED ARAB EMIRATES-UNITED KINGDOM</v>
      </c>
      <c r="J252">
        <v>289</v>
      </c>
      <c r="K252" s="9">
        <f t="shared" si="10"/>
        <v>26.272727272727273</v>
      </c>
      <c r="L252" t="s">
        <v>120</v>
      </c>
      <c r="M252" s="1">
        <v>43158.895138888889</v>
      </c>
      <c r="N252" s="5">
        <f t="shared" si="11"/>
        <v>43158</v>
      </c>
      <c r="O252" t="s">
        <v>17</v>
      </c>
    </row>
    <row r="253" spans="1:15" ht="13.5" customHeight="1" x14ac:dyDescent="0.2">
      <c r="A253" t="s">
        <v>120</v>
      </c>
      <c r="B253">
        <v>289</v>
      </c>
      <c r="C253" s="1">
        <v>43164.739583333336</v>
      </c>
      <c r="D253" t="s">
        <v>11</v>
      </c>
      <c r="E253">
        <v>263.162321276022</v>
      </c>
      <c r="F253" t="s">
        <v>14</v>
      </c>
      <c r="G253" t="s">
        <v>20</v>
      </c>
      <c r="H253" t="s">
        <v>12</v>
      </c>
      <c r="I253" t="str">
        <f t="shared" si="9"/>
        <v>UNITED ARAB EMIRATES-UNITED KINGDOM</v>
      </c>
      <c r="J253">
        <v>289</v>
      </c>
      <c r="K253" s="9">
        <f t="shared" si="10"/>
        <v>26.272727272727273</v>
      </c>
      <c r="L253" t="s">
        <v>120</v>
      </c>
      <c r="M253" s="1">
        <v>43158.895138888889</v>
      </c>
      <c r="N253" s="5">
        <f t="shared" si="11"/>
        <v>43158</v>
      </c>
      <c r="O253" t="s">
        <v>17</v>
      </c>
    </row>
    <row r="254" spans="1:15" ht="13.5" customHeight="1" x14ac:dyDescent="0.2">
      <c r="A254" t="s">
        <v>67</v>
      </c>
      <c r="B254">
        <v>33</v>
      </c>
      <c r="C254" s="1">
        <v>43173.148611111108</v>
      </c>
      <c r="D254" t="s">
        <v>35</v>
      </c>
      <c r="E254">
        <v>192.05654142500001</v>
      </c>
      <c r="F254" t="s">
        <v>7</v>
      </c>
      <c r="G254" t="s">
        <v>37</v>
      </c>
      <c r="H254" t="s">
        <v>68</v>
      </c>
      <c r="I254" t="str">
        <f t="shared" si="9"/>
        <v>AUSTRALIA-SINGAPORE</v>
      </c>
      <c r="J254">
        <v>34.5</v>
      </c>
      <c r="K254" s="9">
        <f t="shared" si="10"/>
        <v>3.8333333333333335</v>
      </c>
      <c r="L254" t="s">
        <v>67</v>
      </c>
      <c r="M254" s="1">
        <v>43172.9375</v>
      </c>
      <c r="N254" s="5">
        <f t="shared" si="11"/>
        <v>43172</v>
      </c>
      <c r="O254" t="s">
        <v>17</v>
      </c>
    </row>
    <row r="255" spans="1:15" ht="13.5" customHeight="1" x14ac:dyDescent="0.2">
      <c r="A255" t="s">
        <v>67</v>
      </c>
      <c r="B255">
        <v>33</v>
      </c>
      <c r="C255" s="1">
        <v>43173.148611111108</v>
      </c>
      <c r="D255" t="s">
        <v>35</v>
      </c>
      <c r="E255">
        <v>15.364523313999999</v>
      </c>
      <c r="F255" t="s">
        <v>14</v>
      </c>
      <c r="G255" t="s">
        <v>37</v>
      </c>
      <c r="H255" t="s">
        <v>68</v>
      </c>
      <c r="I255" t="str">
        <f t="shared" si="9"/>
        <v>AUSTRALIA-SINGAPORE</v>
      </c>
      <c r="J255">
        <v>34.5</v>
      </c>
      <c r="K255" s="9">
        <f t="shared" si="10"/>
        <v>3.8333333333333335</v>
      </c>
      <c r="L255" t="s">
        <v>67</v>
      </c>
      <c r="M255" s="1">
        <v>43172.9375</v>
      </c>
      <c r="N255" s="5">
        <f t="shared" si="11"/>
        <v>43172</v>
      </c>
      <c r="O255" t="s">
        <v>17</v>
      </c>
    </row>
    <row r="256" spans="1:15" ht="13.5" customHeight="1" x14ac:dyDescent="0.2">
      <c r="A256" t="s">
        <v>67</v>
      </c>
      <c r="B256">
        <v>33</v>
      </c>
      <c r="C256" s="1">
        <v>43173.148611111108</v>
      </c>
      <c r="D256" t="s">
        <v>35</v>
      </c>
      <c r="E256">
        <v>15.364523313999999</v>
      </c>
      <c r="F256" t="s">
        <v>14</v>
      </c>
      <c r="G256" t="s">
        <v>37</v>
      </c>
      <c r="H256" t="s">
        <v>68</v>
      </c>
      <c r="I256" t="str">
        <f t="shared" si="9"/>
        <v>AUSTRALIA-SINGAPORE</v>
      </c>
      <c r="J256">
        <v>34.5</v>
      </c>
      <c r="K256" s="9">
        <f t="shared" si="10"/>
        <v>3.8333333333333335</v>
      </c>
      <c r="L256" t="s">
        <v>67</v>
      </c>
      <c r="M256" s="1">
        <v>43172.9375</v>
      </c>
      <c r="N256" s="5">
        <f t="shared" si="11"/>
        <v>43172</v>
      </c>
      <c r="O256" t="s">
        <v>17</v>
      </c>
    </row>
    <row r="257" spans="1:15" ht="13.5" customHeight="1" x14ac:dyDescent="0.2">
      <c r="A257" t="s">
        <v>67</v>
      </c>
      <c r="B257">
        <v>33</v>
      </c>
      <c r="C257" s="1">
        <v>43173.148611111108</v>
      </c>
      <c r="D257" t="s">
        <v>35</v>
      </c>
      <c r="E257">
        <v>57.616962427499999</v>
      </c>
      <c r="F257" t="s">
        <v>14</v>
      </c>
      <c r="G257" t="s">
        <v>37</v>
      </c>
      <c r="H257" t="s">
        <v>68</v>
      </c>
      <c r="I257" t="str">
        <f t="shared" si="9"/>
        <v>AUSTRALIA-SINGAPORE</v>
      </c>
      <c r="J257">
        <v>34.5</v>
      </c>
      <c r="K257" s="9">
        <f t="shared" si="10"/>
        <v>3.8333333333333335</v>
      </c>
      <c r="L257" t="s">
        <v>67</v>
      </c>
      <c r="M257" s="1">
        <v>43172.9375</v>
      </c>
      <c r="N257" s="5">
        <f t="shared" si="11"/>
        <v>43172</v>
      </c>
      <c r="O257" t="s">
        <v>17</v>
      </c>
    </row>
    <row r="258" spans="1:15" ht="13.5" customHeight="1" x14ac:dyDescent="0.2">
      <c r="A258" t="s">
        <v>67</v>
      </c>
      <c r="B258">
        <v>33</v>
      </c>
      <c r="C258" s="1">
        <v>43173.148611111108</v>
      </c>
      <c r="D258" t="s">
        <v>35</v>
      </c>
      <c r="E258">
        <v>25.3514634681</v>
      </c>
      <c r="F258" t="s">
        <v>14</v>
      </c>
      <c r="G258" t="s">
        <v>37</v>
      </c>
      <c r="H258" t="s">
        <v>68</v>
      </c>
      <c r="I258" t="str">
        <f t="shared" ref="I258:I321" si="12">G258&amp;"-"&amp;H258</f>
        <v>AUSTRALIA-SINGAPORE</v>
      </c>
      <c r="J258">
        <v>34.5</v>
      </c>
      <c r="K258" s="9">
        <f t="shared" ref="K258:K321" si="13">J258/COUNTIF(L:L,L258)</f>
        <v>3.8333333333333335</v>
      </c>
      <c r="L258" t="s">
        <v>67</v>
      </c>
      <c r="M258" s="1">
        <v>43172.9375</v>
      </c>
      <c r="N258" s="5">
        <f t="shared" si="11"/>
        <v>43172</v>
      </c>
      <c r="O258" t="s">
        <v>17</v>
      </c>
    </row>
    <row r="259" spans="1:15" ht="13.5" customHeight="1" x14ac:dyDescent="0.2">
      <c r="A259" t="s">
        <v>67</v>
      </c>
      <c r="B259">
        <v>33</v>
      </c>
      <c r="C259" s="1">
        <v>43173.148611111108</v>
      </c>
      <c r="D259" t="s">
        <v>35</v>
      </c>
      <c r="E259">
        <v>42.252439113500003</v>
      </c>
      <c r="F259" t="s">
        <v>14</v>
      </c>
      <c r="G259" t="s">
        <v>37</v>
      </c>
      <c r="H259" t="s">
        <v>68</v>
      </c>
      <c r="I259" t="str">
        <f t="shared" si="12"/>
        <v>AUSTRALIA-SINGAPORE</v>
      </c>
      <c r="J259">
        <v>34.5</v>
      </c>
      <c r="K259" s="9">
        <f t="shared" si="13"/>
        <v>3.8333333333333335</v>
      </c>
      <c r="L259" t="s">
        <v>67</v>
      </c>
      <c r="M259" s="1">
        <v>43172.9375</v>
      </c>
      <c r="N259" s="5">
        <f t="shared" ref="N259:N322" si="14">IFERROR(INT(M259),"")</f>
        <v>43172</v>
      </c>
      <c r="O259" t="s">
        <v>17</v>
      </c>
    </row>
    <row r="260" spans="1:15" ht="13.5" customHeight="1" x14ac:dyDescent="0.2">
      <c r="A260" t="s">
        <v>67</v>
      </c>
      <c r="B260">
        <v>33</v>
      </c>
      <c r="C260" s="1">
        <v>43173.148611111108</v>
      </c>
      <c r="D260" t="s">
        <v>35</v>
      </c>
      <c r="E260">
        <v>42.252439113500003</v>
      </c>
      <c r="F260" t="s">
        <v>14</v>
      </c>
      <c r="G260" t="s">
        <v>37</v>
      </c>
      <c r="H260" t="s">
        <v>68</v>
      </c>
      <c r="I260" t="str">
        <f t="shared" si="12"/>
        <v>AUSTRALIA-SINGAPORE</v>
      </c>
      <c r="J260">
        <v>34.5</v>
      </c>
      <c r="K260" s="9">
        <f t="shared" si="13"/>
        <v>3.8333333333333335</v>
      </c>
      <c r="L260" t="s">
        <v>67</v>
      </c>
      <c r="M260" s="1">
        <v>43172.9375</v>
      </c>
      <c r="N260" s="5">
        <f t="shared" si="14"/>
        <v>43172</v>
      </c>
      <c r="O260" t="s">
        <v>17</v>
      </c>
    </row>
    <row r="261" spans="1:15" ht="13.5" customHeight="1" x14ac:dyDescent="0.2">
      <c r="A261" t="s">
        <v>67</v>
      </c>
      <c r="B261">
        <v>33</v>
      </c>
      <c r="C261" s="1">
        <v>43173.148611111108</v>
      </c>
      <c r="D261" t="s">
        <v>35</v>
      </c>
      <c r="E261">
        <v>30.729046627999999</v>
      </c>
      <c r="F261" t="s">
        <v>14</v>
      </c>
      <c r="G261" t="s">
        <v>37</v>
      </c>
      <c r="H261" t="s">
        <v>68</v>
      </c>
      <c r="I261" t="str">
        <f t="shared" si="12"/>
        <v>AUSTRALIA-SINGAPORE</v>
      </c>
      <c r="J261">
        <v>34.5</v>
      </c>
      <c r="K261" s="9">
        <f t="shared" si="13"/>
        <v>3.8333333333333335</v>
      </c>
      <c r="L261" t="s">
        <v>67</v>
      </c>
      <c r="M261" s="1">
        <v>43172.9375</v>
      </c>
      <c r="N261" s="5">
        <f t="shared" si="14"/>
        <v>43172</v>
      </c>
      <c r="O261" t="s">
        <v>17</v>
      </c>
    </row>
    <row r="262" spans="1:15" ht="13.5" customHeight="1" x14ac:dyDescent="0.2">
      <c r="A262" t="s">
        <v>67</v>
      </c>
      <c r="B262">
        <v>33</v>
      </c>
      <c r="C262" s="1">
        <v>43173.148611111108</v>
      </c>
      <c r="D262" t="s">
        <v>35</v>
      </c>
      <c r="E262">
        <v>57.616962427499999</v>
      </c>
      <c r="F262" t="s">
        <v>14</v>
      </c>
      <c r="G262" t="s">
        <v>37</v>
      </c>
      <c r="H262" t="s">
        <v>68</v>
      </c>
      <c r="I262" t="str">
        <f t="shared" si="12"/>
        <v>AUSTRALIA-SINGAPORE</v>
      </c>
      <c r="J262">
        <v>34.5</v>
      </c>
      <c r="K262" s="9">
        <f t="shared" si="13"/>
        <v>3.8333333333333335</v>
      </c>
      <c r="L262" t="s">
        <v>67</v>
      </c>
      <c r="M262" s="1">
        <v>43172.9375</v>
      </c>
      <c r="N262" s="5">
        <f t="shared" si="14"/>
        <v>43172</v>
      </c>
      <c r="O262" t="s">
        <v>17</v>
      </c>
    </row>
    <row r="263" spans="1:15" ht="13.5" customHeight="1" x14ac:dyDescent="0.2">
      <c r="A263" t="s">
        <v>49</v>
      </c>
      <c r="B263">
        <v>1130</v>
      </c>
      <c r="C263" s="1">
        <v>43160.413888888892</v>
      </c>
      <c r="D263" t="s">
        <v>27</v>
      </c>
      <c r="E263">
        <v>98.053468347722003</v>
      </c>
      <c r="F263" t="s">
        <v>7</v>
      </c>
      <c r="G263" t="s">
        <v>37</v>
      </c>
      <c r="H263" t="s">
        <v>20</v>
      </c>
      <c r="I263" t="str">
        <f t="shared" si="12"/>
        <v>AUSTRALIA-UNITED ARAB EMIRATES</v>
      </c>
      <c r="J263">
        <v>1130</v>
      </c>
      <c r="K263" s="9">
        <f t="shared" si="13"/>
        <v>62.777777777777779</v>
      </c>
      <c r="L263" t="s">
        <v>49</v>
      </c>
      <c r="M263" s="1">
        <v>43131.5</v>
      </c>
      <c r="N263" s="5">
        <f t="shared" si="14"/>
        <v>43131</v>
      </c>
      <c r="O263" t="s">
        <v>31</v>
      </c>
    </row>
    <row r="264" spans="1:15" ht="13.5" customHeight="1" x14ac:dyDescent="0.2">
      <c r="A264" t="s">
        <v>49</v>
      </c>
      <c r="B264">
        <v>1130</v>
      </c>
      <c r="C264" s="1">
        <v>43160.413888888892</v>
      </c>
      <c r="D264" t="s">
        <v>27</v>
      </c>
      <c r="E264">
        <v>61.608406827579998</v>
      </c>
      <c r="F264" t="s">
        <v>7</v>
      </c>
      <c r="G264" t="s">
        <v>37</v>
      </c>
      <c r="H264" t="s">
        <v>20</v>
      </c>
      <c r="I264" t="str">
        <f t="shared" si="12"/>
        <v>AUSTRALIA-UNITED ARAB EMIRATES</v>
      </c>
      <c r="J264">
        <v>1130</v>
      </c>
      <c r="K264" s="9">
        <f t="shared" si="13"/>
        <v>62.777777777777779</v>
      </c>
      <c r="L264" t="s">
        <v>49</v>
      </c>
      <c r="M264" s="1">
        <v>43131.5</v>
      </c>
      <c r="N264" s="5">
        <f t="shared" si="14"/>
        <v>43131</v>
      </c>
      <c r="O264" t="s">
        <v>31</v>
      </c>
    </row>
    <row r="265" spans="1:15" ht="13.5" customHeight="1" x14ac:dyDescent="0.2">
      <c r="A265" t="s">
        <v>49</v>
      </c>
      <c r="B265">
        <v>1130</v>
      </c>
      <c r="C265" s="1">
        <v>43160.413888888892</v>
      </c>
      <c r="D265" t="s">
        <v>27</v>
      </c>
      <c r="E265">
        <v>41.070456270476001</v>
      </c>
      <c r="F265" t="s">
        <v>7</v>
      </c>
      <c r="G265" t="s">
        <v>37</v>
      </c>
      <c r="H265" t="s">
        <v>20</v>
      </c>
      <c r="I265" t="str">
        <f t="shared" si="12"/>
        <v>AUSTRALIA-UNITED ARAB EMIRATES</v>
      </c>
      <c r="J265">
        <v>1130</v>
      </c>
      <c r="K265" s="9">
        <f t="shared" si="13"/>
        <v>62.777777777777779</v>
      </c>
      <c r="L265" t="s">
        <v>49</v>
      </c>
      <c r="M265" s="1">
        <v>43131.5</v>
      </c>
      <c r="N265" s="5">
        <f t="shared" si="14"/>
        <v>43131</v>
      </c>
      <c r="O265" t="s">
        <v>31</v>
      </c>
    </row>
    <row r="266" spans="1:15" ht="13.5" customHeight="1" x14ac:dyDescent="0.2">
      <c r="A266" t="s">
        <v>49</v>
      </c>
      <c r="B266">
        <v>1130</v>
      </c>
      <c r="C266" s="1">
        <v>43160.413888888892</v>
      </c>
      <c r="D266" t="s">
        <v>27</v>
      </c>
      <c r="E266">
        <v>24.637917887299999</v>
      </c>
      <c r="F266" t="s">
        <v>7</v>
      </c>
      <c r="G266" t="s">
        <v>37</v>
      </c>
      <c r="H266" t="s">
        <v>20</v>
      </c>
      <c r="I266" t="str">
        <f t="shared" si="12"/>
        <v>AUSTRALIA-UNITED ARAB EMIRATES</v>
      </c>
      <c r="J266">
        <v>1130</v>
      </c>
      <c r="K266" s="9">
        <f t="shared" si="13"/>
        <v>62.777777777777779</v>
      </c>
      <c r="L266" t="s">
        <v>49</v>
      </c>
      <c r="M266" s="1">
        <v>43131.5</v>
      </c>
      <c r="N266" s="5">
        <f t="shared" si="14"/>
        <v>43131</v>
      </c>
      <c r="O266" t="s">
        <v>31</v>
      </c>
    </row>
    <row r="267" spans="1:15" ht="13.5" customHeight="1" x14ac:dyDescent="0.2">
      <c r="A267" t="s">
        <v>49</v>
      </c>
      <c r="B267">
        <v>1130</v>
      </c>
      <c r="C267" s="1">
        <v>43160.413888888892</v>
      </c>
      <c r="D267" t="s">
        <v>27</v>
      </c>
      <c r="E267">
        <v>35.895132303209998</v>
      </c>
      <c r="F267" t="s">
        <v>7</v>
      </c>
      <c r="G267" t="s">
        <v>37</v>
      </c>
      <c r="H267" t="s">
        <v>20</v>
      </c>
      <c r="I267" t="str">
        <f t="shared" si="12"/>
        <v>AUSTRALIA-UNITED ARAB EMIRATES</v>
      </c>
      <c r="J267">
        <v>1130</v>
      </c>
      <c r="K267" s="9">
        <f t="shared" si="13"/>
        <v>62.777777777777779</v>
      </c>
      <c r="L267" t="s">
        <v>49</v>
      </c>
      <c r="M267" s="1">
        <v>43131.5</v>
      </c>
      <c r="N267" s="5">
        <f t="shared" si="14"/>
        <v>43131</v>
      </c>
      <c r="O267" t="s">
        <v>31</v>
      </c>
    </row>
    <row r="268" spans="1:15" ht="13.5" customHeight="1" x14ac:dyDescent="0.2">
      <c r="A268" t="s">
        <v>49</v>
      </c>
      <c r="B268">
        <v>1130</v>
      </c>
      <c r="C268" s="1">
        <v>43160.413888888892</v>
      </c>
      <c r="D268" t="s">
        <v>27</v>
      </c>
      <c r="E268">
        <v>87.980507443522001</v>
      </c>
      <c r="F268" t="s">
        <v>7</v>
      </c>
      <c r="G268" t="s">
        <v>37</v>
      </c>
      <c r="H268" t="s">
        <v>20</v>
      </c>
      <c r="I268" t="str">
        <f t="shared" si="12"/>
        <v>AUSTRALIA-UNITED ARAB EMIRATES</v>
      </c>
      <c r="J268">
        <v>1130</v>
      </c>
      <c r="K268" s="9">
        <f t="shared" si="13"/>
        <v>62.777777777777779</v>
      </c>
      <c r="L268" t="s">
        <v>49</v>
      </c>
      <c r="M268" s="1">
        <v>43131.5</v>
      </c>
      <c r="N268" s="5">
        <f t="shared" si="14"/>
        <v>43131</v>
      </c>
      <c r="O268" t="s">
        <v>31</v>
      </c>
    </row>
    <row r="269" spans="1:15" ht="13.5" customHeight="1" x14ac:dyDescent="0.2">
      <c r="A269" t="s">
        <v>49</v>
      </c>
      <c r="B269">
        <v>1130</v>
      </c>
      <c r="C269" s="1">
        <v>43160.413888888892</v>
      </c>
      <c r="D269" t="s">
        <v>27</v>
      </c>
      <c r="E269">
        <v>4.57366873488</v>
      </c>
      <c r="F269" t="s">
        <v>7</v>
      </c>
      <c r="G269" t="s">
        <v>37</v>
      </c>
      <c r="H269" t="s">
        <v>20</v>
      </c>
      <c r="I269" t="str">
        <f t="shared" si="12"/>
        <v>AUSTRALIA-UNITED ARAB EMIRATES</v>
      </c>
      <c r="J269">
        <v>1130</v>
      </c>
      <c r="K269" s="9">
        <f t="shared" si="13"/>
        <v>62.777777777777779</v>
      </c>
      <c r="L269" t="s">
        <v>49</v>
      </c>
      <c r="M269" s="1">
        <v>43131.5</v>
      </c>
      <c r="N269" s="5">
        <f t="shared" si="14"/>
        <v>43131</v>
      </c>
      <c r="O269" t="s">
        <v>31</v>
      </c>
    </row>
    <row r="270" spans="1:15" ht="13.5" customHeight="1" x14ac:dyDescent="0.2">
      <c r="A270" t="s">
        <v>49</v>
      </c>
      <c r="B270">
        <v>1130</v>
      </c>
      <c r="C270" s="1">
        <v>43160.413888888892</v>
      </c>
      <c r="D270" t="s">
        <v>27</v>
      </c>
      <c r="E270">
        <v>28.751497326826001</v>
      </c>
      <c r="F270" t="s">
        <v>7</v>
      </c>
      <c r="G270" t="s">
        <v>37</v>
      </c>
      <c r="H270" t="s">
        <v>20</v>
      </c>
      <c r="I270" t="str">
        <f t="shared" si="12"/>
        <v>AUSTRALIA-UNITED ARAB EMIRATES</v>
      </c>
      <c r="J270">
        <v>1130</v>
      </c>
      <c r="K270" s="9">
        <f t="shared" si="13"/>
        <v>62.777777777777779</v>
      </c>
      <c r="L270" t="s">
        <v>49</v>
      </c>
      <c r="M270" s="1">
        <v>43131.5</v>
      </c>
      <c r="N270" s="5">
        <f t="shared" si="14"/>
        <v>43131</v>
      </c>
      <c r="O270" t="s">
        <v>31</v>
      </c>
    </row>
    <row r="271" spans="1:15" ht="13.5" customHeight="1" x14ac:dyDescent="0.2">
      <c r="A271" t="s">
        <v>49</v>
      </c>
      <c r="B271">
        <v>1130</v>
      </c>
      <c r="C271" s="1">
        <v>43160.413888888892</v>
      </c>
      <c r="D271" t="s">
        <v>27</v>
      </c>
      <c r="E271">
        <v>110.633779790508</v>
      </c>
      <c r="F271" t="s">
        <v>14</v>
      </c>
      <c r="G271" t="s">
        <v>37</v>
      </c>
      <c r="H271" t="s">
        <v>20</v>
      </c>
      <c r="I271" t="str">
        <f t="shared" si="12"/>
        <v>AUSTRALIA-UNITED ARAB EMIRATES</v>
      </c>
      <c r="J271">
        <v>1130</v>
      </c>
      <c r="K271" s="9">
        <f t="shared" si="13"/>
        <v>62.777777777777779</v>
      </c>
      <c r="L271" t="s">
        <v>49</v>
      </c>
      <c r="M271" s="1">
        <v>43131.5</v>
      </c>
      <c r="N271" s="5">
        <f t="shared" si="14"/>
        <v>43131</v>
      </c>
      <c r="O271" t="s">
        <v>31</v>
      </c>
    </row>
    <row r="272" spans="1:15" ht="13.5" customHeight="1" x14ac:dyDescent="0.2">
      <c r="A272" t="s">
        <v>49</v>
      </c>
      <c r="B272">
        <v>1130</v>
      </c>
      <c r="C272" s="1">
        <v>43160.413888888892</v>
      </c>
      <c r="D272" t="s">
        <v>27</v>
      </c>
      <c r="E272">
        <v>60.162800816733998</v>
      </c>
      <c r="F272" t="s">
        <v>14</v>
      </c>
      <c r="G272" t="s">
        <v>37</v>
      </c>
      <c r="H272" t="s">
        <v>20</v>
      </c>
      <c r="I272" t="str">
        <f t="shared" si="12"/>
        <v>AUSTRALIA-UNITED ARAB EMIRATES</v>
      </c>
      <c r="J272">
        <v>1130</v>
      </c>
      <c r="K272" s="9">
        <f t="shared" si="13"/>
        <v>62.777777777777779</v>
      </c>
      <c r="L272" t="s">
        <v>49</v>
      </c>
      <c r="M272" s="1">
        <v>43131.5</v>
      </c>
      <c r="N272" s="5">
        <f t="shared" si="14"/>
        <v>43131</v>
      </c>
      <c r="O272" t="s">
        <v>31</v>
      </c>
    </row>
    <row r="273" spans="1:15" ht="13.5" customHeight="1" x14ac:dyDescent="0.2">
      <c r="A273" t="s">
        <v>49</v>
      </c>
      <c r="B273">
        <v>1130</v>
      </c>
      <c r="C273" s="1">
        <v>43160.413888888892</v>
      </c>
      <c r="D273" t="s">
        <v>27</v>
      </c>
      <c r="E273">
        <v>27.316781003444</v>
      </c>
      <c r="F273" t="s">
        <v>14</v>
      </c>
      <c r="G273" t="s">
        <v>37</v>
      </c>
      <c r="H273" t="s">
        <v>20</v>
      </c>
      <c r="I273" t="str">
        <f t="shared" si="12"/>
        <v>AUSTRALIA-UNITED ARAB EMIRATES</v>
      </c>
      <c r="J273">
        <v>1130</v>
      </c>
      <c r="K273" s="9">
        <f t="shared" si="13"/>
        <v>62.777777777777779</v>
      </c>
      <c r="L273" t="s">
        <v>49</v>
      </c>
      <c r="M273" s="1">
        <v>43131.5</v>
      </c>
      <c r="N273" s="5">
        <f t="shared" si="14"/>
        <v>43131</v>
      </c>
      <c r="O273" t="s">
        <v>31</v>
      </c>
    </row>
    <row r="274" spans="1:15" ht="13.5" customHeight="1" x14ac:dyDescent="0.2">
      <c r="A274" t="s">
        <v>49</v>
      </c>
      <c r="B274">
        <v>1130</v>
      </c>
      <c r="C274" s="1">
        <v>43160.413888888892</v>
      </c>
      <c r="D274" t="s">
        <v>27</v>
      </c>
      <c r="E274">
        <v>30.126320369156002</v>
      </c>
      <c r="F274" t="s">
        <v>14</v>
      </c>
      <c r="G274" t="s">
        <v>37</v>
      </c>
      <c r="H274" t="s">
        <v>20</v>
      </c>
      <c r="I274" t="str">
        <f t="shared" si="12"/>
        <v>AUSTRALIA-UNITED ARAB EMIRATES</v>
      </c>
      <c r="J274">
        <v>1130</v>
      </c>
      <c r="K274" s="9">
        <f t="shared" si="13"/>
        <v>62.777777777777779</v>
      </c>
      <c r="L274" t="s">
        <v>49</v>
      </c>
      <c r="M274" s="1">
        <v>43131.5</v>
      </c>
      <c r="N274" s="5">
        <f t="shared" si="14"/>
        <v>43131</v>
      </c>
      <c r="O274" t="s">
        <v>31</v>
      </c>
    </row>
    <row r="275" spans="1:15" ht="13.5" customHeight="1" x14ac:dyDescent="0.2">
      <c r="A275" t="s">
        <v>49</v>
      </c>
      <c r="B275">
        <v>1130</v>
      </c>
      <c r="C275" s="1">
        <v>43160.413888888892</v>
      </c>
      <c r="D275" t="s">
        <v>27</v>
      </c>
      <c r="E275">
        <v>25.952847648578</v>
      </c>
      <c r="F275" t="s">
        <v>14</v>
      </c>
      <c r="G275" t="s">
        <v>37</v>
      </c>
      <c r="H275" t="s">
        <v>20</v>
      </c>
      <c r="I275" t="str">
        <f t="shared" si="12"/>
        <v>AUSTRALIA-UNITED ARAB EMIRATES</v>
      </c>
      <c r="J275">
        <v>1130</v>
      </c>
      <c r="K275" s="9">
        <f t="shared" si="13"/>
        <v>62.777777777777779</v>
      </c>
      <c r="L275" t="s">
        <v>49</v>
      </c>
      <c r="M275" s="1">
        <v>43131.5</v>
      </c>
      <c r="N275" s="5">
        <f t="shared" si="14"/>
        <v>43131</v>
      </c>
      <c r="O275" t="s">
        <v>31</v>
      </c>
    </row>
    <row r="276" spans="1:15" ht="13.5" customHeight="1" x14ac:dyDescent="0.2">
      <c r="A276" t="s">
        <v>49</v>
      </c>
      <c r="B276">
        <v>1130</v>
      </c>
      <c r="C276" s="1">
        <v>43160.413888888892</v>
      </c>
      <c r="D276" t="s">
        <v>27</v>
      </c>
      <c r="E276">
        <v>27.316781003444</v>
      </c>
      <c r="F276" t="s">
        <v>14</v>
      </c>
      <c r="G276" t="s">
        <v>37</v>
      </c>
      <c r="H276" t="s">
        <v>20</v>
      </c>
      <c r="I276" t="str">
        <f t="shared" si="12"/>
        <v>AUSTRALIA-UNITED ARAB EMIRATES</v>
      </c>
      <c r="J276">
        <v>1130</v>
      </c>
      <c r="K276" s="9">
        <f t="shared" si="13"/>
        <v>62.777777777777779</v>
      </c>
      <c r="L276" t="s">
        <v>49</v>
      </c>
      <c r="M276" s="1">
        <v>43131.5</v>
      </c>
      <c r="N276" s="5">
        <f t="shared" si="14"/>
        <v>43131</v>
      </c>
      <c r="O276" t="s">
        <v>31</v>
      </c>
    </row>
    <row r="277" spans="1:15" ht="13.5" customHeight="1" x14ac:dyDescent="0.2">
      <c r="A277" t="s">
        <v>49</v>
      </c>
      <c r="B277">
        <v>1130</v>
      </c>
      <c r="C277" s="1">
        <v>43160.413888888892</v>
      </c>
      <c r="D277" t="s">
        <v>27</v>
      </c>
      <c r="E277">
        <v>27.316781003444</v>
      </c>
      <c r="F277" t="s">
        <v>14</v>
      </c>
      <c r="G277" t="s">
        <v>37</v>
      </c>
      <c r="H277" t="s">
        <v>20</v>
      </c>
      <c r="I277" t="str">
        <f t="shared" si="12"/>
        <v>AUSTRALIA-UNITED ARAB EMIRATES</v>
      </c>
      <c r="J277">
        <v>1130</v>
      </c>
      <c r="K277" s="9">
        <f t="shared" si="13"/>
        <v>62.777777777777779</v>
      </c>
      <c r="L277" t="s">
        <v>49</v>
      </c>
      <c r="M277" s="1">
        <v>43131.5</v>
      </c>
      <c r="N277" s="5">
        <f t="shared" si="14"/>
        <v>43131</v>
      </c>
      <c r="O277" t="s">
        <v>31</v>
      </c>
    </row>
    <row r="278" spans="1:15" ht="13.5" customHeight="1" x14ac:dyDescent="0.2">
      <c r="A278" t="s">
        <v>49</v>
      </c>
      <c r="B278">
        <v>1130</v>
      </c>
      <c r="C278" s="1">
        <v>43160.413888888892</v>
      </c>
      <c r="D278" t="s">
        <v>27</v>
      </c>
      <c r="E278">
        <v>54.636284428754003</v>
      </c>
      <c r="F278" t="s">
        <v>14</v>
      </c>
      <c r="G278" t="s">
        <v>37</v>
      </c>
      <c r="H278" t="s">
        <v>20</v>
      </c>
      <c r="I278" t="str">
        <f t="shared" si="12"/>
        <v>AUSTRALIA-UNITED ARAB EMIRATES</v>
      </c>
      <c r="J278">
        <v>1130</v>
      </c>
      <c r="K278" s="9">
        <f t="shared" si="13"/>
        <v>62.777777777777779</v>
      </c>
      <c r="L278" t="s">
        <v>49</v>
      </c>
      <c r="M278" s="1">
        <v>43131.5</v>
      </c>
      <c r="N278" s="5">
        <f t="shared" si="14"/>
        <v>43131</v>
      </c>
      <c r="O278" t="s">
        <v>31</v>
      </c>
    </row>
    <row r="279" spans="1:15" ht="13.5" customHeight="1" x14ac:dyDescent="0.2">
      <c r="A279" t="s">
        <v>49</v>
      </c>
      <c r="B279">
        <v>1130</v>
      </c>
      <c r="C279" s="1">
        <v>43160.413888888892</v>
      </c>
      <c r="D279" t="s">
        <v>27</v>
      </c>
      <c r="E279">
        <v>43.539692902938</v>
      </c>
      <c r="F279" t="s">
        <v>14</v>
      </c>
      <c r="G279" t="s">
        <v>37</v>
      </c>
      <c r="H279" t="s">
        <v>20</v>
      </c>
      <c r="I279" t="str">
        <f t="shared" si="12"/>
        <v>AUSTRALIA-UNITED ARAB EMIRATES</v>
      </c>
      <c r="J279">
        <v>1130</v>
      </c>
      <c r="K279" s="9">
        <f t="shared" si="13"/>
        <v>62.777777777777779</v>
      </c>
      <c r="L279" t="s">
        <v>49</v>
      </c>
      <c r="M279" s="1">
        <v>43131.5</v>
      </c>
      <c r="N279" s="5">
        <f t="shared" si="14"/>
        <v>43131</v>
      </c>
      <c r="O279" t="s">
        <v>31</v>
      </c>
    </row>
    <row r="280" spans="1:15" ht="13.5" customHeight="1" x14ac:dyDescent="0.2">
      <c r="A280" t="s">
        <v>49</v>
      </c>
      <c r="B280">
        <v>1130</v>
      </c>
      <c r="C280" s="1">
        <v>43160.413888888892</v>
      </c>
      <c r="D280" t="s">
        <v>27</v>
      </c>
      <c r="E280">
        <v>290.93161271009001</v>
      </c>
      <c r="F280" t="s">
        <v>14</v>
      </c>
      <c r="G280" t="s">
        <v>37</v>
      </c>
      <c r="H280" t="s">
        <v>20</v>
      </c>
      <c r="I280" t="str">
        <f t="shared" si="12"/>
        <v>AUSTRALIA-UNITED ARAB EMIRATES</v>
      </c>
      <c r="J280">
        <v>1130</v>
      </c>
      <c r="K280" s="9">
        <f t="shared" si="13"/>
        <v>62.777777777777779</v>
      </c>
      <c r="L280" t="s">
        <v>49</v>
      </c>
      <c r="M280" s="1">
        <v>43131.5</v>
      </c>
      <c r="N280" s="5">
        <f t="shared" si="14"/>
        <v>43131</v>
      </c>
      <c r="O280" t="s">
        <v>31</v>
      </c>
    </row>
    <row r="281" spans="1:15" ht="13.5" customHeight="1" x14ac:dyDescent="0.2">
      <c r="A281" t="s">
        <v>73</v>
      </c>
      <c r="B281">
        <v>518</v>
      </c>
      <c r="C281" s="1">
        <v>43195.352083333331</v>
      </c>
      <c r="D281" t="s">
        <v>11</v>
      </c>
      <c r="E281">
        <v>689.79534622312997</v>
      </c>
      <c r="F281" t="s">
        <v>7</v>
      </c>
      <c r="G281" t="s">
        <v>12</v>
      </c>
      <c r="H281" t="s">
        <v>74</v>
      </c>
      <c r="I281" t="str">
        <f t="shared" si="12"/>
        <v>UNITED KINGDOM-BRAZIL</v>
      </c>
      <c r="J281">
        <v>518</v>
      </c>
      <c r="K281" s="9">
        <f t="shared" si="13"/>
        <v>74</v>
      </c>
      <c r="L281" t="s">
        <v>73</v>
      </c>
      <c r="M281" s="1">
        <v>43182.708333333336</v>
      </c>
      <c r="N281" s="5">
        <f t="shared" si="14"/>
        <v>43182</v>
      </c>
      <c r="O281" t="s">
        <v>17</v>
      </c>
    </row>
    <row r="282" spans="1:15" ht="13.5" customHeight="1" x14ac:dyDescent="0.2">
      <c r="A282" t="s">
        <v>73</v>
      </c>
      <c r="B282">
        <v>518</v>
      </c>
      <c r="C282" s="1">
        <v>43195.352083333331</v>
      </c>
      <c r="D282" t="s">
        <v>11</v>
      </c>
      <c r="E282">
        <v>21.0260723295</v>
      </c>
      <c r="F282" t="s">
        <v>14</v>
      </c>
      <c r="G282" t="s">
        <v>12</v>
      </c>
      <c r="H282" t="s">
        <v>74</v>
      </c>
      <c r="I282" t="str">
        <f t="shared" si="12"/>
        <v>UNITED KINGDOM-BRAZIL</v>
      </c>
      <c r="J282">
        <v>518</v>
      </c>
      <c r="K282" s="9">
        <f t="shared" si="13"/>
        <v>74</v>
      </c>
      <c r="L282" t="s">
        <v>73</v>
      </c>
      <c r="M282" s="1">
        <v>43182.708333333336</v>
      </c>
      <c r="N282" s="5">
        <f t="shared" si="14"/>
        <v>43182</v>
      </c>
      <c r="O282" t="s">
        <v>17</v>
      </c>
    </row>
    <row r="283" spans="1:15" ht="13.5" customHeight="1" x14ac:dyDescent="0.2">
      <c r="A283" t="s">
        <v>73</v>
      </c>
      <c r="B283">
        <v>518</v>
      </c>
      <c r="C283" s="1">
        <v>43195.352083333331</v>
      </c>
      <c r="D283" t="s">
        <v>11</v>
      </c>
      <c r="E283">
        <v>63.078216988500003</v>
      </c>
      <c r="F283" t="s">
        <v>14</v>
      </c>
      <c r="G283" t="s">
        <v>12</v>
      </c>
      <c r="H283" t="s">
        <v>74</v>
      </c>
      <c r="I283" t="str">
        <f t="shared" si="12"/>
        <v>UNITED KINGDOM-BRAZIL</v>
      </c>
      <c r="J283">
        <v>518</v>
      </c>
      <c r="K283" s="9">
        <f t="shared" si="13"/>
        <v>74</v>
      </c>
      <c r="L283" t="s">
        <v>73</v>
      </c>
      <c r="M283" s="1">
        <v>43182.708333333336</v>
      </c>
      <c r="N283" s="5">
        <f t="shared" si="14"/>
        <v>43182</v>
      </c>
      <c r="O283" t="s">
        <v>17</v>
      </c>
    </row>
    <row r="284" spans="1:15" ht="13.5" customHeight="1" x14ac:dyDescent="0.2">
      <c r="A284" t="s">
        <v>73</v>
      </c>
      <c r="B284">
        <v>518</v>
      </c>
      <c r="C284" s="1">
        <v>43195.352083333331</v>
      </c>
      <c r="D284" t="s">
        <v>11</v>
      </c>
      <c r="E284">
        <v>21.0260723295</v>
      </c>
      <c r="F284" t="s">
        <v>14</v>
      </c>
      <c r="G284" t="s">
        <v>12</v>
      </c>
      <c r="H284" t="s">
        <v>74</v>
      </c>
      <c r="I284" t="str">
        <f t="shared" si="12"/>
        <v>UNITED KINGDOM-BRAZIL</v>
      </c>
      <c r="J284">
        <v>518</v>
      </c>
      <c r="K284" s="9">
        <f t="shared" si="13"/>
        <v>74</v>
      </c>
      <c r="L284" t="s">
        <v>73</v>
      </c>
      <c r="M284" s="1">
        <v>43182.708333333336</v>
      </c>
      <c r="N284" s="5">
        <f t="shared" si="14"/>
        <v>43182</v>
      </c>
      <c r="O284" t="s">
        <v>17</v>
      </c>
    </row>
    <row r="285" spans="1:15" ht="13.5" customHeight="1" x14ac:dyDescent="0.2">
      <c r="A285" t="s">
        <v>73</v>
      </c>
      <c r="B285">
        <v>518</v>
      </c>
      <c r="C285" s="1">
        <v>43195.352083333331</v>
      </c>
      <c r="D285" t="s">
        <v>11</v>
      </c>
      <c r="E285">
        <v>87.132043733448</v>
      </c>
      <c r="F285" t="s">
        <v>14</v>
      </c>
      <c r="G285" t="s">
        <v>12</v>
      </c>
      <c r="H285" t="s">
        <v>74</v>
      </c>
      <c r="I285" t="str">
        <f t="shared" si="12"/>
        <v>UNITED KINGDOM-BRAZIL</v>
      </c>
      <c r="J285">
        <v>518</v>
      </c>
      <c r="K285" s="9">
        <f t="shared" si="13"/>
        <v>74</v>
      </c>
      <c r="L285" t="s">
        <v>73</v>
      </c>
      <c r="M285" s="1">
        <v>43182.708333333336</v>
      </c>
      <c r="N285" s="5">
        <f t="shared" si="14"/>
        <v>43182</v>
      </c>
      <c r="O285" t="s">
        <v>17</v>
      </c>
    </row>
    <row r="286" spans="1:15" ht="13.5" customHeight="1" x14ac:dyDescent="0.2">
      <c r="A286" t="s">
        <v>73</v>
      </c>
      <c r="B286">
        <v>518</v>
      </c>
      <c r="C286" s="1">
        <v>43195.352083333331</v>
      </c>
      <c r="D286" t="s">
        <v>11</v>
      </c>
      <c r="E286">
        <v>91.112980094500003</v>
      </c>
      <c r="F286" t="s">
        <v>14</v>
      </c>
      <c r="G286" t="s">
        <v>12</v>
      </c>
      <c r="H286" t="s">
        <v>74</v>
      </c>
      <c r="I286" t="str">
        <f t="shared" si="12"/>
        <v>UNITED KINGDOM-BRAZIL</v>
      </c>
      <c r="J286">
        <v>518</v>
      </c>
      <c r="K286" s="9">
        <f t="shared" si="13"/>
        <v>74</v>
      </c>
      <c r="L286" t="s">
        <v>73</v>
      </c>
      <c r="M286" s="1">
        <v>43182.708333333336</v>
      </c>
      <c r="N286" s="5">
        <f t="shared" si="14"/>
        <v>43182</v>
      </c>
      <c r="O286" t="s">
        <v>17</v>
      </c>
    </row>
    <row r="287" spans="1:15" ht="13.5" customHeight="1" x14ac:dyDescent="0.2">
      <c r="A287" t="s">
        <v>73</v>
      </c>
      <c r="B287">
        <v>518</v>
      </c>
      <c r="C287" s="1">
        <v>43195.352083333331</v>
      </c>
      <c r="D287" t="s">
        <v>11</v>
      </c>
      <c r="E287">
        <v>94.393047377901993</v>
      </c>
      <c r="F287" t="s">
        <v>14</v>
      </c>
      <c r="G287" t="s">
        <v>12</v>
      </c>
      <c r="H287" t="s">
        <v>74</v>
      </c>
      <c r="I287" t="str">
        <f t="shared" si="12"/>
        <v>UNITED KINGDOM-BRAZIL</v>
      </c>
      <c r="J287">
        <v>518</v>
      </c>
      <c r="K287" s="9">
        <f t="shared" si="13"/>
        <v>74</v>
      </c>
      <c r="L287" t="s">
        <v>73</v>
      </c>
      <c r="M287" s="1">
        <v>43182.708333333336</v>
      </c>
      <c r="N287" s="5">
        <f t="shared" si="14"/>
        <v>43182</v>
      </c>
      <c r="O287" t="s">
        <v>17</v>
      </c>
    </row>
    <row r="288" spans="1:15" ht="13.5" customHeight="1" x14ac:dyDescent="0.2">
      <c r="A288" t="s">
        <v>56</v>
      </c>
      <c r="B288">
        <v>1395</v>
      </c>
      <c r="C288" t="s">
        <v>13</v>
      </c>
      <c r="D288" t="s">
        <v>29</v>
      </c>
      <c r="E288">
        <v>121.67</v>
      </c>
      <c r="F288" t="s">
        <v>129</v>
      </c>
      <c r="G288" t="s">
        <v>12</v>
      </c>
      <c r="H288" t="s">
        <v>23</v>
      </c>
      <c r="I288" t="str">
        <f t="shared" si="12"/>
        <v>UNITED KINGDOM-UNITED STATES</v>
      </c>
      <c r="K288" s="9">
        <f t="shared" si="13"/>
        <v>0</v>
      </c>
      <c r="L288" t="s">
        <v>56</v>
      </c>
      <c r="M288" t="s">
        <v>13</v>
      </c>
      <c r="N288" s="5" t="str">
        <f t="shared" si="14"/>
        <v/>
      </c>
      <c r="O288" t="s">
        <v>17</v>
      </c>
    </row>
    <row r="289" spans="1:15" ht="13.5" customHeight="1" x14ac:dyDescent="0.2">
      <c r="A289" t="s">
        <v>56</v>
      </c>
      <c r="B289">
        <v>1395</v>
      </c>
      <c r="C289" t="s">
        <v>13</v>
      </c>
      <c r="D289" t="s">
        <v>29</v>
      </c>
      <c r="E289">
        <v>90</v>
      </c>
      <c r="F289" t="s">
        <v>43</v>
      </c>
      <c r="G289" t="s">
        <v>12</v>
      </c>
      <c r="H289" t="s">
        <v>23</v>
      </c>
      <c r="I289" t="str">
        <f t="shared" si="12"/>
        <v>UNITED KINGDOM-UNITED STATES</v>
      </c>
      <c r="K289" s="9">
        <f t="shared" si="13"/>
        <v>0</v>
      </c>
      <c r="L289" t="s">
        <v>56</v>
      </c>
      <c r="M289" t="s">
        <v>13</v>
      </c>
      <c r="N289" s="5" t="str">
        <f t="shared" si="14"/>
        <v/>
      </c>
      <c r="O289" t="s">
        <v>17</v>
      </c>
    </row>
    <row r="290" spans="1:15" ht="13.5" customHeight="1" x14ac:dyDescent="0.2">
      <c r="A290" t="s">
        <v>56</v>
      </c>
      <c r="B290">
        <v>1395</v>
      </c>
      <c r="C290" t="s">
        <v>13</v>
      </c>
      <c r="D290" t="s">
        <v>29</v>
      </c>
      <c r="E290">
        <v>10</v>
      </c>
      <c r="F290" t="s">
        <v>14</v>
      </c>
      <c r="G290" t="s">
        <v>12</v>
      </c>
      <c r="H290" t="s">
        <v>23</v>
      </c>
      <c r="I290" t="str">
        <f t="shared" si="12"/>
        <v>UNITED KINGDOM-UNITED STATES</v>
      </c>
      <c r="K290" s="9">
        <f t="shared" si="13"/>
        <v>0</v>
      </c>
      <c r="L290" t="s">
        <v>56</v>
      </c>
      <c r="M290" t="s">
        <v>13</v>
      </c>
      <c r="N290" s="5" t="str">
        <f t="shared" si="14"/>
        <v/>
      </c>
      <c r="O290" t="s">
        <v>17</v>
      </c>
    </row>
    <row r="291" spans="1:15" ht="13.5" customHeight="1" x14ac:dyDescent="0.2">
      <c r="A291" t="s">
        <v>124</v>
      </c>
      <c r="B291">
        <v>206</v>
      </c>
      <c r="C291" s="1">
        <v>43188.208333333336</v>
      </c>
      <c r="D291" t="s">
        <v>27</v>
      </c>
      <c r="E291">
        <v>597.4</v>
      </c>
      <c r="F291" t="s">
        <v>7</v>
      </c>
      <c r="G291" t="s">
        <v>20</v>
      </c>
      <c r="H291" t="s">
        <v>125</v>
      </c>
      <c r="I291" t="str">
        <f t="shared" si="12"/>
        <v>UNITED ARAB EMIRATES-KAZAKHSTAN</v>
      </c>
      <c r="J291">
        <v>206</v>
      </c>
      <c r="K291" s="9">
        <f t="shared" si="13"/>
        <v>34.333333333333336</v>
      </c>
      <c r="L291" t="s">
        <v>124</v>
      </c>
      <c r="M291" s="1">
        <v>43186.472222222219</v>
      </c>
      <c r="N291" s="5">
        <f t="shared" si="14"/>
        <v>43186</v>
      </c>
      <c r="O291" t="s">
        <v>17</v>
      </c>
    </row>
    <row r="292" spans="1:15" ht="13.5" customHeight="1" x14ac:dyDescent="0.2">
      <c r="A292" t="s">
        <v>124</v>
      </c>
      <c r="B292">
        <v>206</v>
      </c>
      <c r="C292" s="1">
        <v>43188.208333333336</v>
      </c>
      <c r="D292" t="s">
        <v>27</v>
      </c>
      <c r="E292">
        <v>55</v>
      </c>
      <c r="F292" t="s">
        <v>14</v>
      </c>
      <c r="G292" t="s">
        <v>20</v>
      </c>
      <c r="H292" t="s">
        <v>125</v>
      </c>
      <c r="I292" t="str">
        <f t="shared" si="12"/>
        <v>UNITED ARAB EMIRATES-KAZAKHSTAN</v>
      </c>
      <c r="J292">
        <v>206</v>
      </c>
      <c r="K292" s="9">
        <f t="shared" si="13"/>
        <v>34.333333333333336</v>
      </c>
      <c r="L292" t="s">
        <v>124</v>
      </c>
      <c r="M292" s="1">
        <v>43186.472222222219</v>
      </c>
      <c r="N292" s="5">
        <f t="shared" si="14"/>
        <v>43186</v>
      </c>
      <c r="O292" t="s">
        <v>17</v>
      </c>
    </row>
    <row r="293" spans="1:15" ht="13.5" customHeight="1" x14ac:dyDescent="0.2">
      <c r="A293" t="s">
        <v>124</v>
      </c>
      <c r="B293">
        <v>206</v>
      </c>
      <c r="C293" s="1">
        <v>43188.208333333336</v>
      </c>
      <c r="D293" t="s">
        <v>27</v>
      </c>
      <c r="E293">
        <v>47</v>
      </c>
      <c r="F293" t="s">
        <v>14</v>
      </c>
      <c r="G293" t="s">
        <v>20</v>
      </c>
      <c r="H293" t="s">
        <v>125</v>
      </c>
      <c r="I293" t="str">
        <f t="shared" si="12"/>
        <v>UNITED ARAB EMIRATES-KAZAKHSTAN</v>
      </c>
      <c r="J293">
        <v>206</v>
      </c>
      <c r="K293" s="9">
        <f t="shared" si="13"/>
        <v>34.333333333333336</v>
      </c>
      <c r="L293" t="s">
        <v>124</v>
      </c>
      <c r="M293" s="1">
        <v>43186.472222222219</v>
      </c>
      <c r="N293" s="5">
        <f t="shared" si="14"/>
        <v>43186</v>
      </c>
      <c r="O293" t="s">
        <v>17</v>
      </c>
    </row>
    <row r="294" spans="1:15" ht="13.5" customHeight="1" x14ac:dyDescent="0.2">
      <c r="A294" t="s">
        <v>124</v>
      </c>
      <c r="B294">
        <v>206</v>
      </c>
      <c r="C294" s="1">
        <v>43188.208333333336</v>
      </c>
      <c r="D294" t="s">
        <v>27</v>
      </c>
      <c r="E294">
        <v>52</v>
      </c>
      <c r="F294" t="s">
        <v>14</v>
      </c>
      <c r="G294" t="s">
        <v>20</v>
      </c>
      <c r="H294" t="s">
        <v>125</v>
      </c>
      <c r="I294" t="str">
        <f t="shared" si="12"/>
        <v>UNITED ARAB EMIRATES-KAZAKHSTAN</v>
      </c>
      <c r="J294">
        <v>206</v>
      </c>
      <c r="K294" s="9">
        <f t="shared" si="13"/>
        <v>34.333333333333336</v>
      </c>
      <c r="L294" t="s">
        <v>124</v>
      </c>
      <c r="M294" s="1">
        <v>43186.472222222219</v>
      </c>
      <c r="N294" s="5">
        <f t="shared" si="14"/>
        <v>43186</v>
      </c>
      <c r="O294" t="s">
        <v>17</v>
      </c>
    </row>
    <row r="295" spans="1:15" ht="13.5" customHeight="1" x14ac:dyDescent="0.2">
      <c r="A295" t="s">
        <v>124</v>
      </c>
      <c r="B295">
        <v>206</v>
      </c>
      <c r="C295" s="1">
        <v>43188.208333333336</v>
      </c>
      <c r="D295" t="s">
        <v>27</v>
      </c>
      <c r="E295">
        <v>80</v>
      </c>
      <c r="F295" t="s">
        <v>14</v>
      </c>
      <c r="G295" t="s">
        <v>20</v>
      </c>
      <c r="H295" t="s">
        <v>125</v>
      </c>
      <c r="I295" t="str">
        <f t="shared" si="12"/>
        <v>UNITED ARAB EMIRATES-KAZAKHSTAN</v>
      </c>
      <c r="J295">
        <v>206</v>
      </c>
      <c r="K295" s="9">
        <f t="shared" si="13"/>
        <v>34.333333333333336</v>
      </c>
      <c r="L295" t="s">
        <v>124</v>
      </c>
      <c r="M295" s="1">
        <v>43186.472222222219</v>
      </c>
      <c r="N295" s="5">
        <f t="shared" si="14"/>
        <v>43186</v>
      </c>
      <c r="O295" t="s">
        <v>17</v>
      </c>
    </row>
    <row r="296" spans="1:15" ht="13.5" customHeight="1" x14ac:dyDescent="0.2">
      <c r="A296" t="s">
        <v>124</v>
      </c>
      <c r="B296">
        <v>206</v>
      </c>
      <c r="C296" s="1">
        <v>43188.208333333336</v>
      </c>
      <c r="D296" t="s">
        <v>27</v>
      </c>
      <c r="E296">
        <v>80</v>
      </c>
      <c r="F296" t="s">
        <v>14</v>
      </c>
      <c r="G296" t="s">
        <v>20</v>
      </c>
      <c r="H296" t="s">
        <v>125</v>
      </c>
      <c r="I296" t="str">
        <f t="shared" si="12"/>
        <v>UNITED ARAB EMIRATES-KAZAKHSTAN</v>
      </c>
      <c r="J296">
        <v>206</v>
      </c>
      <c r="K296" s="9">
        <f t="shared" si="13"/>
        <v>34.333333333333336</v>
      </c>
      <c r="L296" t="s">
        <v>124</v>
      </c>
      <c r="M296" s="1">
        <v>43186.472222222219</v>
      </c>
      <c r="N296" s="5">
        <f t="shared" si="14"/>
        <v>43186</v>
      </c>
      <c r="O296" t="s">
        <v>17</v>
      </c>
    </row>
    <row r="297" spans="1:15" ht="13.5" customHeight="1" x14ac:dyDescent="0.2">
      <c r="A297" t="s">
        <v>70</v>
      </c>
      <c r="B297">
        <v>46857</v>
      </c>
      <c r="C297" s="1">
        <v>43169.974999999999</v>
      </c>
      <c r="D297" t="s">
        <v>18</v>
      </c>
      <c r="E297">
        <v>22073.344702587401</v>
      </c>
      <c r="F297" t="s">
        <v>7</v>
      </c>
      <c r="G297" t="s">
        <v>42</v>
      </c>
      <c r="H297" t="s">
        <v>16</v>
      </c>
      <c r="I297" t="str">
        <f t="shared" si="12"/>
        <v>CHINA-CANADA</v>
      </c>
      <c r="J297">
        <v>46857</v>
      </c>
      <c r="K297" s="9">
        <f t="shared" si="13"/>
        <v>3123.8</v>
      </c>
      <c r="L297" t="s">
        <v>70</v>
      </c>
      <c r="M297" s="1">
        <v>43141.791666666664</v>
      </c>
      <c r="N297" s="5">
        <f t="shared" si="14"/>
        <v>43141</v>
      </c>
      <c r="O297" t="s">
        <v>31</v>
      </c>
    </row>
    <row r="298" spans="1:15" ht="13.5" customHeight="1" x14ac:dyDescent="0.2">
      <c r="A298" t="s">
        <v>70</v>
      </c>
      <c r="B298">
        <v>46857</v>
      </c>
      <c r="C298" s="1">
        <v>43169.974999999999</v>
      </c>
      <c r="D298" t="s">
        <v>18</v>
      </c>
      <c r="E298">
        <v>30.097689561521999</v>
      </c>
      <c r="F298" t="s">
        <v>7</v>
      </c>
      <c r="G298" t="s">
        <v>42</v>
      </c>
      <c r="H298" t="s">
        <v>16</v>
      </c>
      <c r="I298" t="str">
        <f t="shared" si="12"/>
        <v>CHINA-CANADA</v>
      </c>
      <c r="J298">
        <v>46857</v>
      </c>
      <c r="K298" s="9">
        <f t="shared" si="13"/>
        <v>3123.8</v>
      </c>
      <c r="L298" t="s">
        <v>70</v>
      </c>
      <c r="M298" s="1">
        <v>43141.791666666664</v>
      </c>
      <c r="N298" s="5">
        <f t="shared" si="14"/>
        <v>43141</v>
      </c>
      <c r="O298" t="s">
        <v>31</v>
      </c>
    </row>
    <row r="299" spans="1:15" ht="13.5" customHeight="1" x14ac:dyDescent="0.2">
      <c r="A299" t="s">
        <v>70</v>
      </c>
      <c r="B299">
        <v>46857</v>
      </c>
      <c r="C299" s="1">
        <v>43169.974999999999</v>
      </c>
      <c r="D299" t="s">
        <v>18</v>
      </c>
      <c r="E299">
        <v>79.430919515145007</v>
      </c>
      <c r="F299" t="s">
        <v>7</v>
      </c>
      <c r="G299" t="s">
        <v>42</v>
      </c>
      <c r="H299" t="s">
        <v>16</v>
      </c>
      <c r="I299" t="str">
        <f t="shared" si="12"/>
        <v>CHINA-CANADA</v>
      </c>
      <c r="J299">
        <v>46857</v>
      </c>
      <c r="K299" s="9">
        <f t="shared" si="13"/>
        <v>3123.8</v>
      </c>
      <c r="L299" t="s">
        <v>70</v>
      </c>
      <c r="M299" s="1">
        <v>43141.791666666664</v>
      </c>
      <c r="N299" s="5">
        <f t="shared" si="14"/>
        <v>43141</v>
      </c>
      <c r="O299" t="s">
        <v>31</v>
      </c>
    </row>
    <row r="300" spans="1:15" ht="13.5" customHeight="1" x14ac:dyDescent="0.2">
      <c r="A300" t="s">
        <v>70</v>
      </c>
      <c r="B300">
        <v>46857</v>
      </c>
      <c r="C300" s="1">
        <v>43169.974999999999</v>
      </c>
      <c r="D300" t="s">
        <v>18</v>
      </c>
      <c r="E300">
        <v>15.886183903029</v>
      </c>
      <c r="F300" t="s">
        <v>7</v>
      </c>
      <c r="G300" t="s">
        <v>42</v>
      </c>
      <c r="H300" t="s">
        <v>16</v>
      </c>
      <c r="I300" t="str">
        <f t="shared" si="12"/>
        <v>CHINA-CANADA</v>
      </c>
      <c r="J300">
        <v>46857</v>
      </c>
      <c r="K300" s="9">
        <f t="shared" si="13"/>
        <v>3123.8</v>
      </c>
      <c r="L300" t="s">
        <v>70</v>
      </c>
      <c r="M300" s="1">
        <v>43141.791666666664</v>
      </c>
      <c r="N300" s="5">
        <f t="shared" si="14"/>
        <v>43141</v>
      </c>
      <c r="O300" t="s">
        <v>31</v>
      </c>
    </row>
    <row r="301" spans="1:15" ht="13.5" customHeight="1" x14ac:dyDescent="0.2">
      <c r="A301" t="s">
        <v>70</v>
      </c>
      <c r="B301">
        <v>46857</v>
      </c>
      <c r="C301" s="1">
        <v>43169.974999999999</v>
      </c>
      <c r="D301" t="s">
        <v>18</v>
      </c>
      <c r="E301">
        <v>421.01100942034202</v>
      </c>
      <c r="F301" t="s">
        <v>7</v>
      </c>
      <c r="G301" t="s">
        <v>42</v>
      </c>
      <c r="H301" t="s">
        <v>16</v>
      </c>
      <c r="I301" t="str">
        <f t="shared" si="12"/>
        <v>CHINA-CANADA</v>
      </c>
      <c r="J301">
        <v>46857</v>
      </c>
      <c r="K301" s="9">
        <f t="shared" si="13"/>
        <v>3123.8</v>
      </c>
      <c r="L301" t="s">
        <v>70</v>
      </c>
      <c r="M301" s="1">
        <v>43141.791666666664</v>
      </c>
      <c r="N301" s="5">
        <f t="shared" si="14"/>
        <v>43141</v>
      </c>
      <c r="O301" t="s">
        <v>31</v>
      </c>
    </row>
    <row r="302" spans="1:15" ht="13.5" customHeight="1" x14ac:dyDescent="0.2">
      <c r="A302" t="s">
        <v>70</v>
      </c>
      <c r="B302">
        <v>46857</v>
      </c>
      <c r="C302" s="1">
        <v>43169.974999999999</v>
      </c>
      <c r="D302" t="s">
        <v>18</v>
      </c>
      <c r="E302">
        <v>973.081097755668</v>
      </c>
      <c r="F302" t="s">
        <v>7</v>
      </c>
      <c r="G302" t="s">
        <v>42</v>
      </c>
      <c r="H302" t="s">
        <v>16</v>
      </c>
      <c r="I302" t="str">
        <f t="shared" si="12"/>
        <v>CHINA-CANADA</v>
      </c>
      <c r="J302">
        <v>46857</v>
      </c>
      <c r="K302" s="9">
        <f t="shared" si="13"/>
        <v>3123.8</v>
      </c>
      <c r="L302" t="s">
        <v>70</v>
      </c>
      <c r="M302" s="1">
        <v>43141.791666666664</v>
      </c>
      <c r="N302" s="5">
        <f t="shared" si="14"/>
        <v>43141</v>
      </c>
      <c r="O302" t="s">
        <v>31</v>
      </c>
    </row>
    <row r="303" spans="1:15" ht="13.5" customHeight="1" x14ac:dyDescent="0.2">
      <c r="A303" t="s">
        <v>70</v>
      </c>
      <c r="B303">
        <v>46857</v>
      </c>
      <c r="C303" s="1">
        <v>43169.974999999999</v>
      </c>
      <c r="D303" t="s">
        <v>18</v>
      </c>
      <c r="E303">
        <v>47.658551709087</v>
      </c>
      <c r="F303" t="s">
        <v>7</v>
      </c>
      <c r="G303" t="s">
        <v>42</v>
      </c>
      <c r="H303" t="s">
        <v>16</v>
      </c>
      <c r="I303" t="str">
        <f t="shared" si="12"/>
        <v>CHINA-CANADA</v>
      </c>
      <c r="J303">
        <v>46857</v>
      </c>
      <c r="K303" s="9">
        <f t="shared" si="13"/>
        <v>3123.8</v>
      </c>
      <c r="L303" t="s">
        <v>70</v>
      </c>
      <c r="M303" s="1">
        <v>43141.791666666664</v>
      </c>
      <c r="N303" s="5">
        <f t="shared" si="14"/>
        <v>43141</v>
      </c>
      <c r="O303" t="s">
        <v>31</v>
      </c>
    </row>
    <row r="304" spans="1:15" ht="13.5" customHeight="1" x14ac:dyDescent="0.2">
      <c r="A304" t="s">
        <v>70</v>
      </c>
      <c r="B304">
        <v>46857</v>
      </c>
      <c r="C304" s="1">
        <v>43169.974999999999</v>
      </c>
      <c r="D304" t="s">
        <v>18</v>
      </c>
      <c r="E304">
        <v>79.430919515145007</v>
      </c>
      <c r="F304" t="s">
        <v>7</v>
      </c>
      <c r="G304" t="s">
        <v>42</v>
      </c>
      <c r="H304" t="s">
        <v>16</v>
      </c>
      <c r="I304" t="str">
        <f t="shared" si="12"/>
        <v>CHINA-CANADA</v>
      </c>
      <c r="J304">
        <v>46857</v>
      </c>
      <c r="K304" s="9">
        <f t="shared" si="13"/>
        <v>3123.8</v>
      </c>
      <c r="L304" t="s">
        <v>70</v>
      </c>
      <c r="M304" s="1">
        <v>43141.791666666664</v>
      </c>
      <c r="N304" s="5">
        <f t="shared" si="14"/>
        <v>43141</v>
      </c>
      <c r="O304" t="s">
        <v>31</v>
      </c>
    </row>
    <row r="305" spans="1:15" ht="13.5" customHeight="1" x14ac:dyDescent="0.2">
      <c r="A305" t="s">
        <v>70</v>
      </c>
      <c r="B305">
        <v>46857</v>
      </c>
      <c r="C305" s="1">
        <v>43169.974999999999</v>
      </c>
      <c r="D305" t="s">
        <v>18</v>
      </c>
      <c r="E305">
        <v>1630.4155681561101</v>
      </c>
      <c r="F305" t="s">
        <v>14</v>
      </c>
      <c r="G305" t="s">
        <v>42</v>
      </c>
      <c r="H305" t="s">
        <v>16</v>
      </c>
      <c r="I305" t="str">
        <f t="shared" si="12"/>
        <v>CHINA-CANADA</v>
      </c>
      <c r="J305">
        <v>46857</v>
      </c>
      <c r="K305" s="9">
        <f t="shared" si="13"/>
        <v>3123.8</v>
      </c>
      <c r="L305" t="s">
        <v>70</v>
      </c>
      <c r="M305" s="1">
        <v>43141.791666666664</v>
      </c>
      <c r="N305" s="5">
        <f t="shared" si="14"/>
        <v>43141</v>
      </c>
      <c r="O305" t="s">
        <v>31</v>
      </c>
    </row>
    <row r="306" spans="1:15" ht="13.5" customHeight="1" x14ac:dyDescent="0.2">
      <c r="A306" t="s">
        <v>70</v>
      </c>
      <c r="B306">
        <v>46857</v>
      </c>
      <c r="C306" s="1">
        <v>43169.974999999999</v>
      </c>
      <c r="D306" t="s">
        <v>18</v>
      </c>
      <c r="E306">
        <v>50.170569075891002</v>
      </c>
      <c r="F306" t="s">
        <v>14</v>
      </c>
      <c r="G306" t="s">
        <v>42</v>
      </c>
      <c r="H306" t="s">
        <v>16</v>
      </c>
      <c r="I306" t="str">
        <f t="shared" si="12"/>
        <v>CHINA-CANADA</v>
      </c>
      <c r="J306">
        <v>46857</v>
      </c>
      <c r="K306" s="9">
        <f t="shared" si="13"/>
        <v>3123.8</v>
      </c>
      <c r="L306" t="s">
        <v>70</v>
      </c>
      <c r="M306" s="1">
        <v>43141.791666666664</v>
      </c>
      <c r="N306" s="5">
        <f t="shared" si="14"/>
        <v>43141</v>
      </c>
      <c r="O306" t="s">
        <v>31</v>
      </c>
    </row>
    <row r="307" spans="1:15" ht="13.5" customHeight="1" x14ac:dyDescent="0.2">
      <c r="A307" t="s">
        <v>70</v>
      </c>
      <c r="B307">
        <v>46857</v>
      </c>
      <c r="C307" s="1">
        <v>43169.974999999999</v>
      </c>
      <c r="D307" t="s">
        <v>18</v>
      </c>
      <c r="E307">
        <v>451.50410912293501</v>
      </c>
      <c r="F307" t="s">
        <v>14</v>
      </c>
      <c r="G307" t="s">
        <v>42</v>
      </c>
      <c r="H307" t="s">
        <v>16</v>
      </c>
      <c r="I307" t="str">
        <f t="shared" si="12"/>
        <v>CHINA-CANADA</v>
      </c>
      <c r="J307">
        <v>46857</v>
      </c>
      <c r="K307" s="9">
        <f t="shared" si="13"/>
        <v>3123.8</v>
      </c>
      <c r="L307" t="s">
        <v>70</v>
      </c>
      <c r="M307" s="1">
        <v>43141.791666666664</v>
      </c>
      <c r="N307" s="5">
        <f t="shared" si="14"/>
        <v>43141</v>
      </c>
      <c r="O307" t="s">
        <v>31</v>
      </c>
    </row>
    <row r="308" spans="1:15" ht="13.5" customHeight="1" x14ac:dyDescent="0.2">
      <c r="A308" t="s">
        <v>70</v>
      </c>
      <c r="B308">
        <v>46857</v>
      </c>
      <c r="C308" s="1">
        <v>43169.974999999999</v>
      </c>
      <c r="D308" t="s">
        <v>18</v>
      </c>
      <c r="E308">
        <v>441.46379279574001</v>
      </c>
      <c r="F308" t="s">
        <v>14</v>
      </c>
      <c r="G308" t="s">
        <v>42</v>
      </c>
      <c r="H308" t="s">
        <v>16</v>
      </c>
      <c r="I308" t="str">
        <f t="shared" si="12"/>
        <v>CHINA-CANADA</v>
      </c>
      <c r="J308">
        <v>46857</v>
      </c>
      <c r="K308" s="9">
        <f t="shared" si="13"/>
        <v>3123.8</v>
      </c>
      <c r="L308" t="s">
        <v>70</v>
      </c>
      <c r="M308" s="1">
        <v>43141.791666666664</v>
      </c>
      <c r="N308" s="5">
        <f t="shared" si="14"/>
        <v>43141</v>
      </c>
      <c r="O308" t="s">
        <v>31</v>
      </c>
    </row>
    <row r="309" spans="1:15" ht="13.5" customHeight="1" x14ac:dyDescent="0.2">
      <c r="A309" t="s">
        <v>70</v>
      </c>
      <c r="B309">
        <v>46857</v>
      </c>
      <c r="C309" s="1">
        <v>43169.974999999999</v>
      </c>
      <c r="D309" t="s">
        <v>18</v>
      </c>
      <c r="E309">
        <v>357.43526124814201</v>
      </c>
      <c r="F309" t="s">
        <v>14</v>
      </c>
      <c r="G309" t="s">
        <v>42</v>
      </c>
      <c r="H309" t="s">
        <v>16</v>
      </c>
      <c r="I309" t="str">
        <f t="shared" si="12"/>
        <v>CHINA-CANADA</v>
      </c>
      <c r="J309">
        <v>46857</v>
      </c>
      <c r="K309" s="9">
        <f t="shared" si="13"/>
        <v>3123.8</v>
      </c>
      <c r="L309" t="s">
        <v>70</v>
      </c>
      <c r="M309" s="1">
        <v>43141.791666666664</v>
      </c>
      <c r="N309" s="5">
        <f t="shared" si="14"/>
        <v>43141</v>
      </c>
      <c r="O309" t="s">
        <v>31</v>
      </c>
    </row>
    <row r="310" spans="1:15" ht="13.5" customHeight="1" x14ac:dyDescent="0.2">
      <c r="A310" t="s">
        <v>70</v>
      </c>
      <c r="B310">
        <v>46857</v>
      </c>
      <c r="C310" s="1">
        <v>43169.974999999999</v>
      </c>
      <c r="D310" t="s">
        <v>18</v>
      </c>
      <c r="E310">
        <v>401.33354004704398</v>
      </c>
      <c r="F310" t="s">
        <v>14</v>
      </c>
      <c r="G310" t="s">
        <v>42</v>
      </c>
      <c r="H310" t="s">
        <v>16</v>
      </c>
      <c r="I310" t="str">
        <f t="shared" si="12"/>
        <v>CHINA-CANADA</v>
      </c>
      <c r="J310">
        <v>46857</v>
      </c>
      <c r="K310" s="9">
        <f t="shared" si="13"/>
        <v>3123.8</v>
      </c>
      <c r="L310" t="s">
        <v>70</v>
      </c>
      <c r="M310" s="1">
        <v>43141.791666666664</v>
      </c>
      <c r="N310" s="5">
        <f t="shared" si="14"/>
        <v>43141</v>
      </c>
      <c r="O310" t="s">
        <v>31</v>
      </c>
    </row>
    <row r="311" spans="1:15" ht="13.5" customHeight="1" x14ac:dyDescent="0.2">
      <c r="A311" t="s">
        <v>70</v>
      </c>
      <c r="B311">
        <v>46857</v>
      </c>
      <c r="C311" s="1">
        <v>43169.974999999999</v>
      </c>
      <c r="D311" t="s">
        <v>18</v>
      </c>
      <c r="E311">
        <v>150.50395408765201</v>
      </c>
      <c r="F311" t="s">
        <v>14</v>
      </c>
      <c r="G311" t="s">
        <v>42</v>
      </c>
      <c r="H311" t="s">
        <v>16</v>
      </c>
      <c r="I311" t="str">
        <f t="shared" si="12"/>
        <v>CHINA-CANADA</v>
      </c>
      <c r="J311">
        <v>46857</v>
      </c>
      <c r="K311" s="9">
        <f t="shared" si="13"/>
        <v>3123.8</v>
      </c>
      <c r="L311" t="s">
        <v>70</v>
      </c>
      <c r="M311" s="1">
        <v>43141.791666666664</v>
      </c>
      <c r="N311" s="5">
        <f t="shared" si="14"/>
        <v>43141</v>
      </c>
      <c r="O311" t="s">
        <v>31</v>
      </c>
    </row>
    <row r="312" spans="1:15" ht="13.5" customHeight="1" x14ac:dyDescent="0.2">
      <c r="A312" t="s">
        <v>26</v>
      </c>
      <c r="B312">
        <v>2018</v>
      </c>
      <c r="C312" s="1">
        <v>43184.929166666669</v>
      </c>
      <c r="D312" t="s">
        <v>24</v>
      </c>
      <c r="E312">
        <v>7176.58</v>
      </c>
      <c r="F312" t="s">
        <v>7</v>
      </c>
      <c r="G312" t="s">
        <v>12</v>
      </c>
      <c r="H312" t="s">
        <v>23</v>
      </c>
      <c r="I312" t="str">
        <f t="shared" si="12"/>
        <v>UNITED KINGDOM-UNITED STATES</v>
      </c>
      <c r="J312">
        <v>2018</v>
      </c>
      <c r="K312" s="9">
        <f t="shared" si="13"/>
        <v>61.151515151515149</v>
      </c>
      <c r="L312" t="s">
        <v>26</v>
      </c>
      <c r="M312" s="1">
        <v>43182.791666666664</v>
      </c>
      <c r="N312" s="5">
        <f t="shared" si="14"/>
        <v>43182</v>
      </c>
      <c r="O312" t="s">
        <v>17</v>
      </c>
    </row>
    <row r="313" spans="1:15" ht="13.5" customHeight="1" x14ac:dyDescent="0.2">
      <c r="A313" t="s">
        <v>26</v>
      </c>
      <c r="B313">
        <v>2018</v>
      </c>
      <c r="C313" s="1">
        <v>43184.929166666669</v>
      </c>
      <c r="D313" t="s">
        <v>24</v>
      </c>
      <c r="E313">
        <v>22.41</v>
      </c>
      <c r="F313" t="s">
        <v>7</v>
      </c>
      <c r="G313" t="s">
        <v>12</v>
      </c>
      <c r="H313" t="s">
        <v>23</v>
      </c>
      <c r="I313" t="str">
        <f t="shared" si="12"/>
        <v>UNITED KINGDOM-UNITED STATES</v>
      </c>
      <c r="J313">
        <v>2018</v>
      </c>
      <c r="K313" s="9">
        <f t="shared" si="13"/>
        <v>61.151515151515149</v>
      </c>
      <c r="L313" t="s">
        <v>26</v>
      </c>
      <c r="M313" s="1">
        <v>43182.791666666664</v>
      </c>
      <c r="N313" s="5">
        <f t="shared" si="14"/>
        <v>43182</v>
      </c>
      <c r="O313" t="s">
        <v>17</v>
      </c>
    </row>
    <row r="314" spans="1:15" ht="13.5" customHeight="1" x14ac:dyDescent="0.2">
      <c r="A314" t="s">
        <v>26</v>
      </c>
      <c r="B314">
        <v>2018</v>
      </c>
      <c r="C314" s="1">
        <v>43184.929166666669</v>
      </c>
      <c r="D314" t="s">
        <v>24</v>
      </c>
      <c r="E314">
        <v>22.41</v>
      </c>
      <c r="F314" t="s">
        <v>7</v>
      </c>
      <c r="G314" t="s">
        <v>12</v>
      </c>
      <c r="H314" t="s">
        <v>23</v>
      </c>
      <c r="I314" t="str">
        <f t="shared" si="12"/>
        <v>UNITED KINGDOM-UNITED STATES</v>
      </c>
      <c r="J314">
        <v>2018</v>
      </c>
      <c r="K314" s="9">
        <f t="shared" si="13"/>
        <v>61.151515151515149</v>
      </c>
      <c r="L314" t="s">
        <v>26</v>
      </c>
      <c r="M314" s="1">
        <v>43182.791666666664</v>
      </c>
      <c r="N314" s="5">
        <f t="shared" si="14"/>
        <v>43182</v>
      </c>
      <c r="O314" t="s">
        <v>17</v>
      </c>
    </row>
    <row r="315" spans="1:15" ht="13.5" customHeight="1" x14ac:dyDescent="0.2">
      <c r="A315" t="s">
        <v>26</v>
      </c>
      <c r="B315">
        <v>2018</v>
      </c>
      <c r="C315" s="1">
        <v>43184.929166666669</v>
      </c>
      <c r="D315" t="s">
        <v>24</v>
      </c>
      <c r="E315">
        <v>301.54000000000002</v>
      </c>
      <c r="F315" t="s">
        <v>7</v>
      </c>
      <c r="G315" t="s">
        <v>12</v>
      </c>
      <c r="H315" t="s">
        <v>23</v>
      </c>
      <c r="I315" t="str">
        <f t="shared" si="12"/>
        <v>UNITED KINGDOM-UNITED STATES</v>
      </c>
      <c r="J315">
        <v>2018</v>
      </c>
      <c r="K315" s="9">
        <f t="shared" si="13"/>
        <v>61.151515151515149</v>
      </c>
      <c r="L315" t="s">
        <v>26</v>
      </c>
      <c r="M315" s="1">
        <v>43182.791666666664</v>
      </c>
      <c r="N315" s="5">
        <f t="shared" si="14"/>
        <v>43182</v>
      </c>
      <c r="O315" t="s">
        <v>17</v>
      </c>
    </row>
    <row r="316" spans="1:15" ht="13.5" customHeight="1" x14ac:dyDescent="0.2">
      <c r="A316" t="s">
        <v>26</v>
      </c>
      <c r="B316">
        <v>2018</v>
      </c>
      <c r="C316" s="1">
        <v>43184.929166666669</v>
      </c>
      <c r="D316" t="s">
        <v>24</v>
      </c>
      <c r="E316">
        <v>392</v>
      </c>
      <c r="F316" t="s">
        <v>7</v>
      </c>
      <c r="G316" t="s">
        <v>12</v>
      </c>
      <c r="H316" t="s">
        <v>23</v>
      </c>
      <c r="I316" t="str">
        <f t="shared" si="12"/>
        <v>UNITED KINGDOM-UNITED STATES</v>
      </c>
      <c r="J316">
        <v>2018</v>
      </c>
      <c r="K316" s="9">
        <f t="shared" si="13"/>
        <v>61.151515151515149</v>
      </c>
      <c r="L316" t="s">
        <v>26</v>
      </c>
      <c r="M316" s="1">
        <v>43182.791666666664</v>
      </c>
      <c r="N316" s="5">
        <f t="shared" si="14"/>
        <v>43182</v>
      </c>
      <c r="O316" t="s">
        <v>17</v>
      </c>
    </row>
    <row r="317" spans="1:15" ht="13.5" customHeight="1" x14ac:dyDescent="0.2">
      <c r="A317" t="s">
        <v>26</v>
      </c>
      <c r="B317">
        <v>2018</v>
      </c>
      <c r="C317" s="1">
        <v>43184.929166666669</v>
      </c>
      <c r="D317" t="s">
        <v>24</v>
      </c>
      <c r="E317">
        <v>373.56</v>
      </c>
      <c r="F317" t="s">
        <v>7</v>
      </c>
      <c r="G317" t="s">
        <v>12</v>
      </c>
      <c r="H317" t="s">
        <v>23</v>
      </c>
      <c r="I317" t="str">
        <f t="shared" si="12"/>
        <v>UNITED KINGDOM-UNITED STATES</v>
      </c>
      <c r="J317">
        <v>2018</v>
      </c>
      <c r="K317" s="9">
        <f t="shared" si="13"/>
        <v>61.151515151515149</v>
      </c>
      <c r="L317" t="s">
        <v>26</v>
      </c>
      <c r="M317" s="1">
        <v>43182.791666666664</v>
      </c>
      <c r="N317" s="5">
        <f t="shared" si="14"/>
        <v>43182</v>
      </c>
      <c r="O317" t="s">
        <v>17</v>
      </c>
    </row>
    <row r="318" spans="1:15" ht="13.5" customHeight="1" x14ac:dyDescent="0.2">
      <c r="A318" t="s">
        <v>26</v>
      </c>
      <c r="B318">
        <v>2018</v>
      </c>
      <c r="C318" s="1">
        <v>43184.929166666669</v>
      </c>
      <c r="D318" t="s">
        <v>24</v>
      </c>
      <c r="E318">
        <v>97.13</v>
      </c>
      <c r="F318" t="s">
        <v>7</v>
      </c>
      <c r="G318" t="s">
        <v>12</v>
      </c>
      <c r="H318" t="s">
        <v>23</v>
      </c>
      <c r="I318" t="str">
        <f t="shared" si="12"/>
        <v>UNITED KINGDOM-UNITED STATES</v>
      </c>
      <c r="J318">
        <v>2018</v>
      </c>
      <c r="K318" s="9">
        <f t="shared" si="13"/>
        <v>61.151515151515149</v>
      </c>
      <c r="L318" t="s">
        <v>26</v>
      </c>
      <c r="M318" s="1">
        <v>43182.791666666664</v>
      </c>
      <c r="N318" s="5">
        <f t="shared" si="14"/>
        <v>43182</v>
      </c>
      <c r="O318" t="s">
        <v>17</v>
      </c>
    </row>
    <row r="319" spans="1:15" ht="13.5" customHeight="1" x14ac:dyDescent="0.2">
      <c r="A319" t="s">
        <v>26</v>
      </c>
      <c r="B319">
        <v>2018</v>
      </c>
      <c r="C319" s="1">
        <v>43184.929166666669</v>
      </c>
      <c r="D319" t="s">
        <v>24</v>
      </c>
      <c r="E319">
        <v>15</v>
      </c>
      <c r="F319" t="s">
        <v>14</v>
      </c>
      <c r="G319" t="s">
        <v>12</v>
      </c>
      <c r="H319" t="s">
        <v>23</v>
      </c>
      <c r="I319" t="str">
        <f t="shared" si="12"/>
        <v>UNITED KINGDOM-UNITED STATES</v>
      </c>
      <c r="J319">
        <v>2018</v>
      </c>
      <c r="K319" s="9">
        <f t="shared" si="13"/>
        <v>61.151515151515149</v>
      </c>
      <c r="L319" t="s">
        <v>26</v>
      </c>
      <c r="M319" s="1">
        <v>43182.791666666664</v>
      </c>
      <c r="N319" s="5">
        <f t="shared" si="14"/>
        <v>43182</v>
      </c>
      <c r="O319" t="s">
        <v>17</v>
      </c>
    </row>
    <row r="320" spans="1:15" ht="13.5" customHeight="1" x14ac:dyDescent="0.2">
      <c r="A320" t="s">
        <v>26</v>
      </c>
      <c r="B320">
        <v>2018</v>
      </c>
      <c r="C320" s="1">
        <v>43184.929166666669</v>
      </c>
      <c r="D320" t="s">
        <v>24</v>
      </c>
      <c r="E320">
        <v>100.9</v>
      </c>
      <c r="F320" t="s">
        <v>14</v>
      </c>
      <c r="G320" t="s">
        <v>12</v>
      </c>
      <c r="H320" t="s">
        <v>23</v>
      </c>
      <c r="I320" t="str">
        <f t="shared" si="12"/>
        <v>UNITED KINGDOM-UNITED STATES</v>
      </c>
      <c r="J320">
        <v>2018</v>
      </c>
      <c r="K320" s="9">
        <f t="shared" si="13"/>
        <v>61.151515151515149</v>
      </c>
      <c r="L320" t="s">
        <v>26</v>
      </c>
      <c r="M320" s="1">
        <v>43182.791666666664</v>
      </c>
      <c r="N320" s="5">
        <f t="shared" si="14"/>
        <v>43182</v>
      </c>
      <c r="O320" t="s">
        <v>17</v>
      </c>
    </row>
    <row r="321" spans="1:15" ht="13.5" customHeight="1" x14ac:dyDescent="0.2">
      <c r="A321" t="s">
        <v>26</v>
      </c>
      <c r="B321">
        <v>2018</v>
      </c>
      <c r="C321" s="1">
        <v>43184.929166666669</v>
      </c>
      <c r="D321" t="s">
        <v>24</v>
      </c>
      <c r="E321">
        <v>605.4</v>
      </c>
      <c r="F321" t="s">
        <v>14</v>
      </c>
      <c r="G321" t="s">
        <v>12</v>
      </c>
      <c r="H321" t="s">
        <v>23</v>
      </c>
      <c r="I321" t="str">
        <f t="shared" si="12"/>
        <v>UNITED KINGDOM-UNITED STATES</v>
      </c>
      <c r="J321">
        <v>2018</v>
      </c>
      <c r="K321" s="9">
        <f t="shared" si="13"/>
        <v>61.151515151515149</v>
      </c>
      <c r="L321" t="s">
        <v>26</v>
      </c>
      <c r="M321" s="1">
        <v>43182.791666666664</v>
      </c>
      <c r="N321" s="5">
        <f t="shared" si="14"/>
        <v>43182</v>
      </c>
      <c r="O321" t="s">
        <v>17</v>
      </c>
    </row>
    <row r="322" spans="1:15" ht="13.5" customHeight="1" x14ac:dyDescent="0.2">
      <c r="A322" t="s">
        <v>26</v>
      </c>
      <c r="B322">
        <v>2018</v>
      </c>
      <c r="C322" s="1">
        <v>43184.929166666669</v>
      </c>
      <c r="D322" t="s">
        <v>24</v>
      </c>
      <c r="E322">
        <v>50</v>
      </c>
      <c r="F322" t="s">
        <v>14</v>
      </c>
      <c r="G322" t="s">
        <v>12</v>
      </c>
      <c r="H322" t="s">
        <v>23</v>
      </c>
      <c r="I322" t="str">
        <f t="shared" ref="I322:I385" si="15">G322&amp;"-"&amp;H322</f>
        <v>UNITED KINGDOM-UNITED STATES</v>
      </c>
      <c r="J322">
        <v>2018</v>
      </c>
      <c r="K322" s="9">
        <f t="shared" ref="K322:K385" si="16">J322/COUNTIF(L:L,L322)</f>
        <v>61.151515151515149</v>
      </c>
      <c r="L322" t="s">
        <v>26</v>
      </c>
      <c r="M322" s="1">
        <v>43182.791666666664</v>
      </c>
      <c r="N322" s="5">
        <f t="shared" si="14"/>
        <v>43182</v>
      </c>
      <c r="O322" t="s">
        <v>17</v>
      </c>
    </row>
    <row r="323" spans="1:15" ht="13.5" customHeight="1" x14ac:dyDescent="0.2">
      <c r="A323" t="s">
        <v>26</v>
      </c>
      <c r="B323">
        <v>2018</v>
      </c>
      <c r="C323" s="1">
        <v>43184.929166666669</v>
      </c>
      <c r="D323" t="s">
        <v>24</v>
      </c>
      <c r="E323">
        <v>-7176.58</v>
      </c>
      <c r="F323" t="s">
        <v>7</v>
      </c>
      <c r="G323" t="s">
        <v>12</v>
      </c>
      <c r="H323" t="s">
        <v>23</v>
      </c>
      <c r="I323" t="str">
        <f t="shared" si="15"/>
        <v>UNITED KINGDOM-UNITED STATES</v>
      </c>
      <c r="J323">
        <v>2018</v>
      </c>
      <c r="K323" s="9">
        <f t="shared" si="16"/>
        <v>61.151515151515149</v>
      </c>
      <c r="L323" t="s">
        <v>26</v>
      </c>
      <c r="M323" s="1">
        <v>43182.791666666664</v>
      </c>
      <c r="N323" s="5">
        <f t="shared" ref="N323:N386" si="17">IFERROR(INT(M323),"")</f>
        <v>43182</v>
      </c>
      <c r="O323" t="s">
        <v>17</v>
      </c>
    </row>
    <row r="324" spans="1:15" ht="13.5" customHeight="1" x14ac:dyDescent="0.2">
      <c r="A324" t="s">
        <v>26</v>
      </c>
      <c r="B324">
        <v>2018</v>
      </c>
      <c r="C324" s="1">
        <v>43184.929166666669</v>
      </c>
      <c r="D324" t="s">
        <v>24</v>
      </c>
      <c r="E324">
        <v>-22.41</v>
      </c>
      <c r="F324" t="s">
        <v>7</v>
      </c>
      <c r="G324" t="s">
        <v>12</v>
      </c>
      <c r="H324" t="s">
        <v>23</v>
      </c>
      <c r="I324" t="str">
        <f t="shared" si="15"/>
        <v>UNITED KINGDOM-UNITED STATES</v>
      </c>
      <c r="J324">
        <v>2018</v>
      </c>
      <c r="K324" s="9">
        <f t="shared" si="16"/>
        <v>61.151515151515149</v>
      </c>
      <c r="L324" t="s">
        <v>26</v>
      </c>
      <c r="M324" s="1">
        <v>43182.791666666664</v>
      </c>
      <c r="N324" s="5">
        <f t="shared" si="17"/>
        <v>43182</v>
      </c>
      <c r="O324" t="s">
        <v>17</v>
      </c>
    </row>
    <row r="325" spans="1:15" ht="13.5" customHeight="1" x14ac:dyDescent="0.2">
      <c r="A325" t="s">
        <v>26</v>
      </c>
      <c r="B325">
        <v>2018</v>
      </c>
      <c r="C325" s="1">
        <v>43184.929166666669</v>
      </c>
      <c r="D325" t="s">
        <v>24</v>
      </c>
      <c r="E325">
        <v>-22.41</v>
      </c>
      <c r="F325" t="s">
        <v>7</v>
      </c>
      <c r="G325" t="s">
        <v>12</v>
      </c>
      <c r="H325" t="s">
        <v>23</v>
      </c>
      <c r="I325" t="str">
        <f t="shared" si="15"/>
        <v>UNITED KINGDOM-UNITED STATES</v>
      </c>
      <c r="J325">
        <v>2018</v>
      </c>
      <c r="K325" s="9">
        <f t="shared" si="16"/>
        <v>61.151515151515149</v>
      </c>
      <c r="L325" t="s">
        <v>26</v>
      </c>
      <c r="M325" s="1">
        <v>43182.791666666664</v>
      </c>
      <c r="N325" s="5">
        <f t="shared" si="17"/>
        <v>43182</v>
      </c>
      <c r="O325" t="s">
        <v>17</v>
      </c>
    </row>
    <row r="326" spans="1:15" ht="13.5" customHeight="1" x14ac:dyDescent="0.2">
      <c r="A326" t="s">
        <v>26</v>
      </c>
      <c r="B326">
        <v>2018</v>
      </c>
      <c r="C326" s="1">
        <v>43184.929166666669</v>
      </c>
      <c r="D326" t="s">
        <v>24</v>
      </c>
      <c r="E326">
        <v>-301.54000000000002</v>
      </c>
      <c r="F326" t="s">
        <v>7</v>
      </c>
      <c r="G326" t="s">
        <v>12</v>
      </c>
      <c r="H326" t="s">
        <v>23</v>
      </c>
      <c r="I326" t="str">
        <f t="shared" si="15"/>
        <v>UNITED KINGDOM-UNITED STATES</v>
      </c>
      <c r="J326">
        <v>2018</v>
      </c>
      <c r="K326" s="9">
        <f t="shared" si="16"/>
        <v>61.151515151515149</v>
      </c>
      <c r="L326" t="s">
        <v>26</v>
      </c>
      <c r="M326" s="1">
        <v>43182.791666666664</v>
      </c>
      <c r="N326" s="5">
        <f t="shared" si="17"/>
        <v>43182</v>
      </c>
      <c r="O326" t="s">
        <v>17</v>
      </c>
    </row>
    <row r="327" spans="1:15" ht="13.5" customHeight="1" x14ac:dyDescent="0.2">
      <c r="A327" t="s">
        <v>26</v>
      </c>
      <c r="B327">
        <v>2018</v>
      </c>
      <c r="C327" s="1">
        <v>43184.929166666669</v>
      </c>
      <c r="D327" t="s">
        <v>24</v>
      </c>
      <c r="E327">
        <v>-392</v>
      </c>
      <c r="F327" t="s">
        <v>7</v>
      </c>
      <c r="G327" t="s">
        <v>12</v>
      </c>
      <c r="H327" t="s">
        <v>23</v>
      </c>
      <c r="I327" t="str">
        <f t="shared" si="15"/>
        <v>UNITED KINGDOM-UNITED STATES</v>
      </c>
      <c r="J327">
        <v>2018</v>
      </c>
      <c r="K327" s="9">
        <f t="shared" si="16"/>
        <v>61.151515151515149</v>
      </c>
      <c r="L327" t="s">
        <v>26</v>
      </c>
      <c r="M327" s="1">
        <v>43182.791666666664</v>
      </c>
      <c r="N327" s="5">
        <f t="shared" si="17"/>
        <v>43182</v>
      </c>
      <c r="O327" t="s">
        <v>17</v>
      </c>
    </row>
    <row r="328" spans="1:15" ht="13.5" customHeight="1" x14ac:dyDescent="0.2">
      <c r="A328" t="s">
        <v>26</v>
      </c>
      <c r="B328">
        <v>2018</v>
      </c>
      <c r="C328" s="1">
        <v>43184.929166666669</v>
      </c>
      <c r="D328" t="s">
        <v>24</v>
      </c>
      <c r="E328">
        <v>-373.56</v>
      </c>
      <c r="F328" t="s">
        <v>7</v>
      </c>
      <c r="G328" t="s">
        <v>12</v>
      </c>
      <c r="H328" t="s">
        <v>23</v>
      </c>
      <c r="I328" t="str">
        <f t="shared" si="15"/>
        <v>UNITED KINGDOM-UNITED STATES</v>
      </c>
      <c r="J328">
        <v>2018</v>
      </c>
      <c r="K328" s="9">
        <f t="shared" si="16"/>
        <v>61.151515151515149</v>
      </c>
      <c r="L328" t="s">
        <v>26</v>
      </c>
      <c r="M328" s="1">
        <v>43182.791666666664</v>
      </c>
      <c r="N328" s="5">
        <f t="shared" si="17"/>
        <v>43182</v>
      </c>
      <c r="O328" t="s">
        <v>17</v>
      </c>
    </row>
    <row r="329" spans="1:15" ht="13.5" customHeight="1" x14ac:dyDescent="0.2">
      <c r="A329" t="s">
        <v>26</v>
      </c>
      <c r="B329">
        <v>2018</v>
      </c>
      <c r="C329" s="1">
        <v>43184.929166666669</v>
      </c>
      <c r="D329" t="s">
        <v>24</v>
      </c>
      <c r="E329">
        <v>-97.13</v>
      </c>
      <c r="F329" t="s">
        <v>7</v>
      </c>
      <c r="G329" t="s">
        <v>12</v>
      </c>
      <c r="H329" t="s">
        <v>23</v>
      </c>
      <c r="I329" t="str">
        <f t="shared" si="15"/>
        <v>UNITED KINGDOM-UNITED STATES</v>
      </c>
      <c r="J329">
        <v>2018</v>
      </c>
      <c r="K329" s="9">
        <f t="shared" si="16"/>
        <v>61.151515151515149</v>
      </c>
      <c r="L329" t="s">
        <v>26</v>
      </c>
      <c r="M329" s="1">
        <v>43182.791666666664</v>
      </c>
      <c r="N329" s="5">
        <f t="shared" si="17"/>
        <v>43182</v>
      </c>
      <c r="O329" t="s">
        <v>17</v>
      </c>
    </row>
    <row r="330" spans="1:15" ht="13.5" customHeight="1" x14ac:dyDescent="0.2">
      <c r="A330" t="s">
        <v>26</v>
      </c>
      <c r="B330">
        <v>2018</v>
      </c>
      <c r="C330" s="1">
        <v>43184.929166666669</v>
      </c>
      <c r="D330" t="s">
        <v>24</v>
      </c>
      <c r="E330">
        <v>-15</v>
      </c>
      <c r="F330" t="s">
        <v>14</v>
      </c>
      <c r="G330" t="s">
        <v>12</v>
      </c>
      <c r="H330" t="s">
        <v>23</v>
      </c>
      <c r="I330" t="str">
        <f t="shared" si="15"/>
        <v>UNITED KINGDOM-UNITED STATES</v>
      </c>
      <c r="J330">
        <v>2018</v>
      </c>
      <c r="K330" s="9">
        <f t="shared" si="16"/>
        <v>61.151515151515149</v>
      </c>
      <c r="L330" t="s">
        <v>26</v>
      </c>
      <c r="M330" s="1">
        <v>43182.791666666664</v>
      </c>
      <c r="N330" s="5">
        <f t="shared" si="17"/>
        <v>43182</v>
      </c>
      <c r="O330" t="s">
        <v>17</v>
      </c>
    </row>
    <row r="331" spans="1:15" ht="13.5" customHeight="1" x14ac:dyDescent="0.2">
      <c r="A331" t="s">
        <v>26</v>
      </c>
      <c r="B331">
        <v>2018</v>
      </c>
      <c r="C331" s="1">
        <v>43184.929166666669</v>
      </c>
      <c r="D331" t="s">
        <v>24</v>
      </c>
      <c r="E331">
        <v>-100.9</v>
      </c>
      <c r="F331" t="s">
        <v>14</v>
      </c>
      <c r="G331" t="s">
        <v>12</v>
      </c>
      <c r="H331" t="s">
        <v>23</v>
      </c>
      <c r="I331" t="str">
        <f t="shared" si="15"/>
        <v>UNITED KINGDOM-UNITED STATES</v>
      </c>
      <c r="J331">
        <v>2018</v>
      </c>
      <c r="K331" s="9">
        <f t="shared" si="16"/>
        <v>61.151515151515149</v>
      </c>
      <c r="L331" t="s">
        <v>26</v>
      </c>
      <c r="M331" s="1">
        <v>43182.791666666664</v>
      </c>
      <c r="N331" s="5">
        <f t="shared" si="17"/>
        <v>43182</v>
      </c>
      <c r="O331" t="s">
        <v>17</v>
      </c>
    </row>
    <row r="332" spans="1:15" ht="13.5" customHeight="1" x14ac:dyDescent="0.2">
      <c r="A332" t="s">
        <v>26</v>
      </c>
      <c r="B332">
        <v>2018</v>
      </c>
      <c r="C332" s="1">
        <v>43184.929166666669</v>
      </c>
      <c r="D332" t="s">
        <v>24</v>
      </c>
      <c r="E332">
        <v>-605.4</v>
      </c>
      <c r="F332" t="s">
        <v>14</v>
      </c>
      <c r="G332" t="s">
        <v>12</v>
      </c>
      <c r="H332" t="s">
        <v>23</v>
      </c>
      <c r="I332" t="str">
        <f t="shared" si="15"/>
        <v>UNITED KINGDOM-UNITED STATES</v>
      </c>
      <c r="J332">
        <v>2018</v>
      </c>
      <c r="K332" s="9">
        <f t="shared" si="16"/>
        <v>61.151515151515149</v>
      </c>
      <c r="L332" t="s">
        <v>26</v>
      </c>
      <c r="M332" s="1">
        <v>43182.791666666664</v>
      </c>
      <c r="N332" s="5">
        <f t="shared" si="17"/>
        <v>43182</v>
      </c>
      <c r="O332" t="s">
        <v>17</v>
      </c>
    </row>
    <row r="333" spans="1:15" ht="13.5" customHeight="1" x14ac:dyDescent="0.2">
      <c r="A333" t="s">
        <v>26</v>
      </c>
      <c r="B333">
        <v>2018</v>
      </c>
      <c r="C333" s="1">
        <v>43184.929166666669</v>
      </c>
      <c r="D333" t="s">
        <v>24</v>
      </c>
      <c r="E333">
        <v>-50</v>
      </c>
      <c r="F333" t="s">
        <v>14</v>
      </c>
      <c r="G333" t="s">
        <v>12</v>
      </c>
      <c r="H333" t="s">
        <v>23</v>
      </c>
      <c r="I333" t="str">
        <f t="shared" si="15"/>
        <v>UNITED KINGDOM-UNITED STATES</v>
      </c>
      <c r="J333">
        <v>2018</v>
      </c>
      <c r="K333" s="9">
        <f t="shared" si="16"/>
        <v>61.151515151515149</v>
      </c>
      <c r="L333" t="s">
        <v>26</v>
      </c>
      <c r="M333" s="1">
        <v>43182.791666666664</v>
      </c>
      <c r="N333" s="5">
        <f t="shared" si="17"/>
        <v>43182</v>
      </c>
      <c r="O333" t="s">
        <v>17</v>
      </c>
    </row>
    <row r="334" spans="1:15" ht="13.5" customHeight="1" x14ac:dyDescent="0.2">
      <c r="A334" t="s">
        <v>26</v>
      </c>
      <c r="B334">
        <v>2018</v>
      </c>
      <c r="C334" s="1">
        <v>43184.929166666669</v>
      </c>
      <c r="D334" t="s">
        <v>25</v>
      </c>
      <c r="E334">
        <v>7140</v>
      </c>
      <c r="F334" t="s">
        <v>7</v>
      </c>
      <c r="G334" t="s">
        <v>12</v>
      </c>
      <c r="H334" t="s">
        <v>23</v>
      </c>
      <c r="I334" t="str">
        <f t="shared" si="15"/>
        <v>UNITED KINGDOM-UNITED STATES</v>
      </c>
      <c r="J334">
        <v>2018</v>
      </c>
      <c r="K334" s="9">
        <f t="shared" si="16"/>
        <v>61.151515151515149</v>
      </c>
      <c r="L334" t="s">
        <v>26</v>
      </c>
      <c r="M334" s="1">
        <v>43182.791666666664</v>
      </c>
      <c r="N334" s="5">
        <f t="shared" si="17"/>
        <v>43182</v>
      </c>
      <c r="O334" t="s">
        <v>17</v>
      </c>
    </row>
    <row r="335" spans="1:15" ht="13.5" customHeight="1" x14ac:dyDescent="0.2">
      <c r="A335" t="s">
        <v>26</v>
      </c>
      <c r="B335">
        <v>2018</v>
      </c>
      <c r="C335" s="1">
        <v>43184.929166666669</v>
      </c>
      <c r="D335" t="s">
        <v>25</v>
      </c>
      <c r="E335">
        <v>22.3</v>
      </c>
      <c r="F335" t="s">
        <v>7</v>
      </c>
      <c r="G335" t="s">
        <v>12</v>
      </c>
      <c r="H335" t="s">
        <v>23</v>
      </c>
      <c r="I335" t="str">
        <f t="shared" si="15"/>
        <v>UNITED KINGDOM-UNITED STATES</v>
      </c>
      <c r="J335">
        <v>2018</v>
      </c>
      <c r="K335" s="9">
        <f t="shared" si="16"/>
        <v>61.151515151515149</v>
      </c>
      <c r="L335" t="s">
        <v>26</v>
      </c>
      <c r="M335" s="1">
        <v>43182.791666666664</v>
      </c>
      <c r="N335" s="5">
        <f t="shared" si="17"/>
        <v>43182</v>
      </c>
      <c r="O335" t="s">
        <v>17</v>
      </c>
    </row>
    <row r="336" spans="1:15" ht="13.5" customHeight="1" x14ac:dyDescent="0.2">
      <c r="A336" t="s">
        <v>26</v>
      </c>
      <c r="B336">
        <v>2018</v>
      </c>
      <c r="C336" s="1">
        <v>43184.929166666669</v>
      </c>
      <c r="D336" t="s">
        <v>25</v>
      </c>
      <c r="E336">
        <v>22.3</v>
      </c>
      <c r="F336" t="s">
        <v>7</v>
      </c>
      <c r="G336" t="s">
        <v>12</v>
      </c>
      <c r="H336" t="s">
        <v>23</v>
      </c>
      <c r="I336" t="str">
        <f t="shared" si="15"/>
        <v>UNITED KINGDOM-UNITED STATES</v>
      </c>
      <c r="J336">
        <v>2018</v>
      </c>
      <c r="K336" s="9">
        <f t="shared" si="16"/>
        <v>61.151515151515149</v>
      </c>
      <c r="L336" t="s">
        <v>26</v>
      </c>
      <c r="M336" s="1">
        <v>43182.791666666664</v>
      </c>
      <c r="N336" s="5">
        <f t="shared" si="17"/>
        <v>43182</v>
      </c>
      <c r="O336" t="s">
        <v>17</v>
      </c>
    </row>
    <row r="337" spans="1:15" ht="13.5" customHeight="1" x14ac:dyDescent="0.2">
      <c r="A337" t="s">
        <v>26</v>
      </c>
      <c r="B337">
        <v>2018</v>
      </c>
      <c r="C337" s="1">
        <v>43184.929166666669</v>
      </c>
      <c r="D337" t="s">
        <v>25</v>
      </c>
      <c r="E337">
        <v>300</v>
      </c>
      <c r="F337" t="s">
        <v>7</v>
      </c>
      <c r="G337" t="s">
        <v>12</v>
      </c>
      <c r="H337" t="s">
        <v>23</v>
      </c>
      <c r="I337" t="str">
        <f t="shared" si="15"/>
        <v>UNITED KINGDOM-UNITED STATES</v>
      </c>
      <c r="J337">
        <v>2018</v>
      </c>
      <c r="K337" s="9">
        <f t="shared" si="16"/>
        <v>61.151515151515149</v>
      </c>
      <c r="L337" t="s">
        <v>26</v>
      </c>
      <c r="M337" s="1">
        <v>43182.791666666664</v>
      </c>
      <c r="N337" s="5">
        <f t="shared" si="17"/>
        <v>43182</v>
      </c>
      <c r="O337" t="s">
        <v>17</v>
      </c>
    </row>
    <row r="338" spans="1:15" ht="13.5" customHeight="1" x14ac:dyDescent="0.2">
      <c r="A338" t="s">
        <v>26</v>
      </c>
      <c r="B338">
        <v>2018</v>
      </c>
      <c r="C338" s="1">
        <v>43184.929166666669</v>
      </c>
      <c r="D338" t="s">
        <v>25</v>
      </c>
      <c r="E338">
        <v>390</v>
      </c>
      <c r="F338" t="s">
        <v>7</v>
      </c>
      <c r="G338" t="s">
        <v>12</v>
      </c>
      <c r="H338" t="s">
        <v>23</v>
      </c>
      <c r="I338" t="str">
        <f t="shared" si="15"/>
        <v>UNITED KINGDOM-UNITED STATES</v>
      </c>
      <c r="J338">
        <v>2018</v>
      </c>
      <c r="K338" s="9">
        <f t="shared" si="16"/>
        <v>61.151515151515149</v>
      </c>
      <c r="L338" t="s">
        <v>26</v>
      </c>
      <c r="M338" s="1">
        <v>43182.791666666664</v>
      </c>
      <c r="N338" s="5">
        <f t="shared" si="17"/>
        <v>43182</v>
      </c>
      <c r="O338" t="s">
        <v>17</v>
      </c>
    </row>
    <row r="339" spans="1:15" ht="13.5" customHeight="1" x14ac:dyDescent="0.2">
      <c r="A339" t="s">
        <v>26</v>
      </c>
      <c r="B339">
        <v>2018</v>
      </c>
      <c r="C339" s="1">
        <v>43184.929166666669</v>
      </c>
      <c r="D339" t="s">
        <v>25</v>
      </c>
      <c r="E339">
        <v>371.66</v>
      </c>
      <c r="F339" t="s">
        <v>7</v>
      </c>
      <c r="G339" t="s">
        <v>12</v>
      </c>
      <c r="H339" t="s">
        <v>23</v>
      </c>
      <c r="I339" t="str">
        <f t="shared" si="15"/>
        <v>UNITED KINGDOM-UNITED STATES</v>
      </c>
      <c r="J339">
        <v>2018</v>
      </c>
      <c r="K339" s="9">
        <f t="shared" si="16"/>
        <v>61.151515151515149</v>
      </c>
      <c r="L339" t="s">
        <v>26</v>
      </c>
      <c r="M339" s="1">
        <v>43182.791666666664</v>
      </c>
      <c r="N339" s="5">
        <f t="shared" si="17"/>
        <v>43182</v>
      </c>
      <c r="O339" t="s">
        <v>17</v>
      </c>
    </row>
    <row r="340" spans="1:15" ht="13.5" customHeight="1" x14ac:dyDescent="0.2">
      <c r="A340" t="s">
        <v>26</v>
      </c>
      <c r="B340">
        <v>2018</v>
      </c>
      <c r="C340" s="1">
        <v>43184.929166666669</v>
      </c>
      <c r="D340" t="s">
        <v>25</v>
      </c>
      <c r="E340">
        <v>96.63</v>
      </c>
      <c r="F340" t="s">
        <v>7</v>
      </c>
      <c r="G340" t="s">
        <v>12</v>
      </c>
      <c r="H340" t="s">
        <v>23</v>
      </c>
      <c r="I340" t="str">
        <f t="shared" si="15"/>
        <v>UNITED KINGDOM-UNITED STATES</v>
      </c>
      <c r="J340">
        <v>2018</v>
      </c>
      <c r="K340" s="9">
        <f t="shared" si="16"/>
        <v>61.151515151515149</v>
      </c>
      <c r="L340" t="s">
        <v>26</v>
      </c>
      <c r="M340" s="1">
        <v>43182.791666666664</v>
      </c>
      <c r="N340" s="5">
        <f t="shared" si="17"/>
        <v>43182</v>
      </c>
      <c r="O340" t="s">
        <v>17</v>
      </c>
    </row>
    <row r="341" spans="1:15" ht="13.5" customHeight="1" x14ac:dyDescent="0.2">
      <c r="A341" t="s">
        <v>26</v>
      </c>
      <c r="B341">
        <v>2018</v>
      </c>
      <c r="C341" s="1">
        <v>43184.929166666669</v>
      </c>
      <c r="D341" t="s">
        <v>25</v>
      </c>
      <c r="E341">
        <v>15</v>
      </c>
      <c r="F341" t="s">
        <v>14</v>
      </c>
      <c r="G341" t="s">
        <v>12</v>
      </c>
      <c r="H341" t="s">
        <v>23</v>
      </c>
      <c r="I341" t="str">
        <f t="shared" si="15"/>
        <v>UNITED KINGDOM-UNITED STATES</v>
      </c>
      <c r="J341">
        <v>2018</v>
      </c>
      <c r="K341" s="9">
        <f t="shared" si="16"/>
        <v>61.151515151515149</v>
      </c>
      <c r="L341" t="s">
        <v>26</v>
      </c>
      <c r="M341" s="1">
        <v>43182.791666666664</v>
      </c>
      <c r="N341" s="5">
        <f t="shared" si="17"/>
        <v>43182</v>
      </c>
      <c r="O341" t="s">
        <v>17</v>
      </c>
    </row>
    <row r="342" spans="1:15" ht="13.5" customHeight="1" x14ac:dyDescent="0.2">
      <c r="A342" t="s">
        <v>26</v>
      </c>
      <c r="B342">
        <v>2018</v>
      </c>
      <c r="C342" s="1">
        <v>43184.929166666669</v>
      </c>
      <c r="D342" t="s">
        <v>25</v>
      </c>
      <c r="E342">
        <v>100.9</v>
      </c>
      <c r="F342" t="s">
        <v>14</v>
      </c>
      <c r="G342" t="s">
        <v>12</v>
      </c>
      <c r="H342" t="s">
        <v>23</v>
      </c>
      <c r="I342" t="str">
        <f t="shared" si="15"/>
        <v>UNITED KINGDOM-UNITED STATES</v>
      </c>
      <c r="J342">
        <v>2018</v>
      </c>
      <c r="K342" s="9">
        <f t="shared" si="16"/>
        <v>61.151515151515149</v>
      </c>
      <c r="L342" t="s">
        <v>26</v>
      </c>
      <c r="M342" s="1">
        <v>43182.791666666664</v>
      </c>
      <c r="N342" s="5">
        <f t="shared" si="17"/>
        <v>43182</v>
      </c>
      <c r="O342" t="s">
        <v>17</v>
      </c>
    </row>
    <row r="343" spans="1:15" ht="13.5" customHeight="1" x14ac:dyDescent="0.2">
      <c r="A343" t="s">
        <v>26</v>
      </c>
      <c r="B343">
        <v>2018</v>
      </c>
      <c r="C343" s="1">
        <v>43184.929166666669</v>
      </c>
      <c r="D343" t="s">
        <v>25</v>
      </c>
      <c r="E343">
        <v>605.4</v>
      </c>
      <c r="F343" t="s">
        <v>14</v>
      </c>
      <c r="G343" t="s">
        <v>12</v>
      </c>
      <c r="H343" t="s">
        <v>23</v>
      </c>
      <c r="I343" t="str">
        <f t="shared" si="15"/>
        <v>UNITED KINGDOM-UNITED STATES</v>
      </c>
      <c r="J343">
        <v>2018</v>
      </c>
      <c r="K343" s="9">
        <f t="shared" si="16"/>
        <v>61.151515151515149</v>
      </c>
      <c r="L343" t="s">
        <v>26</v>
      </c>
      <c r="M343" s="1">
        <v>43182.791666666664</v>
      </c>
      <c r="N343" s="5">
        <f t="shared" si="17"/>
        <v>43182</v>
      </c>
      <c r="O343" t="s">
        <v>17</v>
      </c>
    </row>
    <row r="344" spans="1:15" ht="13.5" customHeight="1" x14ac:dyDescent="0.2">
      <c r="A344" t="s">
        <v>26</v>
      </c>
      <c r="B344">
        <v>2018</v>
      </c>
      <c r="C344" s="1">
        <v>43184.929166666669</v>
      </c>
      <c r="D344" t="s">
        <v>25</v>
      </c>
      <c r="E344">
        <v>50</v>
      </c>
      <c r="F344" t="s">
        <v>14</v>
      </c>
      <c r="G344" t="s">
        <v>12</v>
      </c>
      <c r="H344" t="s">
        <v>23</v>
      </c>
      <c r="I344" t="str">
        <f t="shared" si="15"/>
        <v>UNITED KINGDOM-UNITED STATES</v>
      </c>
      <c r="J344">
        <v>2018</v>
      </c>
      <c r="K344" s="9">
        <f t="shared" si="16"/>
        <v>61.151515151515149</v>
      </c>
      <c r="L344" t="s">
        <v>26</v>
      </c>
      <c r="M344" s="1">
        <v>43182.791666666664</v>
      </c>
      <c r="N344" s="5">
        <f t="shared" si="17"/>
        <v>43182</v>
      </c>
      <c r="O344" t="s">
        <v>17</v>
      </c>
    </row>
    <row r="345" spans="1:15" ht="13.5" customHeight="1" x14ac:dyDescent="0.2">
      <c r="A345" t="s">
        <v>72</v>
      </c>
      <c r="B345">
        <v>192</v>
      </c>
      <c r="C345" s="1">
        <v>43192.14166666667</v>
      </c>
      <c r="D345" t="s">
        <v>27</v>
      </c>
      <c r="E345">
        <v>441.6</v>
      </c>
      <c r="F345" t="s">
        <v>7</v>
      </c>
      <c r="G345" t="s">
        <v>20</v>
      </c>
      <c r="H345" t="s">
        <v>37</v>
      </c>
      <c r="I345" t="str">
        <f t="shared" si="15"/>
        <v>UNITED ARAB EMIRATES-AUSTRALIA</v>
      </c>
      <c r="J345">
        <v>192</v>
      </c>
      <c r="K345" s="9">
        <f t="shared" si="16"/>
        <v>14.76923076923077</v>
      </c>
      <c r="L345" t="s">
        <v>72</v>
      </c>
      <c r="M345" s="1">
        <v>43188.704861111109</v>
      </c>
      <c r="N345" s="5">
        <f t="shared" si="17"/>
        <v>43188</v>
      </c>
      <c r="O345" t="s">
        <v>17</v>
      </c>
    </row>
    <row r="346" spans="1:15" ht="13.5" customHeight="1" x14ac:dyDescent="0.2">
      <c r="A346" t="s">
        <v>72</v>
      </c>
      <c r="B346">
        <v>192</v>
      </c>
      <c r="C346" s="1">
        <v>43192.14166666667</v>
      </c>
      <c r="D346" t="s">
        <v>27</v>
      </c>
      <c r="E346">
        <v>55</v>
      </c>
      <c r="F346" t="s">
        <v>14</v>
      </c>
      <c r="G346" t="s">
        <v>20</v>
      </c>
      <c r="H346" t="s">
        <v>37</v>
      </c>
      <c r="I346" t="str">
        <f t="shared" si="15"/>
        <v>UNITED ARAB EMIRATES-AUSTRALIA</v>
      </c>
      <c r="J346">
        <v>192</v>
      </c>
      <c r="K346" s="9">
        <f t="shared" si="16"/>
        <v>14.76923076923077</v>
      </c>
      <c r="L346" t="s">
        <v>72</v>
      </c>
      <c r="M346" s="1">
        <v>43188.704861111109</v>
      </c>
      <c r="N346" s="5">
        <f t="shared" si="17"/>
        <v>43188</v>
      </c>
      <c r="O346" t="s">
        <v>17</v>
      </c>
    </row>
    <row r="347" spans="1:15" ht="13.5" customHeight="1" x14ac:dyDescent="0.2">
      <c r="A347" t="s">
        <v>72</v>
      </c>
      <c r="B347">
        <v>192</v>
      </c>
      <c r="C347" s="1">
        <v>43192.14166666667</v>
      </c>
      <c r="D347" t="s">
        <v>27</v>
      </c>
      <c r="E347">
        <v>20</v>
      </c>
      <c r="F347" t="s">
        <v>14</v>
      </c>
      <c r="G347" t="s">
        <v>20</v>
      </c>
      <c r="H347" t="s">
        <v>37</v>
      </c>
      <c r="I347" t="str">
        <f t="shared" si="15"/>
        <v>UNITED ARAB EMIRATES-AUSTRALIA</v>
      </c>
      <c r="J347">
        <v>192</v>
      </c>
      <c r="K347" s="9">
        <f t="shared" si="16"/>
        <v>14.76923076923077</v>
      </c>
      <c r="L347" t="s">
        <v>72</v>
      </c>
      <c r="M347" s="1">
        <v>43188.704861111109</v>
      </c>
      <c r="N347" s="5">
        <f t="shared" si="17"/>
        <v>43188</v>
      </c>
      <c r="O347" t="s">
        <v>17</v>
      </c>
    </row>
    <row r="348" spans="1:15" ht="13.5" customHeight="1" x14ac:dyDescent="0.2">
      <c r="A348" t="s">
        <v>72</v>
      </c>
      <c r="B348">
        <v>192</v>
      </c>
      <c r="C348" s="1">
        <v>43192.14166666667</v>
      </c>
      <c r="D348" t="s">
        <v>27</v>
      </c>
      <c r="E348">
        <v>47</v>
      </c>
      <c r="F348" t="s">
        <v>14</v>
      </c>
      <c r="G348" t="s">
        <v>20</v>
      </c>
      <c r="H348" t="s">
        <v>37</v>
      </c>
      <c r="I348" t="str">
        <f t="shared" si="15"/>
        <v>UNITED ARAB EMIRATES-AUSTRALIA</v>
      </c>
      <c r="J348">
        <v>192</v>
      </c>
      <c r="K348" s="9">
        <f t="shared" si="16"/>
        <v>14.76923076923077</v>
      </c>
      <c r="L348" t="s">
        <v>72</v>
      </c>
      <c r="M348" s="1">
        <v>43188.704861111109</v>
      </c>
      <c r="N348" s="5">
        <f t="shared" si="17"/>
        <v>43188</v>
      </c>
      <c r="O348" t="s">
        <v>17</v>
      </c>
    </row>
    <row r="349" spans="1:15" ht="13.5" customHeight="1" x14ac:dyDescent="0.2">
      <c r="A349" t="s">
        <v>72</v>
      </c>
      <c r="B349">
        <v>192</v>
      </c>
      <c r="C349" s="1">
        <v>43192.14166666667</v>
      </c>
      <c r="D349" t="s">
        <v>27</v>
      </c>
      <c r="E349">
        <v>52</v>
      </c>
      <c r="F349" t="s">
        <v>14</v>
      </c>
      <c r="G349" t="s">
        <v>20</v>
      </c>
      <c r="H349" t="s">
        <v>37</v>
      </c>
      <c r="I349" t="str">
        <f t="shared" si="15"/>
        <v>UNITED ARAB EMIRATES-AUSTRALIA</v>
      </c>
      <c r="J349">
        <v>192</v>
      </c>
      <c r="K349" s="9">
        <f t="shared" si="16"/>
        <v>14.76923076923077</v>
      </c>
      <c r="L349" t="s">
        <v>72</v>
      </c>
      <c r="M349" s="1">
        <v>43188.704861111109</v>
      </c>
      <c r="N349" s="5">
        <f t="shared" si="17"/>
        <v>43188</v>
      </c>
      <c r="O349" t="s">
        <v>17</v>
      </c>
    </row>
    <row r="350" spans="1:15" ht="13.5" customHeight="1" x14ac:dyDescent="0.2">
      <c r="A350" t="s">
        <v>72</v>
      </c>
      <c r="B350">
        <v>192</v>
      </c>
      <c r="C350" s="1">
        <v>43192.14166666667</v>
      </c>
      <c r="D350" t="s">
        <v>27</v>
      </c>
      <c r="E350">
        <v>80</v>
      </c>
      <c r="F350" t="s">
        <v>14</v>
      </c>
      <c r="G350" t="s">
        <v>20</v>
      </c>
      <c r="H350" t="s">
        <v>37</v>
      </c>
      <c r="I350" t="str">
        <f t="shared" si="15"/>
        <v>UNITED ARAB EMIRATES-AUSTRALIA</v>
      </c>
      <c r="J350">
        <v>192</v>
      </c>
      <c r="K350" s="9">
        <f t="shared" si="16"/>
        <v>14.76923076923077</v>
      </c>
      <c r="L350" t="s">
        <v>72</v>
      </c>
      <c r="M350" s="1">
        <v>43188.704861111109</v>
      </c>
      <c r="N350" s="5">
        <f t="shared" si="17"/>
        <v>43188</v>
      </c>
      <c r="O350" t="s">
        <v>17</v>
      </c>
    </row>
    <row r="351" spans="1:15" ht="13.5" customHeight="1" x14ac:dyDescent="0.2">
      <c r="A351" t="s">
        <v>72</v>
      </c>
      <c r="B351">
        <v>192</v>
      </c>
      <c r="C351" s="1">
        <v>43192.14166666667</v>
      </c>
      <c r="D351" t="s">
        <v>27</v>
      </c>
      <c r="E351">
        <v>80</v>
      </c>
      <c r="F351" t="s">
        <v>14</v>
      </c>
      <c r="G351" t="s">
        <v>20</v>
      </c>
      <c r="H351" t="s">
        <v>37</v>
      </c>
      <c r="I351" t="str">
        <f t="shared" si="15"/>
        <v>UNITED ARAB EMIRATES-AUSTRALIA</v>
      </c>
      <c r="J351">
        <v>192</v>
      </c>
      <c r="K351" s="9">
        <f t="shared" si="16"/>
        <v>14.76923076923077</v>
      </c>
      <c r="L351" t="s">
        <v>72</v>
      </c>
      <c r="M351" s="1">
        <v>43188.704861111109</v>
      </c>
      <c r="N351" s="5">
        <f t="shared" si="17"/>
        <v>43188</v>
      </c>
      <c r="O351" t="s">
        <v>17</v>
      </c>
    </row>
    <row r="352" spans="1:15" ht="13.5" customHeight="1" x14ac:dyDescent="0.2">
      <c r="A352" t="s">
        <v>50</v>
      </c>
      <c r="B352">
        <v>0</v>
      </c>
      <c r="C352" t="s">
        <v>13</v>
      </c>
      <c r="D352" t="s">
        <v>35</v>
      </c>
      <c r="E352">
        <v>34.570177456499998</v>
      </c>
      <c r="F352" t="s">
        <v>14</v>
      </c>
      <c r="G352" t="s">
        <v>37</v>
      </c>
      <c r="H352" t="s">
        <v>37</v>
      </c>
      <c r="I352" t="str">
        <f t="shared" si="15"/>
        <v>AUSTRALIA-AUSTRALIA</v>
      </c>
      <c r="K352" s="9">
        <f t="shared" si="16"/>
        <v>0</v>
      </c>
      <c r="L352" t="s">
        <v>50</v>
      </c>
      <c r="M352" t="s">
        <v>13</v>
      </c>
      <c r="N352" s="5" t="str">
        <f t="shared" si="17"/>
        <v/>
      </c>
      <c r="O352" t="s">
        <v>38</v>
      </c>
    </row>
    <row r="353" spans="1:15" ht="13.5" customHeight="1" x14ac:dyDescent="0.2">
      <c r="A353" t="s">
        <v>50</v>
      </c>
      <c r="B353">
        <v>0</v>
      </c>
      <c r="C353" t="s">
        <v>13</v>
      </c>
      <c r="D353" t="s">
        <v>35</v>
      </c>
      <c r="E353">
        <v>4.9934700770499996</v>
      </c>
      <c r="F353" t="s">
        <v>14</v>
      </c>
      <c r="G353" t="s">
        <v>37</v>
      </c>
      <c r="H353" t="s">
        <v>37</v>
      </c>
      <c r="I353" t="str">
        <f t="shared" si="15"/>
        <v>AUSTRALIA-AUSTRALIA</v>
      </c>
      <c r="K353" s="9">
        <f t="shared" si="16"/>
        <v>0</v>
      </c>
      <c r="L353" t="s">
        <v>50</v>
      </c>
      <c r="M353" t="s">
        <v>13</v>
      </c>
      <c r="N353" s="5" t="str">
        <f t="shared" si="17"/>
        <v/>
      </c>
      <c r="O353" t="s">
        <v>38</v>
      </c>
    </row>
    <row r="354" spans="1:15" ht="13.5" customHeight="1" x14ac:dyDescent="0.2">
      <c r="A354" t="s">
        <v>50</v>
      </c>
      <c r="B354">
        <v>0</v>
      </c>
      <c r="C354" t="s">
        <v>13</v>
      </c>
      <c r="D354" t="s">
        <v>35</v>
      </c>
      <c r="E354">
        <v>13.44395789975</v>
      </c>
      <c r="F354" t="s">
        <v>14</v>
      </c>
      <c r="G354" t="s">
        <v>37</v>
      </c>
      <c r="H354" t="s">
        <v>37</v>
      </c>
      <c r="I354" t="str">
        <f t="shared" si="15"/>
        <v>AUSTRALIA-AUSTRALIA</v>
      </c>
      <c r="K354" s="9">
        <f t="shared" si="16"/>
        <v>0</v>
      </c>
      <c r="L354" t="s">
        <v>50</v>
      </c>
      <c r="M354" t="s">
        <v>13</v>
      </c>
      <c r="N354" s="5" t="str">
        <f t="shared" si="17"/>
        <v/>
      </c>
      <c r="O354" t="s">
        <v>38</v>
      </c>
    </row>
    <row r="355" spans="1:15" ht="13.5" customHeight="1" x14ac:dyDescent="0.2">
      <c r="A355" t="s">
        <v>50</v>
      </c>
      <c r="B355">
        <v>0</v>
      </c>
      <c r="C355" t="s">
        <v>13</v>
      </c>
      <c r="D355" t="s">
        <v>35</v>
      </c>
      <c r="E355">
        <v>11.139279402650001</v>
      </c>
      <c r="F355" t="s">
        <v>14</v>
      </c>
      <c r="G355" t="s">
        <v>37</v>
      </c>
      <c r="H355" t="s">
        <v>37</v>
      </c>
      <c r="I355" t="str">
        <f t="shared" si="15"/>
        <v>AUSTRALIA-AUSTRALIA</v>
      </c>
      <c r="K355" s="9">
        <f t="shared" si="16"/>
        <v>0</v>
      </c>
      <c r="L355" t="s">
        <v>50</v>
      </c>
      <c r="M355" t="s">
        <v>13</v>
      </c>
      <c r="N355" s="5" t="str">
        <f t="shared" si="17"/>
        <v/>
      </c>
      <c r="O355" t="s">
        <v>38</v>
      </c>
    </row>
    <row r="356" spans="1:15" ht="13.5" customHeight="1" x14ac:dyDescent="0.2">
      <c r="A356" t="s">
        <v>50</v>
      </c>
      <c r="B356">
        <v>0</v>
      </c>
      <c r="C356" t="s">
        <v>13</v>
      </c>
      <c r="D356" t="s">
        <v>35</v>
      </c>
      <c r="E356">
        <v>426.36552196349999</v>
      </c>
      <c r="F356" t="s">
        <v>14</v>
      </c>
      <c r="G356" t="s">
        <v>37</v>
      </c>
      <c r="H356" t="s">
        <v>37</v>
      </c>
      <c r="I356" t="str">
        <f t="shared" si="15"/>
        <v>AUSTRALIA-AUSTRALIA</v>
      </c>
      <c r="K356" s="9">
        <f t="shared" si="16"/>
        <v>0</v>
      </c>
      <c r="L356" t="s">
        <v>50</v>
      </c>
      <c r="M356" t="s">
        <v>13</v>
      </c>
      <c r="N356" s="5" t="str">
        <f t="shared" si="17"/>
        <v/>
      </c>
      <c r="O356" t="s">
        <v>38</v>
      </c>
    </row>
    <row r="357" spans="1:15" ht="13.5" customHeight="1" x14ac:dyDescent="0.2">
      <c r="A357" t="s">
        <v>50</v>
      </c>
      <c r="B357">
        <v>0</v>
      </c>
      <c r="C357" t="s">
        <v>13</v>
      </c>
      <c r="D357" t="s">
        <v>35</v>
      </c>
      <c r="E357">
        <v>49.051240679945003</v>
      </c>
      <c r="F357" t="s">
        <v>14</v>
      </c>
      <c r="G357" t="s">
        <v>37</v>
      </c>
      <c r="H357" t="s">
        <v>37</v>
      </c>
      <c r="I357" t="str">
        <f t="shared" si="15"/>
        <v>AUSTRALIA-AUSTRALIA</v>
      </c>
      <c r="K357" s="9">
        <f t="shared" si="16"/>
        <v>0</v>
      </c>
      <c r="L357" t="s">
        <v>50</v>
      </c>
      <c r="M357" t="s">
        <v>13</v>
      </c>
      <c r="N357" s="5" t="str">
        <f t="shared" si="17"/>
        <v/>
      </c>
      <c r="O357" t="s">
        <v>38</v>
      </c>
    </row>
    <row r="358" spans="1:15" ht="13.5" customHeight="1" x14ac:dyDescent="0.2">
      <c r="A358" t="s">
        <v>126</v>
      </c>
      <c r="B358">
        <v>2112</v>
      </c>
      <c r="C358" s="1">
        <v>43198.494444444441</v>
      </c>
      <c r="D358" t="s">
        <v>27</v>
      </c>
      <c r="E358">
        <v>1584</v>
      </c>
      <c r="F358" t="s">
        <v>7</v>
      </c>
      <c r="G358" t="s">
        <v>20</v>
      </c>
      <c r="H358" t="s">
        <v>89</v>
      </c>
      <c r="I358" t="str">
        <f t="shared" si="15"/>
        <v>UNITED ARAB EMIRATES-THAILAND</v>
      </c>
      <c r="J358">
        <v>2112</v>
      </c>
      <c r="K358" s="9">
        <f t="shared" si="16"/>
        <v>352</v>
      </c>
      <c r="L358" t="s">
        <v>126</v>
      </c>
      <c r="M358" s="1">
        <v>43197.308333333334</v>
      </c>
      <c r="N358" s="5">
        <f t="shared" si="17"/>
        <v>43197</v>
      </c>
      <c r="O358" t="s">
        <v>17</v>
      </c>
    </row>
    <row r="359" spans="1:15" ht="13.5" customHeight="1" x14ac:dyDescent="0.2">
      <c r="A359" t="s">
        <v>126</v>
      </c>
      <c r="B359">
        <v>2112</v>
      </c>
      <c r="C359" s="1">
        <v>43198.494444444441</v>
      </c>
      <c r="D359" t="s">
        <v>27</v>
      </c>
      <c r="E359">
        <v>52</v>
      </c>
      <c r="F359" t="s">
        <v>14</v>
      </c>
      <c r="G359" t="s">
        <v>20</v>
      </c>
      <c r="H359" t="s">
        <v>89</v>
      </c>
      <c r="I359" t="str">
        <f t="shared" si="15"/>
        <v>UNITED ARAB EMIRATES-THAILAND</v>
      </c>
      <c r="J359">
        <v>2112</v>
      </c>
      <c r="K359" s="9">
        <f t="shared" si="16"/>
        <v>352</v>
      </c>
      <c r="L359" t="s">
        <v>126</v>
      </c>
      <c r="M359" s="1">
        <v>43197.308333333334</v>
      </c>
      <c r="N359" s="5">
        <f t="shared" si="17"/>
        <v>43197</v>
      </c>
      <c r="O359" t="s">
        <v>17</v>
      </c>
    </row>
    <row r="360" spans="1:15" ht="13.5" customHeight="1" x14ac:dyDescent="0.2">
      <c r="A360" t="s">
        <v>126</v>
      </c>
      <c r="B360">
        <v>2112</v>
      </c>
      <c r="C360" s="1">
        <v>43198.494444444441</v>
      </c>
      <c r="D360" t="s">
        <v>27</v>
      </c>
      <c r="E360">
        <v>47.16</v>
      </c>
      <c r="F360" t="s">
        <v>14</v>
      </c>
      <c r="G360" t="s">
        <v>20</v>
      </c>
      <c r="H360" t="s">
        <v>89</v>
      </c>
      <c r="I360" t="str">
        <f t="shared" si="15"/>
        <v>UNITED ARAB EMIRATES-THAILAND</v>
      </c>
      <c r="J360">
        <v>2112</v>
      </c>
      <c r="K360" s="9">
        <f t="shared" si="16"/>
        <v>352</v>
      </c>
      <c r="L360" t="s">
        <v>126</v>
      </c>
      <c r="M360" s="1">
        <v>43197.308333333334</v>
      </c>
      <c r="N360" s="5">
        <f t="shared" si="17"/>
        <v>43197</v>
      </c>
      <c r="O360" t="s">
        <v>17</v>
      </c>
    </row>
    <row r="361" spans="1:15" ht="13.5" customHeight="1" x14ac:dyDescent="0.2">
      <c r="A361" t="s">
        <v>126</v>
      </c>
      <c r="B361">
        <v>2112</v>
      </c>
      <c r="C361" s="1">
        <v>43198.494444444441</v>
      </c>
      <c r="D361" t="s">
        <v>27</v>
      </c>
      <c r="E361">
        <v>55.16</v>
      </c>
      <c r="F361" t="s">
        <v>14</v>
      </c>
      <c r="G361" t="s">
        <v>20</v>
      </c>
      <c r="H361" t="s">
        <v>89</v>
      </c>
      <c r="I361" t="str">
        <f t="shared" si="15"/>
        <v>UNITED ARAB EMIRATES-THAILAND</v>
      </c>
      <c r="J361">
        <v>2112</v>
      </c>
      <c r="K361" s="9">
        <f t="shared" si="16"/>
        <v>352</v>
      </c>
      <c r="L361" t="s">
        <v>126</v>
      </c>
      <c r="M361" s="1">
        <v>43197.308333333334</v>
      </c>
      <c r="N361" s="5">
        <f t="shared" si="17"/>
        <v>43197</v>
      </c>
      <c r="O361" t="s">
        <v>17</v>
      </c>
    </row>
    <row r="362" spans="1:15" ht="13.5" customHeight="1" x14ac:dyDescent="0.2">
      <c r="A362" t="s">
        <v>126</v>
      </c>
      <c r="B362">
        <v>2112</v>
      </c>
      <c r="C362" s="1">
        <v>43198.494444444441</v>
      </c>
      <c r="D362" t="s">
        <v>27</v>
      </c>
      <c r="E362">
        <v>169.3</v>
      </c>
      <c r="F362" t="s">
        <v>14</v>
      </c>
      <c r="G362" t="s">
        <v>20</v>
      </c>
      <c r="H362" t="s">
        <v>89</v>
      </c>
      <c r="I362" t="str">
        <f t="shared" si="15"/>
        <v>UNITED ARAB EMIRATES-THAILAND</v>
      </c>
      <c r="J362">
        <v>2112</v>
      </c>
      <c r="K362" s="9">
        <f t="shared" si="16"/>
        <v>352</v>
      </c>
      <c r="L362" t="s">
        <v>126</v>
      </c>
      <c r="M362" s="1">
        <v>43197.308333333334</v>
      </c>
      <c r="N362" s="5">
        <f t="shared" si="17"/>
        <v>43197</v>
      </c>
      <c r="O362" t="s">
        <v>17</v>
      </c>
    </row>
    <row r="363" spans="1:15" ht="13.5" customHeight="1" x14ac:dyDescent="0.2">
      <c r="A363" t="s">
        <v>126</v>
      </c>
      <c r="B363">
        <v>2112</v>
      </c>
      <c r="C363" s="1">
        <v>43198.494444444441</v>
      </c>
      <c r="D363" t="s">
        <v>27</v>
      </c>
      <c r="E363">
        <v>169.24</v>
      </c>
      <c r="F363" t="s">
        <v>14</v>
      </c>
      <c r="G363" t="s">
        <v>20</v>
      </c>
      <c r="H363" t="s">
        <v>89</v>
      </c>
      <c r="I363" t="str">
        <f t="shared" si="15"/>
        <v>UNITED ARAB EMIRATES-THAILAND</v>
      </c>
      <c r="J363">
        <v>2112</v>
      </c>
      <c r="K363" s="9">
        <f t="shared" si="16"/>
        <v>352</v>
      </c>
      <c r="L363" t="s">
        <v>126</v>
      </c>
      <c r="M363" s="1">
        <v>43197.308333333334</v>
      </c>
      <c r="N363" s="5">
        <f t="shared" si="17"/>
        <v>43197</v>
      </c>
      <c r="O363" t="s">
        <v>17</v>
      </c>
    </row>
    <row r="364" spans="1:15" ht="13.5" customHeight="1" x14ac:dyDescent="0.2">
      <c r="A364" t="s">
        <v>72</v>
      </c>
      <c r="B364">
        <v>192</v>
      </c>
      <c r="C364" s="1">
        <v>43192.14166666667</v>
      </c>
      <c r="D364" t="s">
        <v>27</v>
      </c>
      <c r="E364">
        <v>251.71</v>
      </c>
      <c r="F364" t="s">
        <v>14</v>
      </c>
      <c r="G364" t="s">
        <v>20</v>
      </c>
      <c r="H364" t="s">
        <v>37</v>
      </c>
      <c r="I364" t="str">
        <f t="shared" si="15"/>
        <v>UNITED ARAB EMIRATES-AUSTRALIA</v>
      </c>
      <c r="J364">
        <v>192</v>
      </c>
      <c r="K364" s="9">
        <f t="shared" si="16"/>
        <v>14.76923076923077</v>
      </c>
      <c r="L364" t="s">
        <v>72</v>
      </c>
      <c r="M364" s="1">
        <v>43188.704861111109</v>
      </c>
      <c r="N364" s="5">
        <f t="shared" si="17"/>
        <v>43188</v>
      </c>
      <c r="O364" t="s">
        <v>17</v>
      </c>
    </row>
    <row r="365" spans="1:15" ht="13.5" customHeight="1" x14ac:dyDescent="0.2">
      <c r="A365" t="s">
        <v>72</v>
      </c>
      <c r="B365">
        <v>192</v>
      </c>
      <c r="C365" s="1">
        <v>43192.14166666667</v>
      </c>
      <c r="D365" t="s">
        <v>27</v>
      </c>
      <c r="E365">
        <v>76.86</v>
      </c>
      <c r="F365" t="s">
        <v>14</v>
      </c>
      <c r="G365" t="s">
        <v>20</v>
      </c>
      <c r="H365" t="s">
        <v>37</v>
      </c>
      <c r="I365" t="str">
        <f t="shared" si="15"/>
        <v>UNITED ARAB EMIRATES-AUSTRALIA</v>
      </c>
      <c r="J365">
        <v>192</v>
      </c>
      <c r="K365" s="9">
        <f t="shared" si="16"/>
        <v>14.76923076923077</v>
      </c>
      <c r="L365" t="s">
        <v>72</v>
      </c>
      <c r="M365" s="1">
        <v>43188.704861111109</v>
      </c>
      <c r="N365" s="5">
        <f t="shared" si="17"/>
        <v>43188</v>
      </c>
      <c r="O365" t="s">
        <v>17</v>
      </c>
    </row>
    <row r="366" spans="1:15" ht="13.5" customHeight="1" x14ac:dyDescent="0.2">
      <c r="A366" t="s">
        <v>72</v>
      </c>
      <c r="B366">
        <v>192</v>
      </c>
      <c r="C366" s="1">
        <v>43192.14166666667</v>
      </c>
      <c r="D366" t="s">
        <v>27</v>
      </c>
      <c r="E366">
        <v>152.88</v>
      </c>
      <c r="F366" t="s">
        <v>14</v>
      </c>
      <c r="G366" t="s">
        <v>20</v>
      </c>
      <c r="H366" t="s">
        <v>37</v>
      </c>
      <c r="I366" t="str">
        <f t="shared" si="15"/>
        <v>UNITED ARAB EMIRATES-AUSTRALIA</v>
      </c>
      <c r="J366">
        <v>192</v>
      </c>
      <c r="K366" s="9">
        <f t="shared" si="16"/>
        <v>14.76923076923077</v>
      </c>
      <c r="L366" t="s">
        <v>72</v>
      </c>
      <c r="M366" s="1">
        <v>43188.704861111109</v>
      </c>
      <c r="N366" s="5">
        <f t="shared" si="17"/>
        <v>43188</v>
      </c>
      <c r="O366" t="s">
        <v>17</v>
      </c>
    </row>
    <row r="367" spans="1:15" ht="13.5" customHeight="1" x14ac:dyDescent="0.2">
      <c r="A367" t="s">
        <v>72</v>
      </c>
      <c r="B367">
        <v>192</v>
      </c>
      <c r="C367" s="1">
        <v>43192.14166666667</v>
      </c>
      <c r="D367" t="s">
        <v>27</v>
      </c>
      <c r="E367">
        <v>47.52</v>
      </c>
      <c r="F367" t="s">
        <v>14</v>
      </c>
      <c r="G367" t="s">
        <v>20</v>
      </c>
      <c r="H367" t="s">
        <v>37</v>
      </c>
      <c r="I367" t="str">
        <f t="shared" si="15"/>
        <v>UNITED ARAB EMIRATES-AUSTRALIA</v>
      </c>
      <c r="J367">
        <v>192</v>
      </c>
      <c r="K367" s="9">
        <f t="shared" si="16"/>
        <v>14.76923076923077</v>
      </c>
      <c r="L367" t="s">
        <v>72</v>
      </c>
      <c r="M367" s="1">
        <v>43188.704861111109</v>
      </c>
      <c r="N367" s="5">
        <f t="shared" si="17"/>
        <v>43188</v>
      </c>
      <c r="O367" t="s">
        <v>17</v>
      </c>
    </row>
    <row r="368" spans="1:15" ht="13.5" customHeight="1" x14ac:dyDescent="0.2">
      <c r="A368" t="s">
        <v>72</v>
      </c>
      <c r="B368">
        <v>192</v>
      </c>
      <c r="C368" s="1">
        <v>43192.14166666667</v>
      </c>
      <c r="D368" t="s">
        <v>27</v>
      </c>
      <c r="E368">
        <v>209.74</v>
      </c>
      <c r="F368" t="s">
        <v>14</v>
      </c>
      <c r="G368" t="s">
        <v>20</v>
      </c>
      <c r="H368" t="s">
        <v>37</v>
      </c>
      <c r="I368" t="str">
        <f t="shared" si="15"/>
        <v>UNITED ARAB EMIRATES-AUSTRALIA</v>
      </c>
      <c r="J368">
        <v>192</v>
      </c>
      <c r="K368" s="9">
        <f t="shared" si="16"/>
        <v>14.76923076923077</v>
      </c>
      <c r="L368" t="s">
        <v>72</v>
      </c>
      <c r="M368" s="1">
        <v>43188.704861111109</v>
      </c>
      <c r="N368" s="5">
        <f t="shared" si="17"/>
        <v>43188</v>
      </c>
      <c r="O368" t="s">
        <v>17</v>
      </c>
    </row>
    <row r="369" spans="1:15" ht="13.5" customHeight="1" x14ac:dyDescent="0.2">
      <c r="A369" t="s">
        <v>72</v>
      </c>
      <c r="B369">
        <v>192</v>
      </c>
      <c r="C369" s="1">
        <v>43192.14166666667</v>
      </c>
      <c r="D369" t="s">
        <v>27</v>
      </c>
      <c r="E369">
        <v>63.8</v>
      </c>
      <c r="F369" t="s">
        <v>14</v>
      </c>
      <c r="G369" t="s">
        <v>20</v>
      </c>
      <c r="H369" t="s">
        <v>37</v>
      </c>
      <c r="I369" t="str">
        <f t="shared" si="15"/>
        <v>UNITED ARAB EMIRATES-AUSTRALIA</v>
      </c>
      <c r="J369">
        <v>192</v>
      </c>
      <c r="K369" s="9">
        <f t="shared" si="16"/>
        <v>14.76923076923077</v>
      </c>
      <c r="L369" t="s">
        <v>72</v>
      </c>
      <c r="M369" s="1">
        <v>43188.704861111109</v>
      </c>
      <c r="N369" s="5">
        <f t="shared" si="17"/>
        <v>43188</v>
      </c>
      <c r="O369" t="s">
        <v>17</v>
      </c>
    </row>
    <row r="370" spans="1:15" ht="13.5" customHeight="1" x14ac:dyDescent="0.2">
      <c r="A370" t="s">
        <v>15</v>
      </c>
      <c r="B370">
        <v>1740</v>
      </c>
      <c r="C370" s="1">
        <v>43221.59097222222</v>
      </c>
      <c r="D370" t="s">
        <v>11</v>
      </c>
      <c r="E370">
        <v>-3488.6304195749299</v>
      </c>
      <c r="F370" t="s">
        <v>7</v>
      </c>
      <c r="G370" t="s">
        <v>16</v>
      </c>
      <c r="H370" t="s">
        <v>12</v>
      </c>
      <c r="I370" t="str">
        <f t="shared" si="15"/>
        <v>CANADA-UNITED KINGDOM</v>
      </c>
      <c r="J370">
        <v>1740</v>
      </c>
      <c r="K370" s="9">
        <f t="shared" si="16"/>
        <v>47.027027027027025</v>
      </c>
      <c r="L370" t="s">
        <v>15</v>
      </c>
      <c r="M370" s="1">
        <v>43208.916666666664</v>
      </c>
      <c r="N370" s="5">
        <f t="shared" si="17"/>
        <v>43208</v>
      </c>
      <c r="O370" t="s">
        <v>17</v>
      </c>
    </row>
    <row r="371" spans="1:15" ht="13.5" customHeight="1" x14ac:dyDescent="0.2">
      <c r="A371" t="s">
        <v>15</v>
      </c>
      <c r="B371">
        <v>1740</v>
      </c>
      <c r="C371" s="1">
        <v>43221.59097222222</v>
      </c>
      <c r="D371" t="s">
        <v>11</v>
      </c>
      <c r="E371">
        <v>-45.010323465509998</v>
      </c>
      <c r="F371" t="s">
        <v>7</v>
      </c>
      <c r="G371" t="s">
        <v>16</v>
      </c>
      <c r="H371" t="s">
        <v>12</v>
      </c>
      <c r="I371" t="str">
        <f t="shared" si="15"/>
        <v>CANADA-UNITED KINGDOM</v>
      </c>
      <c r="J371">
        <v>1740</v>
      </c>
      <c r="K371" s="9">
        <f t="shared" si="16"/>
        <v>47.027027027027025</v>
      </c>
      <c r="L371" t="s">
        <v>15</v>
      </c>
      <c r="M371" s="1">
        <v>43208.916666666664</v>
      </c>
      <c r="N371" s="5">
        <f t="shared" si="17"/>
        <v>43208</v>
      </c>
      <c r="O371" t="s">
        <v>17</v>
      </c>
    </row>
    <row r="372" spans="1:15" ht="13.5" customHeight="1" x14ac:dyDescent="0.2">
      <c r="A372" t="s">
        <v>15</v>
      </c>
      <c r="B372">
        <v>1740</v>
      </c>
      <c r="C372" s="1">
        <v>43221.59097222222</v>
      </c>
      <c r="D372" t="s">
        <v>11</v>
      </c>
      <c r="E372">
        <v>-7.3640743284549997</v>
      </c>
      <c r="F372" t="s">
        <v>7</v>
      </c>
      <c r="G372" t="s">
        <v>16</v>
      </c>
      <c r="H372" t="s">
        <v>12</v>
      </c>
      <c r="I372" t="str">
        <f t="shared" si="15"/>
        <v>CANADA-UNITED KINGDOM</v>
      </c>
      <c r="J372">
        <v>1740</v>
      </c>
      <c r="K372" s="9">
        <f t="shared" si="16"/>
        <v>47.027027027027025</v>
      </c>
      <c r="L372" t="s">
        <v>15</v>
      </c>
      <c r="M372" s="1">
        <v>43208.916666666664</v>
      </c>
      <c r="N372" s="5">
        <f t="shared" si="17"/>
        <v>43208</v>
      </c>
      <c r="O372" t="s">
        <v>17</v>
      </c>
    </row>
    <row r="373" spans="1:15" ht="13.5" customHeight="1" x14ac:dyDescent="0.2">
      <c r="A373" t="s">
        <v>15</v>
      </c>
      <c r="B373">
        <v>1740</v>
      </c>
      <c r="C373" s="1">
        <v>43221.59097222222</v>
      </c>
      <c r="D373" t="s">
        <v>11</v>
      </c>
      <c r="E373">
        <v>-99.669648995033</v>
      </c>
      <c r="F373" t="s">
        <v>7</v>
      </c>
      <c r="G373" t="s">
        <v>16</v>
      </c>
      <c r="H373" t="s">
        <v>12</v>
      </c>
      <c r="I373" t="str">
        <f t="shared" si="15"/>
        <v>CANADA-UNITED KINGDOM</v>
      </c>
      <c r="J373">
        <v>1740</v>
      </c>
      <c r="K373" s="9">
        <f t="shared" si="16"/>
        <v>47.027027027027025</v>
      </c>
      <c r="L373" t="s">
        <v>15</v>
      </c>
      <c r="M373" s="1">
        <v>43208.916666666664</v>
      </c>
      <c r="N373" s="5">
        <f t="shared" si="17"/>
        <v>43208</v>
      </c>
      <c r="O373" t="s">
        <v>17</v>
      </c>
    </row>
    <row r="374" spans="1:15" ht="13.5" customHeight="1" x14ac:dyDescent="0.2">
      <c r="A374" t="s">
        <v>15</v>
      </c>
      <c r="B374">
        <v>1740</v>
      </c>
      <c r="C374" s="1">
        <v>43221.59097222222</v>
      </c>
      <c r="D374" t="s">
        <v>11</v>
      </c>
      <c r="E374">
        <v>-284.79008944997003</v>
      </c>
      <c r="F374" t="s">
        <v>7</v>
      </c>
      <c r="G374" t="s">
        <v>16</v>
      </c>
      <c r="H374" t="s">
        <v>12</v>
      </c>
      <c r="I374" t="str">
        <f t="shared" si="15"/>
        <v>CANADA-UNITED KINGDOM</v>
      </c>
      <c r="J374">
        <v>1740</v>
      </c>
      <c r="K374" s="9">
        <f t="shared" si="16"/>
        <v>47.027027027027025</v>
      </c>
      <c r="L374" t="s">
        <v>15</v>
      </c>
      <c r="M374" s="1">
        <v>43208.916666666664</v>
      </c>
      <c r="N374" s="5">
        <f t="shared" si="17"/>
        <v>43208</v>
      </c>
      <c r="O374" t="s">
        <v>17</v>
      </c>
    </row>
    <row r="375" spans="1:15" ht="13.5" customHeight="1" x14ac:dyDescent="0.2">
      <c r="A375" t="s">
        <v>15</v>
      </c>
      <c r="B375">
        <v>1740</v>
      </c>
      <c r="C375" s="1">
        <v>43221.59097222222</v>
      </c>
      <c r="D375" t="s">
        <v>11</v>
      </c>
      <c r="E375">
        <v>-1566.3317273499199</v>
      </c>
      <c r="F375" t="s">
        <v>7</v>
      </c>
      <c r="G375" t="s">
        <v>16</v>
      </c>
      <c r="H375" t="s">
        <v>12</v>
      </c>
      <c r="I375" t="str">
        <f t="shared" si="15"/>
        <v>CANADA-UNITED KINGDOM</v>
      </c>
      <c r="J375">
        <v>1740</v>
      </c>
      <c r="K375" s="9">
        <f t="shared" si="16"/>
        <v>47.027027027027025</v>
      </c>
      <c r="L375" t="s">
        <v>15</v>
      </c>
      <c r="M375" s="1">
        <v>43208.916666666664</v>
      </c>
      <c r="N375" s="5">
        <f t="shared" si="17"/>
        <v>43208</v>
      </c>
      <c r="O375" t="s">
        <v>17</v>
      </c>
    </row>
    <row r="376" spans="1:15" ht="13.5" customHeight="1" x14ac:dyDescent="0.2">
      <c r="A376" t="s">
        <v>15</v>
      </c>
      <c r="B376">
        <v>1740</v>
      </c>
      <c r="C376" s="1">
        <v>43221.59097222222</v>
      </c>
      <c r="D376" t="s">
        <v>11</v>
      </c>
      <c r="E376">
        <v>-1139.1465931749599</v>
      </c>
      <c r="F376" t="s">
        <v>7</v>
      </c>
      <c r="G376" t="s">
        <v>16</v>
      </c>
      <c r="H376" t="s">
        <v>12</v>
      </c>
      <c r="I376" t="str">
        <f t="shared" si="15"/>
        <v>CANADA-UNITED KINGDOM</v>
      </c>
      <c r="J376">
        <v>1740</v>
      </c>
      <c r="K376" s="9">
        <f t="shared" si="16"/>
        <v>47.027027027027025</v>
      </c>
      <c r="L376" t="s">
        <v>15</v>
      </c>
      <c r="M376" s="1">
        <v>43208.916666666664</v>
      </c>
      <c r="N376" s="5">
        <f t="shared" si="17"/>
        <v>43208</v>
      </c>
      <c r="O376" t="s">
        <v>17</v>
      </c>
    </row>
    <row r="377" spans="1:15" ht="13.5" customHeight="1" x14ac:dyDescent="0.2">
      <c r="A377" t="s">
        <v>15</v>
      </c>
      <c r="B377">
        <v>1740</v>
      </c>
      <c r="C377" s="1">
        <v>43221.59097222222</v>
      </c>
      <c r="D377" t="s">
        <v>11</v>
      </c>
      <c r="E377">
        <v>-227.83207155997599</v>
      </c>
      <c r="F377" t="s">
        <v>7</v>
      </c>
      <c r="G377" t="s">
        <v>16</v>
      </c>
      <c r="H377" t="s">
        <v>12</v>
      </c>
      <c r="I377" t="str">
        <f t="shared" si="15"/>
        <v>CANADA-UNITED KINGDOM</v>
      </c>
      <c r="J377">
        <v>1740</v>
      </c>
      <c r="K377" s="9">
        <f t="shared" si="16"/>
        <v>47.027027027027025</v>
      </c>
      <c r="L377" t="s">
        <v>15</v>
      </c>
      <c r="M377" s="1">
        <v>43208.916666666664</v>
      </c>
      <c r="N377" s="5">
        <f t="shared" si="17"/>
        <v>43208</v>
      </c>
      <c r="O377" t="s">
        <v>17</v>
      </c>
    </row>
    <row r="378" spans="1:15" ht="13.5" customHeight="1" x14ac:dyDescent="0.2">
      <c r="A378" t="s">
        <v>15</v>
      </c>
      <c r="B378">
        <v>1740</v>
      </c>
      <c r="C378" s="1">
        <v>43221.59097222222</v>
      </c>
      <c r="D378" t="s">
        <v>11</v>
      </c>
      <c r="E378">
        <v>-41.293874739000003</v>
      </c>
      <c r="F378" t="s">
        <v>14</v>
      </c>
      <c r="G378" t="s">
        <v>16</v>
      </c>
      <c r="H378" t="s">
        <v>12</v>
      </c>
      <c r="I378" t="str">
        <f t="shared" si="15"/>
        <v>CANADA-UNITED KINGDOM</v>
      </c>
      <c r="J378">
        <v>1740</v>
      </c>
      <c r="K378" s="9">
        <f t="shared" si="16"/>
        <v>47.027027027027025</v>
      </c>
      <c r="L378" t="s">
        <v>15</v>
      </c>
      <c r="M378" s="1">
        <v>43208.916666666664</v>
      </c>
      <c r="N378" s="5">
        <f t="shared" si="17"/>
        <v>43208</v>
      </c>
      <c r="O378" t="s">
        <v>17</v>
      </c>
    </row>
    <row r="379" spans="1:15" ht="13.5" customHeight="1" x14ac:dyDescent="0.2">
      <c r="A379" t="s">
        <v>15</v>
      </c>
      <c r="B379">
        <v>1740</v>
      </c>
      <c r="C379" s="1">
        <v>43221.59097222222</v>
      </c>
      <c r="D379" t="s">
        <v>11</v>
      </c>
      <c r="E379">
        <v>-483.41362694456001</v>
      </c>
      <c r="F379" t="s">
        <v>14</v>
      </c>
      <c r="G379" t="s">
        <v>16</v>
      </c>
      <c r="H379" t="s">
        <v>12</v>
      </c>
      <c r="I379" t="str">
        <f t="shared" si="15"/>
        <v>CANADA-UNITED KINGDOM</v>
      </c>
      <c r="J379">
        <v>1740</v>
      </c>
      <c r="K379" s="9">
        <f t="shared" si="16"/>
        <v>47.027027027027025</v>
      </c>
      <c r="L379" t="s">
        <v>15</v>
      </c>
      <c r="M379" s="1">
        <v>43208.916666666664</v>
      </c>
      <c r="N379" s="5">
        <f t="shared" si="17"/>
        <v>43208</v>
      </c>
      <c r="O379" t="s">
        <v>17</v>
      </c>
    </row>
    <row r="380" spans="1:15" ht="13.5" customHeight="1" x14ac:dyDescent="0.2">
      <c r="A380" t="s">
        <v>15</v>
      </c>
      <c r="B380">
        <v>1740</v>
      </c>
      <c r="C380" s="1">
        <v>43221.59097222222</v>
      </c>
      <c r="D380" t="s">
        <v>11</v>
      </c>
      <c r="E380">
        <v>3488.6304195749299</v>
      </c>
      <c r="F380" t="s">
        <v>7</v>
      </c>
      <c r="G380" t="s">
        <v>16</v>
      </c>
      <c r="H380" t="s">
        <v>12</v>
      </c>
      <c r="I380" t="str">
        <f t="shared" si="15"/>
        <v>CANADA-UNITED KINGDOM</v>
      </c>
      <c r="J380">
        <v>1740</v>
      </c>
      <c r="K380" s="9">
        <f t="shared" si="16"/>
        <v>47.027027027027025</v>
      </c>
      <c r="L380" t="s">
        <v>15</v>
      </c>
      <c r="M380" s="1">
        <v>43208.916666666664</v>
      </c>
      <c r="N380" s="5">
        <f t="shared" si="17"/>
        <v>43208</v>
      </c>
      <c r="O380" t="s">
        <v>17</v>
      </c>
    </row>
    <row r="381" spans="1:15" ht="13.5" customHeight="1" x14ac:dyDescent="0.2">
      <c r="A381" t="s">
        <v>15</v>
      </c>
      <c r="B381">
        <v>1740</v>
      </c>
      <c r="C381" s="1">
        <v>43221.59097222222</v>
      </c>
      <c r="D381" t="s">
        <v>11</v>
      </c>
      <c r="E381">
        <v>45.010323465509998</v>
      </c>
      <c r="F381" t="s">
        <v>7</v>
      </c>
      <c r="G381" t="s">
        <v>16</v>
      </c>
      <c r="H381" t="s">
        <v>12</v>
      </c>
      <c r="I381" t="str">
        <f t="shared" si="15"/>
        <v>CANADA-UNITED KINGDOM</v>
      </c>
      <c r="J381">
        <v>1740</v>
      </c>
      <c r="K381" s="9">
        <f t="shared" si="16"/>
        <v>47.027027027027025</v>
      </c>
      <c r="L381" t="s">
        <v>15</v>
      </c>
      <c r="M381" s="1">
        <v>43208.916666666664</v>
      </c>
      <c r="N381" s="5">
        <f t="shared" si="17"/>
        <v>43208</v>
      </c>
      <c r="O381" t="s">
        <v>17</v>
      </c>
    </row>
    <row r="382" spans="1:15" ht="13.5" customHeight="1" x14ac:dyDescent="0.2">
      <c r="A382" t="s">
        <v>15</v>
      </c>
      <c r="B382">
        <v>1740</v>
      </c>
      <c r="C382" s="1">
        <v>43221.59097222222</v>
      </c>
      <c r="D382" t="s">
        <v>11</v>
      </c>
      <c r="E382">
        <v>7.3640743284549997</v>
      </c>
      <c r="F382" t="s">
        <v>7</v>
      </c>
      <c r="G382" t="s">
        <v>16</v>
      </c>
      <c r="H382" t="s">
        <v>12</v>
      </c>
      <c r="I382" t="str">
        <f t="shared" si="15"/>
        <v>CANADA-UNITED KINGDOM</v>
      </c>
      <c r="J382">
        <v>1740</v>
      </c>
      <c r="K382" s="9">
        <f t="shared" si="16"/>
        <v>47.027027027027025</v>
      </c>
      <c r="L382" t="s">
        <v>15</v>
      </c>
      <c r="M382" s="1">
        <v>43208.916666666664</v>
      </c>
      <c r="N382" s="5">
        <f t="shared" si="17"/>
        <v>43208</v>
      </c>
      <c r="O382" t="s">
        <v>17</v>
      </c>
    </row>
    <row r="383" spans="1:15" ht="13.5" customHeight="1" x14ac:dyDescent="0.2">
      <c r="A383" t="s">
        <v>15</v>
      </c>
      <c r="B383">
        <v>1740</v>
      </c>
      <c r="C383" s="1">
        <v>43221.59097222222</v>
      </c>
      <c r="D383" t="s">
        <v>11</v>
      </c>
      <c r="E383">
        <v>99.669648995033</v>
      </c>
      <c r="F383" t="s">
        <v>7</v>
      </c>
      <c r="G383" t="s">
        <v>16</v>
      </c>
      <c r="H383" t="s">
        <v>12</v>
      </c>
      <c r="I383" t="str">
        <f t="shared" si="15"/>
        <v>CANADA-UNITED KINGDOM</v>
      </c>
      <c r="J383">
        <v>1740</v>
      </c>
      <c r="K383" s="9">
        <f t="shared" si="16"/>
        <v>47.027027027027025</v>
      </c>
      <c r="L383" t="s">
        <v>15</v>
      </c>
      <c r="M383" s="1">
        <v>43208.916666666664</v>
      </c>
      <c r="N383" s="5">
        <f t="shared" si="17"/>
        <v>43208</v>
      </c>
      <c r="O383" t="s">
        <v>17</v>
      </c>
    </row>
    <row r="384" spans="1:15" ht="13.5" customHeight="1" x14ac:dyDescent="0.2">
      <c r="A384" t="s">
        <v>15</v>
      </c>
      <c r="B384">
        <v>1740</v>
      </c>
      <c r="C384" s="1">
        <v>43221.59097222222</v>
      </c>
      <c r="D384" t="s">
        <v>11</v>
      </c>
      <c r="E384">
        <v>284.79008944997003</v>
      </c>
      <c r="F384" t="s">
        <v>7</v>
      </c>
      <c r="G384" t="s">
        <v>16</v>
      </c>
      <c r="H384" t="s">
        <v>12</v>
      </c>
      <c r="I384" t="str">
        <f t="shared" si="15"/>
        <v>CANADA-UNITED KINGDOM</v>
      </c>
      <c r="J384">
        <v>1740</v>
      </c>
      <c r="K384" s="9">
        <f t="shared" si="16"/>
        <v>47.027027027027025</v>
      </c>
      <c r="L384" t="s">
        <v>15</v>
      </c>
      <c r="M384" s="1">
        <v>43208.916666666664</v>
      </c>
      <c r="N384" s="5">
        <f t="shared" si="17"/>
        <v>43208</v>
      </c>
      <c r="O384" t="s">
        <v>17</v>
      </c>
    </row>
    <row r="385" spans="1:15" ht="13.5" customHeight="1" x14ac:dyDescent="0.2">
      <c r="A385" t="s">
        <v>15</v>
      </c>
      <c r="B385">
        <v>1740</v>
      </c>
      <c r="C385" s="1">
        <v>43221.59097222222</v>
      </c>
      <c r="D385" t="s">
        <v>11</v>
      </c>
      <c r="E385">
        <v>1566.3317273499199</v>
      </c>
      <c r="F385" t="s">
        <v>7</v>
      </c>
      <c r="G385" t="s">
        <v>16</v>
      </c>
      <c r="H385" t="s">
        <v>12</v>
      </c>
      <c r="I385" t="str">
        <f t="shared" si="15"/>
        <v>CANADA-UNITED KINGDOM</v>
      </c>
      <c r="J385">
        <v>1740</v>
      </c>
      <c r="K385" s="9">
        <f t="shared" si="16"/>
        <v>47.027027027027025</v>
      </c>
      <c r="L385" t="s">
        <v>15</v>
      </c>
      <c r="M385" s="1">
        <v>43208.916666666664</v>
      </c>
      <c r="N385" s="5">
        <f t="shared" si="17"/>
        <v>43208</v>
      </c>
      <c r="O385" t="s">
        <v>17</v>
      </c>
    </row>
    <row r="386" spans="1:15" ht="13.5" customHeight="1" x14ac:dyDescent="0.2">
      <c r="A386" t="s">
        <v>15</v>
      </c>
      <c r="B386">
        <v>1740</v>
      </c>
      <c r="C386" s="1">
        <v>43221.59097222222</v>
      </c>
      <c r="D386" t="s">
        <v>11</v>
      </c>
      <c r="E386">
        <v>1139.1465931749599</v>
      </c>
      <c r="F386" t="s">
        <v>7</v>
      </c>
      <c r="G386" t="s">
        <v>16</v>
      </c>
      <c r="H386" t="s">
        <v>12</v>
      </c>
      <c r="I386" t="str">
        <f t="shared" ref="I386:I449" si="18">G386&amp;"-"&amp;H386</f>
        <v>CANADA-UNITED KINGDOM</v>
      </c>
      <c r="J386">
        <v>1740</v>
      </c>
      <c r="K386" s="9">
        <f t="shared" ref="K386:K449" si="19">J386/COUNTIF(L:L,L386)</f>
        <v>47.027027027027025</v>
      </c>
      <c r="L386" t="s">
        <v>15</v>
      </c>
      <c r="M386" s="1">
        <v>43208.916666666664</v>
      </c>
      <c r="N386" s="5">
        <f t="shared" si="17"/>
        <v>43208</v>
      </c>
      <c r="O386" t="s">
        <v>17</v>
      </c>
    </row>
    <row r="387" spans="1:15" ht="13.5" customHeight="1" x14ac:dyDescent="0.2">
      <c r="A387" t="s">
        <v>15</v>
      </c>
      <c r="B387">
        <v>1740</v>
      </c>
      <c r="C387" s="1">
        <v>43221.59097222222</v>
      </c>
      <c r="D387" t="s">
        <v>11</v>
      </c>
      <c r="E387">
        <v>227.83207155997599</v>
      </c>
      <c r="F387" t="s">
        <v>7</v>
      </c>
      <c r="G387" t="s">
        <v>16</v>
      </c>
      <c r="H387" t="s">
        <v>12</v>
      </c>
      <c r="I387" t="str">
        <f t="shared" si="18"/>
        <v>CANADA-UNITED KINGDOM</v>
      </c>
      <c r="J387">
        <v>1740</v>
      </c>
      <c r="K387" s="9">
        <f t="shared" si="19"/>
        <v>47.027027027027025</v>
      </c>
      <c r="L387" t="s">
        <v>15</v>
      </c>
      <c r="M387" s="1">
        <v>43208.916666666664</v>
      </c>
      <c r="N387" s="5">
        <f t="shared" ref="N387:N450" si="20">IFERROR(INT(M387),"")</f>
        <v>43208</v>
      </c>
      <c r="O387" t="s">
        <v>17</v>
      </c>
    </row>
    <row r="388" spans="1:15" ht="13.5" customHeight="1" x14ac:dyDescent="0.2">
      <c r="A388" t="s">
        <v>15</v>
      </c>
      <c r="B388">
        <v>1740</v>
      </c>
      <c r="C388" s="1">
        <v>43221.59097222222</v>
      </c>
      <c r="D388" t="s">
        <v>11</v>
      </c>
      <c r="E388">
        <v>41.293874739000003</v>
      </c>
      <c r="F388" t="s">
        <v>14</v>
      </c>
      <c r="G388" t="s">
        <v>16</v>
      </c>
      <c r="H388" t="s">
        <v>12</v>
      </c>
      <c r="I388" t="str">
        <f t="shared" si="18"/>
        <v>CANADA-UNITED KINGDOM</v>
      </c>
      <c r="J388">
        <v>1740</v>
      </c>
      <c r="K388" s="9">
        <f t="shared" si="19"/>
        <v>47.027027027027025</v>
      </c>
      <c r="L388" t="s">
        <v>15</v>
      </c>
      <c r="M388" s="1">
        <v>43208.916666666664</v>
      </c>
      <c r="N388" s="5">
        <f t="shared" si="20"/>
        <v>43208</v>
      </c>
      <c r="O388" t="s">
        <v>17</v>
      </c>
    </row>
    <row r="389" spans="1:15" ht="13.5" customHeight="1" x14ac:dyDescent="0.2">
      <c r="A389" t="s">
        <v>15</v>
      </c>
      <c r="B389">
        <v>1740</v>
      </c>
      <c r="C389" s="1">
        <v>43221.59097222222</v>
      </c>
      <c r="D389" t="s">
        <v>11</v>
      </c>
      <c r="E389">
        <v>483.41362694456001</v>
      </c>
      <c r="F389" t="s">
        <v>14</v>
      </c>
      <c r="G389" t="s">
        <v>16</v>
      </c>
      <c r="H389" t="s">
        <v>12</v>
      </c>
      <c r="I389" t="str">
        <f t="shared" si="18"/>
        <v>CANADA-UNITED KINGDOM</v>
      </c>
      <c r="J389">
        <v>1740</v>
      </c>
      <c r="K389" s="9">
        <f t="shared" si="19"/>
        <v>47.027027027027025</v>
      </c>
      <c r="L389" t="s">
        <v>15</v>
      </c>
      <c r="M389" s="1">
        <v>43208.916666666664</v>
      </c>
      <c r="N389" s="5">
        <f t="shared" si="20"/>
        <v>43208</v>
      </c>
      <c r="O389" t="s">
        <v>17</v>
      </c>
    </row>
    <row r="390" spans="1:15" ht="13.5" customHeight="1" x14ac:dyDescent="0.2">
      <c r="A390" t="s">
        <v>97</v>
      </c>
      <c r="B390">
        <v>0</v>
      </c>
      <c r="C390" t="s">
        <v>13</v>
      </c>
      <c r="D390" t="s">
        <v>35</v>
      </c>
      <c r="E390">
        <v>334.23667568640002</v>
      </c>
      <c r="F390" t="s">
        <v>14</v>
      </c>
      <c r="G390" t="s">
        <v>37</v>
      </c>
      <c r="H390" t="s">
        <v>37</v>
      </c>
      <c r="I390" t="str">
        <f t="shared" si="18"/>
        <v>AUSTRALIA-AUSTRALIA</v>
      </c>
      <c r="K390" s="9">
        <f t="shared" si="19"/>
        <v>0</v>
      </c>
      <c r="L390" t="s">
        <v>97</v>
      </c>
      <c r="M390" t="s">
        <v>13</v>
      </c>
      <c r="N390" s="5" t="str">
        <f t="shared" si="20"/>
        <v/>
      </c>
      <c r="O390" t="s">
        <v>38</v>
      </c>
    </row>
    <row r="391" spans="1:15" ht="13.5" customHeight="1" x14ac:dyDescent="0.2">
      <c r="A391" t="s">
        <v>97</v>
      </c>
      <c r="B391">
        <v>0</v>
      </c>
      <c r="C391" t="s">
        <v>13</v>
      </c>
      <c r="D391" t="s">
        <v>35</v>
      </c>
      <c r="E391">
        <v>33.423667568639999</v>
      </c>
      <c r="F391" t="s">
        <v>14</v>
      </c>
      <c r="G391" t="s">
        <v>37</v>
      </c>
      <c r="H391" t="s">
        <v>37</v>
      </c>
      <c r="I391" t="str">
        <f t="shared" si="18"/>
        <v>AUSTRALIA-AUSTRALIA</v>
      </c>
      <c r="K391" s="9">
        <f t="shared" si="19"/>
        <v>0</v>
      </c>
      <c r="L391" t="s">
        <v>97</v>
      </c>
      <c r="M391" t="s">
        <v>13</v>
      </c>
      <c r="N391" s="5" t="str">
        <f t="shared" si="20"/>
        <v/>
      </c>
      <c r="O391" t="s">
        <v>38</v>
      </c>
    </row>
    <row r="392" spans="1:15" ht="13.5" customHeight="1" x14ac:dyDescent="0.2">
      <c r="A392" t="s">
        <v>15</v>
      </c>
      <c r="B392">
        <v>1740</v>
      </c>
      <c r="C392" s="1">
        <v>43221.59097222222</v>
      </c>
      <c r="D392" t="s">
        <v>11</v>
      </c>
      <c r="E392">
        <v>-29740.348310270201</v>
      </c>
      <c r="F392" t="s">
        <v>14</v>
      </c>
      <c r="G392" t="s">
        <v>16</v>
      </c>
      <c r="H392" t="s">
        <v>12</v>
      </c>
      <c r="I392" t="str">
        <f t="shared" si="18"/>
        <v>CANADA-UNITED KINGDOM</v>
      </c>
      <c r="J392">
        <v>1740</v>
      </c>
      <c r="K392" s="9">
        <f t="shared" si="19"/>
        <v>47.027027027027025</v>
      </c>
      <c r="L392" t="s">
        <v>15</v>
      </c>
      <c r="M392" s="1">
        <v>43208.916666666664</v>
      </c>
      <c r="N392" s="5">
        <f t="shared" si="20"/>
        <v>43208</v>
      </c>
      <c r="O392" t="s">
        <v>17</v>
      </c>
    </row>
    <row r="393" spans="1:15" ht="13.5" customHeight="1" x14ac:dyDescent="0.2">
      <c r="A393" t="s">
        <v>15</v>
      </c>
      <c r="B393">
        <v>1740</v>
      </c>
      <c r="C393" s="1">
        <v>43221.59097222222</v>
      </c>
      <c r="D393" t="s">
        <v>11</v>
      </c>
      <c r="E393">
        <v>-743.10023926435201</v>
      </c>
      <c r="F393" t="s">
        <v>14</v>
      </c>
      <c r="G393" t="s">
        <v>16</v>
      </c>
      <c r="H393" t="s">
        <v>12</v>
      </c>
      <c r="I393" t="str">
        <f t="shared" si="18"/>
        <v>CANADA-UNITED KINGDOM</v>
      </c>
      <c r="J393">
        <v>1740</v>
      </c>
      <c r="K393" s="9">
        <f t="shared" si="19"/>
        <v>47.027027027027025</v>
      </c>
      <c r="L393" t="s">
        <v>15</v>
      </c>
      <c r="M393" s="1">
        <v>43208.916666666664</v>
      </c>
      <c r="N393" s="5">
        <f t="shared" si="20"/>
        <v>43208</v>
      </c>
      <c r="O393" t="s">
        <v>17</v>
      </c>
    </row>
    <row r="394" spans="1:15" ht="13.5" customHeight="1" x14ac:dyDescent="0.2">
      <c r="A394" t="s">
        <v>15</v>
      </c>
      <c r="B394">
        <v>1740</v>
      </c>
      <c r="C394" s="1">
        <v>43221.59097222222</v>
      </c>
      <c r="D394" t="s">
        <v>11</v>
      </c>
      <c r="E394">
        <v>3207.3384736646699</v>
      </c>
      <c r="F394" t="s">
        <v>7</v>
      </c>
      <c r="G394" t="s">
        <v>16</v>
      </c>
      <c r="H394" t="s">
        <v>12</v>
      </c>
      <c r="I394" t="str">
        <f t="shared" si="18"/>
        <v>CANADA-UNITED KINGDOM</v>
      </c>
      <c r="J394">
        <v>1740</v>
      </c>
      <c r="K394" s="9">
        <f t="shared" si="19"/>
        <v>47.027027027027025</v>
      </c>
      <c r="L394" t="s">
        <v>15</v>
      </c>
      <c r="M394" s="1">
        <v>43208.916666666664</v>
      </c>
      <c r="N394" s="5">
        <f t="shared" si="20"/>
        <v>43208</v>
      </c>
      <c r="O394" t="s">
        <v>17</v>
      </c>
    </row>
    <row r="395" spans="1:15" ht="13.5" customHeight="1" x14ac:dyDescent="0.2">
      <c r="A395" t="s">
        <v>15</v>
      </c>
      <c r="B395">
        <v>1740</v>
      </c>
      <c r="C395" s="1">
        <v>43221.59097222222</v>
      </c>
      <c r="D395" t="s">
        <v>11</v>
      </c>
      <c r="E395">
        <v>40.853496408676001</v>
      </c>
      <c r="F395" t="s">
        <v>7</v>
      </c>
      <c r="G395" t="s">
        <v>16</v>
      </c>
      <c r="H395" t="s">
        <v>12</v>
      </c>
      <c r="I395" t="str">
        <f t="shared" si="18"/>
        <v>CANADA-UNITED KINGDOM</v>
      </c>
      <c r="J395">
        <v>1740</v>
      </c>
      <c r="K395" s="9">
        <f t="shared" si="19"/>
        <v>47.027027027027025</v>
      </c>
      <c r="L395" t="s">
        <v>15</v>
      </c>
      <c r="M395" s="1">
        <v>43208.916666666664</v>
      </c>
      <c r="N395" s="5">
        <f t="shared" si="20"/>
        <v>43208</v>
      </c>
      <c r="O395" t="s">
        <v>17</v>
      </c>
    </row>
    <row r="396" spans="1:15" ht="13.5" customHeight="1" x14ac:dyDescent="0.2">
      <c r="A396" t="s">
        <v>15</v>
      </c>
      <c r="B396">
        <v>1740</v>
      </c>
      <c r="C396" s="1">
        <v>43221.59097222222</v>
      </c>
      <c r="D396" t="s">
        <v>11</v>
      </c>
      <c r="E396">
        <v>6.6870513158360003</v>
      </c>
      <c r="F396" t="s">
        <v>7</v>
      </c>
      <c r="G396" t="s">
        <v>16</v>
      </c>
      <c r="H396" t="s">
        <v>12</v>
      </c>
      <c r="I396" t="str">
        <f t="shared" si="18"/>
        <v>CANADA-UNITED KINGDOM</v>
      </c>
      <c r="J396">
        <v>1740</v>
      </c>
      <c r="K396" s="9">
        <f t="shared" si="19"/>
        <v>47.027027027027025</v>
      </c>
      <c r="L396" t="s">
        <v>15</v>
      </c>
      <c r="M396" s="1">
        <v>43208.916666666664</v>
      </c>
      <c r="N396" s="5">
        <f t="shared" si="20"/>
        <v>43208</v>
      </c>
      <c r="O396" t="s">
        <v>17</v>
      </c>
    </row>
    <row r="397" spans="1:15" ht="13.5" customHeight="1" x14ac:dyDescent="0.2">
      <c r="A397" t="s">
        <v>15</v>
      </c>
      <c r="B397">
        <v>1740</v>
      </c>
      <c r="C397" s="1">
        <v>43221.59097222222</v>
      </c>
      <c r="D397" t="s">
        <v>11</v>
      </c>
      <c r="E397">
        <v>90.454666308048004</v>
      </c>
      <c r="F397" t="s">
        <v>7</v>
      </c>
      <c r="G397" t="s">
        <v>16</v>
      </c>
      <c r="H397" t="s">
        <v>12</v>
      </c>
      <c r="I397" t="str">
        <f t="shared" si="18"/>
        <v>CANADA-UNITED KINGDOM</v>
      </c>
      <c r="J397">
        <v>1740</v>
      </c>
      <c r="K397" s="9">
        <f t="shared" si="19"/>
        <v>47.027027027027025</v>
      </c>
      <c r="L397" t="s">
        <v>15</v>
      </c>
      <c r="M397" s="1">
        <v>43208.916666666664</v>
      </c>
      <c r="N397" s="5">
        <f t="shared" si="20"/>
        <v>43208</v>
      </c>
      <c r="O397" t="s">
        <v>17</v>
      </c>
    </row>
    <row r="398" spans="1:15" ht="13.5" customHeight="1" x14ac:dyDescent="0.2">
      <c r="A398" t="s">
        <v>15</v>
      </c>
      <c r="B398">
        <v>1740</v>
      </c>
      <c r="C398" s="1">
        <v>43221.59097222222</v>
      </c>
      <c r="D398" t="s">
        <v>11</v>
      </c>
      <c r="E398">
        <v>258.45519807389201</v>
      </c>
      <c r="F398" t="s">
        <v>7</v>
      </c>
      <c r="G398" t="s">
        <v>16</v>
      </c>
      <c r="H398" t="s">
        <v>12</v>
      </c>
      <c r="I398" t="str">
        <f t="shared" si="18"/>
        <v>CANADA-UNITED KINGDOM</v>
      </c>
      <c r="J398">
        <v>1740</v>
      </c>
      <c r="K398" s="9">
        <f t="shared" si="19"/>
        <v>47.027027027027025</v>
      </c>
      <c r="L398" t="s">
        <v>15</v>
      </c>
      <c r="M398" s="1">
        <v>43208.916666666664</v>
      </c>
      <c r="N398" s="5">
        <f t="shared" si="20"/>
        <v>43208</v>
      </c>
      <c r="O398" t="s">
        <v>17</v>
      </c>
    </row>
    <row r="399" spans="1:15" ht="13.5" customHeight="1" x14ac:dyDescent="0.2">
      <c r="A399" t="s">
        <v>15</v>
      </c>
      <c r="B399">
        <v>1740</v>
      </c>
      <c r="C399" s="1">
        <v>43221.59097222222</v>
      </c>
      <c r="D399" t="s">
        <v>11</v>
      </c>
      <c r="E399">
        <v>1421.52353091132</v>
      </c>
      <c r="F399" t="s">
        <v>7</v>
      </c>
      <c r="G399" t="s">
        <v>16</v>
      </c>
      <c r="H399" t="s">
        <v>12</v>
      </c>
      <c r="I399" t="str">
        <f t="shared" si="18"/>
        <v>CANADA-UNITED KINGDOM</v>
      </c>
      <c r="J399">
        <v>1740</v>
      </c>
      <c r="K399" s="9">
        <f t="shared" si="19"/>
        <v>47.027027027027025</v>
      </c>
      <c r="L399" t="s">
        <v>15</v>
      </c>
      <c r="M399" s="1">
        <v>43208.916666666664</v>
      </c>
      <c r="N399" s="5">
        <f t="shared" si="20"/>
        <v>43208</v>
      </c>
      <c r="O399" t="s">
        <v>17</v>
      </c>
    </row>
    <row r="400" spans="1:15" ht="13.5" customHeight="1" x14ac:dyDescent="0.2">
      <c r="A400" t="s">
        <v>15</v>
      </c>
      <c r="B400">
        <v>1740</v>
      </c>
      <c r="C400" s="1">
        <v>43221.59097222222</v>
      </c>
      <c r="D400" t="s">
        <v>11</v>
      </c>
      <c r="E400">
        <v>1033.8340866321801</v>
      </c>
      <c r="F400" t="s">
        <v>7</v>
      </c>
      <c r="G400" t="s">
        <v>16</v>
      </c>
      <c r="H400" t="s">
        <v>12</v>
      </c>
      <c r="I400" t="str">
        <f t="shared" si="18"/>
        <v>CANADA-UNITED KINGDOM</v>
      </c>
      <c r="J400">
        <v>1740</v>
      </c>
      <c r="K400" s="9">
        <f t="shared" si="19"/>
        <v>47.027027027027025</v>
      </c>
      <c r="L400" t="s">
        <v>15</v>
      </c>
      <c r="M400" s="1">
        <v>43208.916666666664</v>
      </c>
      <c r="N400" s="5">
        <f t="shared" si="20"/>
        <v>43208</v>
      </c>
      <c r="O400" t="s">
        <v>17</v>
      </c>
    </row>
    <row r="401" spans="1:15" ht="13.5" customHeight="1" x14ac:dyDescent="0.2">
      <c r="A401" t="s">
        <v>15</v>
      </c>
      <c r="B401">
        <v>1740</v>
      </c>
      <c r="C401" s="1">
        <v>43221.59097222222</v>
      </c>
      <c r="D401" t="s">
        <v>11</v>
      </c>
      <c r="E401">
        <v>206.76681732643601</v>
      </c>
      <c r="F401" t="s">
        <v>7</v>
      </c>
      <c r="G401" t="s">
        <v>16</v>
      </c>
      <c r="H401" t="s">
        <v>12</v>
      </c>
      <c r="I401" t="str">
        <f t="shared" si="18"/>
        <v>CANADA-UNITED KINGDOM</v>
      </c>
      <c r="J401">
        <v>1740</v>
      </c>
      <c r="K401" s="9">
        <f t="shared" si="19"/>
        <v>47.027027027027025</v>
      </c>
      <c r="L401" t="s">
        <v>15</v>
      </c>
      <c r="M401" s="1">
        <v>43208.916666666664</v>
      </c>
      <c r="N401" s="5">
        <f t="shared" si="20"/>
        <v>43208</v>
      </c>
      <c r="O401" t="s">
        <v>17</v>
      </c>
    </row>
    <row r="402" spans="1:15" ht="13.5" customHeight="1" x14ac:dyDescent="0.2">
      <c r="A402" t="s">
        <v>15</v>
      </c>
      <c r="B402">
        <v>1740</v>
      </c>
      <c r="C402" s="1">
        <v>43221.59097222222</v>
      </c>
      <c r="D402" t="s">
        <v>11</v>
      </c>
      <c r="E402">
        <v>33.235841530000002</v>
      </c>
      <c r="F402" t="s">
        <v>14</v>
      </c>
      <c r="G402" t="s">
        <v>16</v>
      </c>
      <c r="H402" t="s">
        <v>12</v>
      </c>
      <c r="I402" t="str">
        <f t="shared" si="18"/>
        <v>CANADA-UNITED KINGDOM</v>
      </c>
      <c r="J402">
        <v>1740</v>
      </c>
      <c r="K402" s="9">
        <f t="shared" si="19"/>
        <v>47.027027027027025</v>
      </c>
      <c r="L402" t="s">
        <v>15</v>
      </c>
      <c r="M402" s="1">
        <v>43208.916666666664</v>
      </c>
      <c r="N402" s="5">
        <f t="shared" si="20"/>
        <v>43208</v>
      </c>
      <c r="O402" t="s">
        <v>17</v>
      </c>
    </row>
    <row r="403" spans="1:15" ht="13.5" customHeight="1" x14ac:dyDescent="0.2">
      <c r="A403" t="s">
        <v>15</v>
      </c>
      <c r="B403">
        <v>1740</v>
      </c>
      <c r="C403" s="1">
        <v>43221.59097222222</v>
      </c>
      <c r="D403" t="s">
        <v>11</v>
      </c>
      <c r="E403">
        <v>467.9606487424</v>
      </c>
      <c r="F403" t="s">
        <v>14</v>
      </c>
      <c r="G403" t="s">
        <v>16</v>
      </c>
      <c r="H403" t="s">
        <v>12</v>
      </c>
      <c r="I403" t="str">
        <f t="shared" si="18"/>
        <v>CANADA-UNITED KINGDOM</v>
      </c>
      <c r="J403">
        <v>1740</v>
      </c>
      <c r="K403" s="9">
        <f t="shared" si="19"/>
        <v>47.027027027027025</v>
      </c>
      <c r="L403" t="s">
        <v>15</v>
      </c>
      <c r="M403" s="1">
        <v>43208.916666666664</v>
      </c>
      <c r="N403" s="5">
        <f t="shared" si="20"/>
        <v>43208</v>
      </c>
      <c r="O403" t="s">
        <v>17</v>
      </c>
    </row>
    <row r="404" spans="1:15" ht="13.5" customHeight="1" x14ac:dyDescent="0.2">
      <c r="A404" t="s">
        <v>15</v>
      </c>
      <c r="B404">
        <v>1740</v>
      </c>
      <c r="C404" s="1">
        <v>43221.59097222222</v>
      </c>
      <c r="D404" t="s">
        <v>11</v>
      </c>
      <c r="E404">
        <v>116.9901621856</v>
      </c>
      <c r="F404" t="s">
        <v>14</v>
      </c>
      <c r="G404" t="s">
        <v>16</v>
      </c>
      <c r="H404" t="s">
        <v>12</v>
      </c>
      <c r="I404" t="str">
        <f t="shared" si="18"/>
        <v>CANADA-UNITED KINGDOM</v>
      </c>
      <c r="J404">
        <v>1740</v>
      </c>
      <c r="K404" s="9">
        <f t="shared" si="19"/>
        <v>47.027027027027025</v>
      </c>
      <c r="L404" t="s">
        <v>15</v>
      </c>
      <c r="M404" s="1">
        <v>43208.916666666664</v>
      </c>
      <c r="N404" s="5">
        <f t="shared" si="20"/>
        <v>43208</v>
      </c>
      <c r="O404" t="s">
        <v>17</v>
      </c>
    </row>
    <row r="405" spans="1:15" ht="13.5" customHeight="1" x14ac:dyDescent="0.2">
      <c r="A405" t="s">
        <v>15</v>
      </c>
      <c r="B405">
        <v>1740</v>
      </c>
      <c r="C405" s="1">
        <v>43221.59097222222</v>
      </c>
      <c r="D405" t="s">
        <v>11</v>
      </c>
      <c r="E405">
        <v>29740.348310270201</v>
      </c>
      <c r="F405" t="s">
        <v>14</v>
      </c>
      <c r="G405" t="s">
        <v>16</v>
      </c>
      <c r="H405" t="s">
        <v>12</v>
      </c>
      <c r="I405" t="str">
        <f t="shared" si="18"/>
        <v>CANADA-UNITED KINGDOM</v>
      </c>
      <c r="J405">
        <v>1740</v>
      </c>
      <c r="K405" s="9">
        <f t="shared" si="19"/>
        <v>47.027027027027025</v>
      </c>
      <c r="L405" t="s">
        <v>15</v>
      </c>
      <c r="M405" s="1">
        <v>43208.916666666664</v>
      </c>
      <c r="N405" s="5">
        <f t="shared" si="20"/>
        <v>43208</v>
      </c>
      <c r="O405" t="s">
        <v>17</v>
      </c>
    </row>
    <row r="406" spans="1:15" ht="13.5" customHeight="1" x14ac:dyDescent="0.2">
      <c r="A406" t="s">
        <v>15</v>
      </c>
      <c r="B406">
        <v>1740</v>
      </c>
      <c r="C406" s="1">
        <v>43221.59097222222</v>
      </c>
      <c r="D406" t="s">
        <v>11</v>
      </c>
      <c r="E406">
        <v>743.10023926435201</v>
      </c>
      <c r="F406" t="s">
        <v>14</v>
      </c>
      <c r="G406" t="s">
        <v>16</v>
      </c>
      <c r="H406" t="s">
        <v>12</v>
      </c>
      <c r="I406" t="str">
        <f t="shared" si="18"/>
        <v>CANADA-UNITED KINGDOM</v>
      </c>
      <c r="J406">
        <v>1740</v>
      </c>
      <c r="K406" s="9">
        <f t="shared" si="19"/>
        <v>47.027027027027025</v>
      </c>
      <c r="L406" t="s">
        <v>15</v>
      </c>
      <c r="M406" s="1">
        <v>43208.916666666664</v>
      </c>
      <c r="N406" s="5">
        <f t="shared" si="20"/>
        <v>43208</v>
      </c>
      <c r="O406" t="s">
        <v>17</v>
      </c>
    </row>
    <row r="407" spans="1:15" ht="13.5" customHeight="1" x14ac:dyDescent="0.2">
      <c r="A407" t="s">
        <v>15</v>
      </c>
      <c r="B407">
        <v>1740</v>
      </c>
      <c r="C407" s="1">
        <v>43221.59097222222</v>
      </c>
      <c r="D407" t="s">
        <v>11</v>
      </c>
      <c r="E407">
        <v>29740.348310270201</v>
      </c>
      <c r="F407" t="s">
        <v>14</v>
      </c>
      <c r="G407" t="s">
        <v>16</v>
      </c>
      <c r="H407" t="s">
        <v>12</v>
      </c>
      <c r="I407" t="str">
        <f t="shared" si="18"/>
        <v>CANADA-UNITED KINGDOM</v>
      </c>
      <c r="J407">
        <v>1740</v>
      </c>
      <c r="K407" s="9">
        <f t="shared" si="19"/>
        <v>47.027027027027025</v>
      </c>
      <c r="L407" t="s">
        <v>15</v>
      </c>
      <c r="M407" s="1">
        <v>43208.916666666664</v>
      </c>
      <c r="N407" s="5">
        <f t="shared" si="20"/>
        <v>43208</v>
      </c>
      <c r="O407" t="s">
        <v>17</v>
      </c>
    </row>
    <row r="408" spans="1:15" ht="13.5" customHeight="1" x14ac:dyDescent="0.2">
      <c r="A408" t="s">
        <v>15</v>
      </c>
      <c r="B408">
        <v>1740</v>
      </c>
      <c r="C408" s="1">
        <v>43221.59097222222</v>
      </c>
      <c r="D408" t="s">
        <v>11</v>
      </c>
      <c r="E408">
        <v>743.10023926435201</v>
      </c>
      <c r="F408" t="s">
        <v>14</v>
      </c>
      <c r="G408" t="s">
        <v>16</v>
      </c>
      <c r="H408" t="s">
        <v>12</v>
      </c>
      <c r="I408" t="str">
        <f t="shared" si="18"/>
        <v>CANADA-UNITED KINGDOM</v>
      </c>
      <c r="J408">
        <v>1740</v>
      </c>
      <c r="K408" s="9">
        <f t="shared" si="19"/>
        <v>47.027027027027025</v>
      </c>
      <c r="L408" t="s">
        <v>15</v>
      </c>
      <c r="M408" s="1">
        <v>43208.916666666664</v>
      </c>
      <c r="N408" s="5">
        <f t="shared" si="20"/>
        <v>43208</v>
      </c>
      <c r="O408" t="s">
        <v>17</v>
      </c>
    </row>
    <row r="409" spans="1:15" ht="13.5" customHeight="1" x14ac:dyDescent="0.2">
      <c r="A409" t="s">
        <v>106</v>
      </c>
      <c r="B409">
        <v>1795</v>
      </c>
      <c r="C409" s="1">
        <v>43211.595833333333</v>
      </c>
      <c r="D409" t="s">
        <v>18</v>
      </c>
      <c r="E409">
        <v>2301.4198623932798</v>
      </c>
      <c r="F409" t="s">
        <v>7</v>
      </c>
      <c r="G409" t="s">
        <v>42</v>
      </c>
      <c r="H409" t="s">
        <v>16</v>
      </c>
      <c r="I409" t="str">
        <f t="shared" si="18"/>
        <v>CHINA-CANADA</v>
      </c>
      <c r="J409">
        <v>1795</v>
      </c>
      <c r="K409" s="9">
        <f t="shared" si="19"/>
        <v>299.16666666666669</v>
      </c>
      <c r="L409" t="s">
        <v>106</v>
      </c>
      <c r="M409" s="1">
        <v>43192.5</v>
      </c>
      <c r="N409" s="5">
        <f t="shared" si="20"/>
        <v>43192</v>
      </c>
      <c r="O409" t="s">
        <v>31</v>
      </c>
    </row>
    <row r="410" spans="1:15" ht="13.5" customHeight="1" x14ac:dyDescent="0.2">
      <c r="A410" t="s">
        <v>106</v>
      </c>
      <c r="B410">
        <v>1795</v>
      </c>
      <c r="C410" s="1">
        <v>43211.595833333333</v>
      </c>
      <c r="D410" t="s">
        <v>18</v>
      </c>
      <c r="E410">
        <v>39.763870664705998</v>
      </c>
      <c r="F410" t="s">
        <v>7</v>
      </c>
      <c r="G410" t="s">
        <v>42</v>
      </c>
      <c r="H410" t="s">
        <v>16</v>
      </c>
      <c r="I410" t="str">
        <f t="shared" si="18"/>
        <v>CHINA-CANADA</v>
      </c>
      <c r="J410">
        <v>1795</v>
      </c>
      <c r="K410" s="9">
        <f t="shared" si="19"/>
        <v>299.16666666666669</v>
      </c>
      <c r="L410" t="s">
        <v>106</v>
      </c>
      <c r="M410" s="1">
        <v>43192.5</v>
      </c>
      <c r="N410" s="5">
        <f t="shared" si="20"/>
        <v>43192</v>
      </c>
      <c r="O410" t="s">
        <v>31</v>
      </c>
    </row>
    <row r="411" spans="1:15" ht="13.5" customHeight="1" x14ac:dyDescent="0.2">
      <c r="A411" t="s">
        <v>106</v>
      </c>
      <c r="B411">
        <v>1795</v>
      </c>
      <c r="C411" s="1">
        <v>43211.595833333333</v>
      </c>
      <c r="D411" t="s">
        <v>18</v>
      </c>
      <c r="E411">
        <v>89.474496479189995</v>
      </c>
      <c r="F411" t="s">
        <v>7</v>
      </c>
      <c r="G411" t="s">
        <v>42</v>
      </c>
      <c r="H411" t="s">
        <v>16</v>
      </c>
      <c r="I411" t="str">
        <f t="shared" si="18"/>
        <v>CHINA-CANADA</v>
      </c>
      <c r="J411">
        <v>1795</v>
      </c>
      <c r="K411" s="9">
        <f t="shared" si="19"/>
        <v>299.16666666666669</v>
      </c>
      <c r="L411" t="s">
        <v>106</v>
      </c>
      <c r="M411" s="1">
        <v>43192.5</v>
      </c>
      <c r="N411" s="5">
        <f t="shared" si="20"/>
        <v>43192</v>
      </c>
      <c r="O411" t="s">
        <v>31</v>
      </c>
    </row>
    <row r="412" spans="1:15" ht="13.5" customHeight="1" x14ac:dyDescent="0.2">
      <c r="A412" t="s">
        <v>106</v>
      </c>
      <c r="B412">
        <v>1795</v>
      </c>
      <c r="C412" s="1">
        <v>43211.595833333333</v>
      </c>
      <c r="D412" t="s">
        <v>18</v>
      </c>
      <c r="E412">
        <v>253.507215035304</v>
      </c>
      <c r="F412" t="s">
        <v>7</v>
      </c>
      <c r="G412" t="s">
        <v>42</v>
      </c>
      <c r="H412" t="s">
        <v>16</v>
      </c>
      <c r="I412" t="str">
        <f t="shared" si="18"/>
        <v>CHINA-CANADA</v>
      </c>
      <c r="J412">
        <v>1795</v>
      </c>
      <c r="K412" s="9">
        <f t="shared" si="19"/>
        <v>299.16666666666669</v>
      </c>
      <c r="L412" t="s">
        <v>106</v>
      </c>
      <c r="M412" s="1">
        <v>43192.5</v>
      </c>
      <c r="N412" s="5">
        <f t="shared" si="20"/>
        <v>43192</v>
      </c>
      <c r="O412" t="s">
        <v>31</v>
      </c>
    </row>
    <row r="413" spans="1:15" ht="13.5" customHeight="1" x14ac:dyDescent="0.2">
      <c r="A413" t="s">
        <v>106</v>
      </c>
      <c r="B413">
        <v>1795</v>
      </c>
      <c r="C413" s="1">
        <v>43211.595833333333</v>
      </c>
      <c r="D413" t="s">
        <v>18</v>
      </c>
      <c r="E413">
        <v>49.710625814483997</v>
      </c>
      <c r="F413" t="s">
        <v>14</v>
      </c>
      <c r="G413" t="s">
        <v>42</v>
      </c>
      <c r="H413" t="s">
        <v>16</v>
      </c>
      <c r="I413" t="str">
        <f t="shared" si="18"/>
        <v>CHINA-CANADA</v>
      </c>
      <c r="J413">
        <v>1795</v>
      </c>
      <c r="K413" s="9">
        <f t="shared" si="19"/>
        <v>299.16666666666669</v>
      </c>
      <c r="L413" t="s">
        <v>106</v>
      </c>
      <c r="M413" s="1">
        <v>43192.5</v>
      </c>
      <c r="N413" s="5">
        <f t="shared" si="20"/>
        <v>43192</v>
      </c>
      <c r="O413" t="s">
        <v>31</v>
      </c>
    </row>
    <row r="414" spans="1:15" ht="13.5" customHeight="1" x14ac:dyDescent="0.2">
      <c r="A414" t="s">
        <v>106</v>
      </c>
      <c r="B414">
        <v>1795</v>
      </c>
      <c r="C414" s="1">
        <v>43211.595833333333</v>
      </c>
      <c r="D414" t="s">
        <v>18</v>
      </c>
      <c r="E414">
        <v>323.09591785973998</v>
      </c>
      <c r="F414" t="s">
        <v>14</v>
      </c>
      <c r="G414" t="s">
        <v>42</v>
      </c>
      <c r="H414" t="s">
        <v>16</v>
      </c>
      <c r="I414" t="str">
        <f t="shared" si="18"/>
        <v>CHINA-CANADA</v>
      </c>
      <c r="J414">
        <v>1795</v>
      </c>
      <c r="K414" s="9">
        <f t="shared" si="19"/>
        <v>299.16666666666669</v>
      </c>
      <c r="L414" t="s">
        <v>106</v>
      </c>
      <c r="M414" s="1">
        <v>43192.5</v>
      </c>
      <c r="N414" s="5">
        <f t="shared" si="20"/>
        <v>43192</v>
      </c>
      <c r="O414" t="s">
        <v>31</v>
      </c>
    </row>
    <row r="415" spans="1:15" ht="13.5" customHeight="1" x14ac:dyDescent="0.2">
      <c r="A415" t="s">
        <v>107</v>
      </c>
      <c r="B415">
        <v>14716</v>
      </c>
      <c r="C415" s="1">
        <v>43215.652777777781</v>
      </c>
      <c r="D415" t="s">
        <v>18</v>
      </c>
      <c r="E415">
        <v>2559.8965966810702</v>
      </c>
      <c r="F415" t="s">
        <v>7</v>
      </c>
      <c r="G415" t="s">
        <v>42</v>
      </c>
      <c r="H415" t="s">
        <v>16</v>
      </c>
      <c r="I415" t="str">
        <f t="shared" si="18"/>
        <v>CHINA-CANADA</v>
      </c>
      <c r="J415">
        <v>14716</v>
      </c>
      <c r="K415" s="9">
        <f t="shared" si="19"/>
        <v>1839.5</v>
      </c>
      <c r="L415" t="s">
        <v>107</v>
      </c>
      <c r="M415" s="1">
        <v>43196.666666666664</v>
      </c>
      <c r="N415" s="5">
        <f t="shared" si="20"/>
        <v>43196</v>
      </c>
      <c r="O415" t="s">
        <v>31</v>
      </c>
    </row>
    <row r="416" spans="1:15" ht="13.5" customHeight="1" x14ac:dyDescent="0.2">
      <c r="A416" t="s">
        <v>107</v>
      </c>
      <c r="B416">
        <v>14716</v>
      </c>
      <c r="C416" s="1">
        <v>43215.652777777781</v>
      </c>
      <c r="D416" t="s">
        <v>18</v>
      </c>
      <c r="E416">
        <v>39.763870664705998</v>
      </c>
      <c r="F416" t="s">
        <v>7</v>
      </c>
      <c r="G416" t="s">
        <v>42</v>
      </c>
      <c r="H416" t="s">
        <v>16</v>
      </c>
      <c r="I416" t="str">
        <f t="shared" si="18"/>
        <v>CHINA-CANADA</v>
      </c>
      <c r="J416">
        <v>14716</v>
      </c>
      <c r="K416" s="9">
        <f t="shared" si="19"/>
        <v>1839.5</v>
      </c>
      <c r="L416" t="s">
        <v>107</v>
      </c>
      <c r="M416" s="1">
        <v>43196.666666666664</v>
      </c>
      <c r="N416" s="5">
        <f t="shared" si="20"/>
        <v>43196</v>
      </c>
      <c r="O416" t="s">
        <v>31</v>
      </c>
    </row>
    <row r="417" spans="1:15" ht="13.5" customHeight="1" x14ac:dyDescent="0.2">
      <c r="A417" t="s">
        <v>107</v>
      </c>
      <c r="B417">
        <v>14716</v>
      </c>
      <c r="C417" s="1">
        <v>43215.652777777781</v>
      </c>
      <c r="D417" t="s">
        <v>18</v>
      </c>
      <c r="E417">
        <v>89.474496479189995</v>
      </c>
      <c r="F417" t="s">
        <v>7</v>
      </c>
      <c r="G417" t="s">
        <v>42</v>
      </c>
      <c r="H417" t="s">
        <v>16</v>
      </c>
      <c r="I417" t="str">
        <f t="shared" si="18"/>
        <v>CHINA-CANADA</v>
      </c>
      <c r="J417">
        <v>14716</v>
      </c>
      <c r="K417" s="9">
        <f t="shared" si="19"/>
        <v>1839.5</v>
      </c>
      <c r="L417" t="s">
        <v>107</v>
      </c>
      <c r="M417" s="1">
        <v>43196.666666666664</v>
      </c>
      <c r="N417" s="5">
        <f t="shared" si="20"/>
        <v>43196</v>
      </c>
      <c r="O417" t="s">
        <v>31</v>
      </c>
    </row>
    <row r="418" spans="1:15" ht="13.5" customHeight="1" x14ac:dyDescent="0.2">
      <c r="A418" t="s">
        <v>107</v>
      </c>
      <c r="B418">
        <v>14716</v>
      </c>
      <c r="C418" s="1">
        <v>43215.652777777781</v>
      </c>
      <c r="D418" t="s">
        <v>18</v>
      </c>
      <c r="E418">
        <v>352.92075001947001</v>
      </c>
      <c r="F418" t="s">
        <v>7</v>
      </c>
      <c r="G418" t="s">
        <v>42</v>
      </c>
      <c r="H418" t="s">
        <v>16</v>
      </c>
      <c r="I418" t="str">
        <f t="shared" si="18"/>
        <v>CHINA-CANADA</v>
      </c>
      <c r="J418">
        <v>14716</v>
      </c>
      <c r="K418" s="9">
        <f t="shared" si="19"/>
        <v>1839.5</v>
      </c>
      <c r="L418" t="s">
        <v>107</v>
      </c>
      <c r="M418" s="1">
        <v>43196.666666666664</v>
      </c>
      <c r="N418" s="5">
        <f t="shared" si="20"/>
        <v>43196</v>
      </c>
      <c r="O418" t="s">
        <v>31</v>
      </c>
    </row>
    <row r="419" spans="1:15" ht="13.5" customHeight="1" x14ac:dyDescent="0.2">
      <c r="A419" t="s">
        <v>107</v>
      </c>
      <c r="B419">
        <v>14716</v>
      </c>
      <c r="C419" s="1">
        <v>43215.652777777781</v>
      </c>
      <c r="D419" t="s">
        <v>18</v>
      </c>
      <c r="E419">
        <v>323.09591785973998</v>
      </c>
      <c r="F419" t="s">
        <v>14</v>
      </c>
      <c r="G419" t="s">
        <v>42</v>
      </c>
      <c r="H419" t="s">
        <v>16</v>
      </c>
      <c r="I419" t="str">
        <f t="shared" si="18"/>
        <v>CHINA-CANADA</v>
      </c>
      <c r="J419">
        <v>14716</v>
      </c>
      <c r="K419" s="9">
        <f t="shared" si="19"/>
        <v>1839.5</v>
      </c>
      <c r="L419" t="s">
        <v>107</v>
      </c>
      <c r="M419" s="1">
        <v>43196.666666666664</v>
      </c>
      <c r="N419" s="5">
        <f t="shared" si="20"/>
        <v>43196</v>
      </c>
      <c r="O419" t="s">
        <v>31</v>
      </c>
    </row>
    <row r="420" spans="1:15" ht="13.5" customHeight="1" x14ac:dyDescent="0.2">
      <c r="A420" t="s">
        <v>107</v>
      </c>
      <c r="B420">
        <v>14716</v>
      </c>
      <c r="C420" s="1">
        <v>43215.652777777781</v>
      </c>
      <c r="D420" t="s">
        <v>18</v>
      </c>
      <c r="E420">
        <v>49.710625814483997</v>
      </c>
      <c r="F420" t="s">
        <v>14</v>
      </c>
      <c r="G420" t="s">
        <v>42</v>
      </c>
      <c r="H420" t="s">
        <v>16</v>
      </c>
      <c r="I420" t="str">
        <f t="shared" si="18"/>
        <v>CHINA-CANADA</v>
      </c>
      <c r="J420">
        <v>14716</v>
      </c>
      <c r="K420" s="9">
        <f t="shared" si="19"/>
        <v>1839.5</v>
      </c>
      <c r="L420" t="s">
        <v>107</v>
      </c>
      <c r="M420" s="1">
        <v>43196.666666666664</v>
      </c>
      <c r="N420" s="5">
        <f t="shared" si="20"/>
        <v>43196</v>
      </c>
      <c r="O420" t="s">
        <v>31</v>
      </c>
    </row>
    <row r="421" spans="1:15" ht="13.5" customHeight="1" x14ac:dyDescent="0.2">
      <c r="A421" t="s">
        <v>107</v>
      </c>
      <c r="B421">
        <v>14716</v>
      </c>
      <c r="C421" s="1">
        <v>43215.652777777781</v>
      </c>
      <c r="D421" t="s">
        <v>18</v>
      </c>
      <c r="E421">
        <v>46.299868812</v>
      </c>
      <c r="F421" t="s">
        <v>14</v>
      </c>
      <c r="G421" t="s">
        <v>42</v>
      </c>
      <c r="H421" t="s">
        <v>16</v>
      </c>
      <c r="I421" t="str">
        <f t="shared" si="18"/>
        <v>CHINA-CANADA</v>
      </c>
      <c r="J421">
        <v>14716</v>
      </c>
      <c r="K421" s="9">
        <f t="shared" si="19"/>
        <v>1839.5</v>
      </c>
      <c r="L421" t="s">
        <v>107</v>
      </c>
      <c r="M421" s="1">
        <v>43196.666666666664</v>
      </c>
      <c r="N421" s="5">
        <f t="shared" si="20"/>
        <v>43196</v>
      </c>
      <c r="O421" t="s">
        <v>31</v>
      </c>
    </row>
    <row r="422" spans="1:15" ht="13.5" customHeight="1" x14ac:dyDescent="0.2">
      <c r="A422" t="s">
        <v>107</v>
      </c>
      <c r="B422">
        <v>14716</v>
      </c>
      <c r="C422" s="1">
        <v>43215.652777777781</v>
      </c>
      <c r="D422" t="s">
        <v>18</v>
      </c>
      <c r="E422">
        <v>42.248630290949997</v>
      </c>
      <c r="F422" t="s">
        <v>14</v>
      </c>
      <c r="G422" t="s">
        <v>42</v>
      </c>
      <c r="H422" t="s">
        <v>16</v>
      </c>
      <c r="I422" t="str">
        <f t="shared" si="18"/>
        <v>CHINA-CANADA</v>
      </c>
      <c r="J422">
        <v>14716</v>
      </c>
      <c r="K422" s="9">
        <f t="shared" si="19"/>
        <v>1839.5</v>
      </c>
      <c r="L422" t="s">
        <v>107</v>
      </c>
      <c r="M422" s="1">
        <v>43196.666666666664</v>
      </c>
      <c r="N422" s="5">
        <f t="shared" si="20"/>
        <v>43196</v>
      </c>
      <c r="O422" t="s">
        <v>31</v>
      </c>
    </row>
    <row r="423" spans="1:15" ht="13.5" customHeight="1" x14ac:dyDescent="0.2">
      <c r="A423" t="s">
        <v>108</v>
      </c>
      <c r="B423">
        <v>53145</v>
      </c>
      <c r="C423" s="1">
        <v>43217.672222222223</v>
      </c>
      <c r="D423" t="s">
        <v>18</v>
      </c>
      <c r="E423">
        <v>5119.8009100069503</v>
      </c>
      <c r="F423" t="s">
        <v>7</v>
      </c>
      <c r="G423" t="s">
        <v>42</v>
      </c>
      <c r="H423" t="s">
        <v>16</v>
      </c>
      <c r="I423" t="str">
        <f t="shared" si="18"/>
        <v>CHINA-CANADA</v>
      </c>
      <c r="J423">
        <v>53145</v>
      </c>
      <c r="K423" s="9">
        <f t="shared" si="19"/>
        <v>8857.5</v>
      </c>
      <c r="L423" t="s">
        <v>108</v>
      </c>
      <c r="M423" s="1">
        <v>43196.666666666664</v>
      </c>
      <c r="N423" s="5">
        <f t="shared" si="20"/>
        <v>43196</v>
      </c>
      <c r="O423" t="s">
        <v>31</v>
      </c>
    </row>
    <row r="424" spans="1:15" ht="13.5" customHeight="1" x14ac:dyDescent="0.2">
      <c r="A424" t="s">
        <v>108</v>
      </c>
      <c r="B424">
        <v>53145</v>
      </c>
      <c r="C424" s="1">
        <v>43217.672222222223</v>
      </c>
      <c r="D424" t="s">
        <v>18</v>
      </c>
      <c r="E424">
        <v>39.763870664705998</v>
      </c>
      <c r="F424" t="s">
        <v>7</v>
      </c>
      <c r="G424" t="s">
        <v>42</v>
      </c>
      <c r="H424" t="s">
        <v>16</v>
      </c>
      <c r="I424" t="str">
        <f t="shared" si="18"/>
        <v>CHINA-CANADA</v>
      </c>
      <c r="J424">
        <v>53145</v>
      </c>
      <c r="K424" s="9">
        <f t="shared" si="19"/>
        <v>8857.5</v>
      </c>
      <c r="L424" t="s">
        <v>108</v>
      </c>
      <c r="M424" s="1">
        <v>43196.666666666664</v>
      </c>
      <c r="N424" s="5">
        <f t="shared" si="20"/>
        <v>43196</v>
      </c>
      <c r="O424" t="s">
        <v>31</v>
      </c>
    </row>
    <row r="425" spans="1:15" ht="13.5" customHeight="1" x14ac:dyDescent="0.2">
      <c r="A425" t="s">
        <v>108</v>
      </c>
      <c r="B425">
        <v>53145</v>
      </c>
      <c r="C425" s="1">
        <v>43217.672222222223</v>
      </c>
      <c r="D425" t="s">
        <v>18</v>
      </c>
      <c r="E425">
        <v>705.83378339413798</v>
      </c>
      <c r="F425" t="s">
        <v>7</v>
      </c>
      <c r="G425" t="s">
        <v>42</v>
      </c>
      <c r="H425" t="s">
        <v>16</v>
      </c>
      <c r="I425" t="str">
        <f t="shared" si="18"/>
        <v>CHINA-CANADA</v>
      </c>
      <c r="J425">
        <v>53145</v>
      </c>
      <c r="K425" s="9">
        <f t="shared" si="19"/>
        <v>8857.5</v>
      </c>
      <c r="L425" t="s">
        <v>108</v>
      </c>
      <c r="M425" s="1">
        <v>43196.666666666664</v>
      </c>
      <c r="N425" s="5">
        <f t="shared" si="20"/>
        <v>43196</v>
      </c>
      <c r="O425" t="s">
        <v>31</v>
      </c>
    </row>
    <row r="426" spans="1:15" ht="13.5" customHeight="1" x14ac:dyDescent="0.2">
      <c r="A426" t="s">
        <v>108</v>
      </c>
      <c r="B426">
        <v>53145</v>
      </c>
      <c r="C426" s="1">
        <v>43217.672222222223</v>
      </c>
      <c r="D426" t="s">
        <v>18</v>
      </c>
      <c r="E426">
        <v>89.474496479189995</v>
      </c>
      <c r="F426" t="s">
        <v>7</v>
      </c>
      <c r="G426" t="s">
        <v>42</v>
      </c>
      <c r="H426" t="s">
        <v>16</v>
      </c>
      <c r="I426" t="str">
        <f t="shared" si="18"/>
        <v>CHINA-CANADA</v>
      </c>
      <c r="J426">
        <v>53145</v>
      </c>
      <c r="K426" s="9">
        <f t="shared" si="19"/>
        <v>8857.5</v>
      </c>
      <c r="L426" t="s">
        <v>108</v>
      </c>
      <c r="M426" s="1">
        <v>43196.666666666664</v>
      </c>
      <c r="N426" s="5">
        <f t="shared" si="20"/>
        <v>43196</v>
      </c>
      <c r="O426" t="s">
        <v>31</v>
      </c>
    </row>
    <row r="427" spans="1:15" ht="13.5" customHeight="1" x14ac:dyDescent="0.2">
      <c r="A427" t="s">
        <v>108</v>
      </c>
      <c r="B427">
        <v>53145</v>
      </c>
      <c r="C427" s="1">
        <v>43217.672222222223</v>
      </c>
      <c r="D427" t="s">
        <v>18</v>
      </c>
      <c r="E427">
        <v>646.19183571947997</v>
      </c>
      <c r="F427" t="s">
        <v>14</v>
      </c>
      <c r="G427" t="s">
        <v>42</v>
      </c>
      <c r="H427" t="s">
        <v>16</v>
      </c>
      <c r="I427" t="str">
        <f t="shared" si="18"/>
        <v>CHINA-CANADA</v>
      </c>
      <c r="J427">
        <v>53145</v>
      </c>
      <c r="K427" s="9">
        <f t="shared" si="19"/>
        <v>8857.5</v>
      </c>
      <c r="L427" t="s">
        <v>108</v>
      </c>
      <c r="M427" s="1">
        <v>43196.666666666664</v>
      </c>
      <c r="N427" s="5">
        <f t="shared" si="20"/>
        <v>43196</v>
      </c>
      <c r="O427" t="s">
        <v>31</v>
      </c>
    </row>
    <row r="428" spans="1:15" ht="13.5" customHeight="1" x14ac:dyDescent="0.2">
      <c r="A428" t="s">
        <v>108</v>
      </c>
      <c r="B428">
        <v>53145</v>
      </c>
      <c r="C428" s="1">
        <v>43217.672222222223</v>
      </c>
      <c r="D428" t="s">
        <v>18</v>
      </c>
      <c r="E428">
        <v>49.710625814483997</v>
      </c>
      <c r="F428" t="s">
        <v>14</v>
      </c>
      <c r="G428" t="s">
        <v>42</v>
      </c>
      <c r="H428" t="s">
        <v>16</v>
      </c>
      <c r="I428" t="str">
        <f t="shared" si="18"/>
        <v>CHINA-CANADA</v>
      </c>
      <c r="J428">
        <v>53145</v>
      </c>
      <c r="K428" s="9">
        <f t="shared" si="19"/>
        <v>8857.5</v>
      </c>
      <c r="L428" t="s">
        <v>108</v>
      </c>
      <c r="M428" s="1">
        <v>43196.666666666664</v>
      </c>
      <c r="N428" s="5">
        <f t="shared" si="20"/>
        <v>43196</v>
      </c>
      <c r="O428" t="s">
        <v>31</v>
      </c>
    </row>
    <row r="429" spans="1:15" ht="13.5" customHeight="1" x14ac:dyDescent="0.2">
      <c r="A429" t="s">
        <v>40</v>
      </c>
      <c r="B429">
        <v>17737</v>
      </c>
      <c r="C429" s="1">
        <v>43274.583333333336</v>
      </c>
      <c r="D429" t="s">
        <v>29</v>
      </c>
      <c r="E429">
        <v>2325</v>
      </c>
      <c r="F429" t="s">
        <v>7</v>
      </c>
      <c r="G429" t="s">
        <v>23</v>
      </c>
      <c r="H429" t="s">
        <v>20</v>
      </c>
      <c r="I429" t="str">
        <f t="shared" si="18"/>
        <v>UNITED STATES-UNITED ARAB EMIRATES</v>
      </c>
      <c r="J429">
        <v>17737</v>
      </c>
      <c r="K429" s="9">
        <f t="shared" si="19"/>
        <v>554.28125</v>
      </c>
      <c r="L429" t="s">
        <v>40</v>
      </c>
      <c r="M429" s="1">
        <v>43238.958333333336</v>
      </c>
      <c r="N429" s="5">
        <f t="shared" si="20"/>
        <v>43238</v>
      </c>
      <c r="O429" t="s">
        <v>31</v>
      </c>
    </row>
    <row r="430" spans="1:15" ht="13.5" customHeight="1" x14ac:dyDescent="0.2">
      <c r="A430" t="s">
        <v>40</v>
      </c>
      <c r="B430">
        <v>17737</v>
      </c>
      <c r="C430" s="1">
        <v>43274.583333333336</v>
      </c>
      <c r="D430" t="s">
        <v>29</v>
      </c>
      <c r="E430">
        <v>55</v>
      </c>
      <c r="F430" t="s">
        <v>14</v>
      </c>
      <c r="G430" t="s">
        <v>23</v>
      </c>
      <c r="H430" t="s">
        <v>20</v>
      </c>
      <c r="I430" t="str">
        <f t="shared" si="18"/>
        <v>UNITED STATES-UNITED ARAB EMIRATES</v>
      </c>
      <c r="J430">
        <v>17737</v>
      </c>
      <c r="K430" s="9">
        <f t="shared" si="19"/>
        <v>554.28125</v>
      </c>
      <c r="L430" t="s">
        <v>40</v>
      </c>
      <c r="M430" s="1">
        <v>43238.958333333336</v>
      </c>
      <c r="N430" s="5">
        <f t="shared" si="20"/>
        <v>43238</v>
      </c>
      <c r="O430" t="s">
        <v>31</v>
      </c>
    </row>
    <row r="431" spans="1:15" ht="13.5" customHeight="1" x14ac:dyDescent="0.2">
      <c r="A431" t="s">
        <v>40</v>
      </c>
      <c r="B431">
        <v>17737</v>
      </c>
      <c r="C431" s="1">
        <v>43274.583333333336</v>
      </c>
      <c r="D431" t="s">
        <v>29</v>
      </c>
      <c r="E431">
        <v>95</v>
      </c>
      <c r="F431" t="s">
        <v>14</v>
      </c>
      <c r="G431" t="s">
        <v>23</v>
      </c>
      <c r="H431" t="s">
        <v>20</v>
      </c>
      <c r="I431" t="str">
        <f t="shared" si="18"/>
        <v>UNITED STATES-UNITED ARAB EMIRATES</v>
      </c>
      <c r="J431">
        <v>17737</v>
      </c>
      <c r="K431" s="9">
        <f t="shared" si="19"/>
        <v>554.28125</v>
      </c>
      <c r="L431" t="s">
        <v>40</v>
      </c>
      <c r="M431" s="1">
        <v>43238.958333333336</v>
      </c>
      <c r="N431" s="5">
        <f t="shared" si="20"/>
        <v>43238</v>
      </c>
      <c r="O431" t="s">
        <v>31</v>
      </c>
    </row>
    <row r="432" spans="1:15" ht="13.5" customHeight="1" x14ac:dyDescent="0.2">
      <c r="A432" t="s">
        <v>40</v>
      </c>
      <c r="B432">
        <v>17737</v>
      </c>
      <c r="C432" s="1">
        <v>43274.583333333336</v>
      </c>
      <c r="D432" t="s">
        <v>29</v>
      </c>
      <c r="E432">
        <v>475</v>
      </c>
      <c r="F432" t="s">
        <v>14</v>
      </c>
      <c r="G432" t="s">
        <v>23</v>
      </c>
      <c r="H432" t="s">
        <v>20</v>
      </c>
      <c r="I432" t="str">
        <f t="shared" si="18"/>
        <v>UNITED STATES-UNITED ARAB EMIRATES</v>
      </c>
      <c r="J432">
        <v>17737</v>
      </c>
      <c r="K432" s="9">
        <f t="shared" si="19"/>
        <v>554.28125</v>
      </c>
      <c r="L432" t="s">
        <v>40</v>
      </c>
      <c r="M432" s="1">
        <v>43238.958333333336</v>
      </c>
      <c r="N432" s="5">
        <f t="shared" si="20"/>
        <v>43238</v>
      </c>
      <c r="O432" t="s">
        <v>31</v>
      </c>
    </row>
    <row r="433" spans="1:15" ht="13.5" customHeight="1" x14ac:dyDescent="0.2">
      <c r="A433" t="s">
        <v>40</v>
      </c>
      <c r="B433">
        <v>17737</v>
      </c>
      <c r="C433" s="1">
        <v>43274.583333333336</v>
      </c>
      <c r="D433" t="s">
        <v>29</v>
      </c>
      <c r="E433">
        <v>200</v>
      </c>
      <c r="F433" t="s">
        <v>14</v>
      </c>
      <c r="G433" t="s">
        <v>23</v>
      </c>
      <c r="H433" t="s">
        <v>20</v>
      </c>
      <c r="I433" t="str">
        <f t="shared" si="18"/>
        <v>UNITED STATES-UNITED ARAB EMIRATES</v>
      </c>
      <c r="J433">
        <v>17737</v>
      </c>
      <c r="K433" s="9">
        <f t="shared" si="19"/>
        <v>554.28125</v>
      </c>
      <c r="L433" t="s">
        <v>40</v>
      </c>
      <c r="M433" s="1">
        <v>43238.958333333336</v>
      </c>
      <c r="N433" s="5">
        <f t="shared" si="20"/>
        <v>43238</v>
      </c>
      <c r="O433" t="s">
        <v>31</v>
      </c>
    </row>
    <row r="434" spans="1:15" ht="13.5" customHeight="1" x14ac:dyDescent="0.2">
      <c r="A434" t="s">
        <v>40</v>
      </c>
      <c r="B434">
        <v>17737</v>
      </c>
      <c r="C434" s="1">
        <v>43274.583333333336</v>
      </c>
      <c r="D434" t="s">
        <v>29</v>
      </c>
      <c r="E434">
        <v>225</v>
      </c>
      <c r="F434" t="s">
        <v>14</v>
      </c>
      <c r="G434" t="s">
        <v>23</v>
      </c>
      <c r="H434" t="s">
        <v>20</v>
      </c>
      <c r="I434" t="str">
        <f t="shared" si="18"/>
        <v>UNITED STATES-UNITED ARAB EMIRATES</v>
      </c>
      <c r="J434">
        <v>17737</v>
      </c>
      <c r="K434" s="9">
        <f t="shared" si="19"/>
        <v>554.28125</v>
      </c>
      <c r="L434" t="s">
        <v>40</v>
      </c>
      <c r="M434" s="1">
        <v>43238.958333333336</v>
      </c>
      <c r="N434" s="5">
        <f t="shared" si="20"/>
        <v>43238</v>
      </c>
      <c r="O434" t="s">
        <v>31</v>
      </c>
    </row>
    <row r="435" spans="1:15" ht="13.5" customHeight="1" x14ac:dyDescent="0.2">
      <c r="A435" t="s">
        <v>40</v>
      </c>
      <c r="B435">
        <v>17737</v>
      </c>
      <c r="C435" s="1">
        <v>43274.583333333336</v>
      </c>
      <c r="D435" t="s">
        <v>29</v>
      </c>
      <c r="E435">
        <v>25</v>
      </c>
      <c r="F435" t="s">
        <v>14</v>
      </c>
      <c r="G435" t="s">
        <v>23</v>
      </c>
      <c r="H435" t="s">
        <v>20</v>
      </c>
      <c r="I435" t="str">
        <f t="shared" si="18"/>
        <v>UNITED STATES-UNITED ARAB EMIRATES</v>
      </c>
      <c r="J435">
        <v>17737</v>
      </c>
      <c r="K435" s="9">
        <f t="shared" si="19"/>
        <v>554.28125</v>
      </c>
      <c r="L435" t="s">
        <v>40</v>
      </c>
      <c r="M435" s="1">
        <v>43238.958333333336</v>
      </c>
      <c r="N435" s="5">
        <f t="shared" si="20"/>
        <v>43238</v>
      </c>
      <c r="O435" t="s">
        <v>31</v>
      </c>
    </row>
    <row r="436" spans="1:15" ht="13.5" customHeight="1" x14ac:dyDescent="0.2">
      <c r="A436" t="s">
        <v>78</v>
      </c>
      <c r="B436">
        <v>571</v>
      </c>
      <c r="C436" s="1">
        <v>43250.260416666664</v>
      </c>
      <c r="D436" t="s">
        <v>29</v>
      </c>
      <c r="E436">
        <v>913.6</v>
      </c>
      <c r="F436" t="s">
        <v>7</v>
      </c>
      <c r="G436" t="s">
        <v>23</v>
      </c>
      <c r="H436" t="s">
        <v>20</v>
      </c>
      <c r="I436" t="str">
        <f t="shared" si="18"/>
        <v>UNITED STATES-UNITED ARAB EMIRATES</v>
      </c>
      <c r="J436">
        <v>571</v>
      </c>
      <c r="K436" s="9">
        <f t="shared" si="19"/>
        <v>95.166666666666671</v>
      </c>
      <c r="L436" t="s">
        <v>78</v>
      </c>
      <c r="M436" s="1">
        <v>43249.333333333336</v>
      </c>
      <c r="N436" s="5">
        <f t="shared" si="20"/>
        <v>43249</v>
      </c>
      <c r="O436" t="s">
        <v>17</v>
      </c>
    </row>
    <row r="437" spans="1:15" ht="13.5" customHeight="1" x14ac:dyDescent="0.2">
      <c r="A437" t="s">
        <v>78</v>
      </c>
      <c r="B437">
        <v>571</v>
      </c>
      <c r="C437" s="1">
        <v>43250.260416666664</v>
      </c>
      <c r="D437" t="s">
        <v>29</v>
      </c>
      <c r="E437">
        <v>45</v>
      </c>
      <c r="F437" t="s">
        <v>14</v>
      </c>
      <c r="G437" t="s">
        <v>23</v>
      </c>
      <c r="H437" t="s">
        <v>20</v>
      </c>
      <c r="I437" t="str">
        <f t="shared" si="18"/>
        <v>UNITED STATES-UNITED ARAB EMIRATES</v>
      </c>
      <c r="J437">
        <v>571</v>
      </c>
      <c r="K437" s="9">
        <f t="shared" si="19"/>
        <v>95.166666666666671</v>
      </c>
      <c r="L437" t="s">
        <v>78</v>
      </c>
      <c r="M437" s="1">
        <v>43249.333333333336</v>
      </c>
      <c r="N437" s="5">
        <f t="shared" si="20"/>
        <v>43249</v>
      </c>
      <c r="O437" t="s">
        <v>17</v>
      </c>
    </row>
    <row r="438" spans="1:15" ht="13.5" customHeight="1" x14ac:dyDescent="0.2">
      <c r="A438" t="s">
        <v>78</v>
      </c>
      <c r="B438">
        <v>571</v>
      </c>
      <c r="C438" s="1">
        <v>43250.260416666664</v>
      </c>
      <c r="D438" t="s">
        <v>29</v>
      </c>
      <c r="E438">
        <v>55</v>
      </c>
      <c r="F438" t="s">
        <v>14</v>
      </c>
      <c r="G438" t="s">
        <v>23</v>
      </c>
      <c r="H438" t="s">
        <v>20</v>
      </c>
      <c r="I438" t="str">
        <f t="shared" si="18"/>
        <v>UNITED STATES-UNITED ARAB EMIRATES</v>
      </c>
      <c r="J438">
        <v>571</v>
      </c>
      <c r="K438" s="9">
        <f t="shared" si="19"/>
        <v>95.166666666666671</v>
      </c>
      <c r="L438" t="s">
        <v>78</v>
      </c>
      <c r="M438" s="1">
        <v>43249.333333333336</v>
      </c>
      <c r="N438" s="5">
        <f t="shared" si="20"/>
        <v>43249</v>
      </c>
      <c r="O438" t="s">
        <v>17</v>
      </c>
    </row>
    <row r="439" spans="1:15" ht="13.5" customHeight="1" x14ac:dyDescent="0.2">
      <c r="A439" t="s">
        <v>78</v>
      </c>
      <c r="B439">
        <v>571</v>
      </c>
      <c r="C439" s="1">
        <v>43250.260416666664</v>
      </c>
      <c r="D439" t="s">
        <v>29</v>
      </c>
      <c r="E439">
        <v>25</v>
      </c>
      <c r="F439" t="s">
        <v>14</v>
      </c>
      <c r="G439" t="s">
        <v>23</v>
      </c>
      <c r="H439" t="s">
        <v>20</v>
      </c>
      <c r="I439" t="str">
        <f t="shared" si="18"/>
        <v>UNITED STATES-UNITED ARAB EMIRATES</v>
      </c>
      <c r="J439">
        <v>571</v>
      </c>
      <c r="K439" s="9">
        <f t="shared" si="19"/>
        <v>95.166666666666671</v>
      </c>
      <c r="L439" t="s">
        <v>78</v>
      </c>
      <c r="M439" s="1">
        <v>43249.333333333336</v>
      </c>
      <c r="N439" s="5">
        <f t="shared" si="20"/>
        <v>43249</v>
      </c>
      <c r="O439" t="s">
        <v>17</v>
      </c>
    </row>
    <row r="440" spans="1:15" ht="13.5" customHeight="1" x14ac:dyDescent="0.2">
      <c r="A440" t="s">
        <v>78</v>
      </c>
      <c r="B440">
        <v>571</v>
      </c>
      <c r="C440" s="1">
        <v>43250.260416666664</v>
      </c>
      <c r="D440" t="s">
        <v>29</v>
      </c>
      <c r="E440">
        <v>199.85</v>
      </c>
      <c r="F440" t="s">
        <v>14</v>
      </c>
      <c r="G440" t="s">
        <v>23</v>
      </c>
      <c r="H440" t="s">
        <v>20</v>
      </c>
      <c r="I440" t="str">
        <f t="shared" si="18"/>
        <v>UNITED STATES-UNITED ARAB EMIRATES</v>
      </c>
      <c r="J440">
        <v>571</v>
      </c>
      <c r="K440" s="9">
        <f t="shared" si="19"/>
        <v>95.166666666666671</v>
      </c>
      <c r="L440" t="s">
        <v>78</v>
      </c>
      <c r="M440" s="1">
        <v>43249.333333333336</v>
      </c>
      <c r="N440" s="5">
        <f t="shared" si="20"/>
        <v>43249</v>
      </c>
      <c r="O440" t="s">
        <v>17</v>
      </c>
    </row>
    <row r="441" spans="1:15" ht="13.5" customHeight="1" x14ac:dyDescent="0.2">
      <c r="A441" t="s">
        <v>78</v>
      </c>
      <c r="B441">
        <v>571</v>
      </c>
      <c r="C441" s="1">
        <v>43250.260416666664</v>
      </c>
      <c r="D441" t="s">
        <v>29</v>
      </c>
      <c r="E441">
        <v>57.1</v>
      </c>
      <c r="F441" t="s">
        <v>14</v>
      </c>
      <c r="G441" t="s">
        <v>23</v>
      </c>
      <c r="H441" t="s">
        <v>20</v>
      </c>
      <c r="I441" t="str">
        <f t="shared" si="18"/>
        <v>UNITED STATES-UNITED ARAB EMIRATES</v>
      </c>
      <c r="J441">
        <v>571</v>
      </c>
      <c r="K441" s="9">
        <f t="shared" si="19"/>
        <v>95.166666666666671</v>
      </c>
      <c r="L441" t="s">
        <v>78</v>
      </c>
      <c r="M441" s="1">
        <v>43249.333333333336</v>
      </c>
      <c r="N441" s="5">
        <f t="shared" si="20"/>
        <v>43249</v>
      </c>
      <c r="O441" t="s">
        <v>17</v>
      </c>
    </row>
    <row r="442" spans="1:15" ht="13.5" customHeight="1" x14ac:dyDescent="0.2">
      <c r="A442" t="s">
        <v>104</v>
      </c>
      <c r="B442">
        <v>26618.5</v>
      </c>
      <c r="C442" s="1">
        <v>43227.635416666664</v>
      </c>
      <c r="D442" t="s">
        <v>18</v>
      </c>
      <c r="E442">
        <v>4843.5836093193602</v>
      </c>
      <c r="F442" t="s">
        <v>7</v>
      </c>
      <c r="G442" t="s">
        <v>42</v>
      </c>
      <c r="H442" t="s">
        <v>16</v>
      </c>
      <c r="I442" t="str">
        <f t="shared" si="18"/>
        <v>CHINA-CANADA</v>
      </c>
      <c r="J442">
        <v>26618.5</v>
      </c>
      <c r="K442" s="9">
        <f t="shared" si="19"/>
        <v>2957.6111111111113</v>
      </c>
      <c r="L442" t="s">
        <v>104</v>
      </c>
      <c r="M442" s="1">
        <v>43209.5</v>
      </c>
      <c r="N442" s="5">
        <f t="shared" si="20"/>
        <v>43209</v>
      </c>
      <c r="O442" t="s">
        <v>31</v>
      </c>
    </row>
    <row r="443" spans="1:15" ht="13.5" customHeight="1" x14ac:dyDescent="0.2">
      <c r="A443" t="s">
        <v>104</v>
      </c>
      <c r="B443">
        <v>26618.5</v>
      </c>
      <c r="C443" s="1">
        <v>43227.635416666664</v>
      </c>
      <c r="D443" t="s">
        <v>18</v>
      </c>
      <c r="E443">
        <v>39.617254413467997</v>
      </c>
      <c r="F443" t="s">
        <v>7</v>
      </c>
      <c r="G443" t="s">
        <v>42</v>
      </c>
      <c r="H443" t="s">
        <v>16</v>
      </c>
      <c r="I443" t="str">
        <f t="shared" si="18"/>
        <v>CHINA-CANADA</v>
      </c>
      <c r="J443">
        <v>26618.5</v>
      </c>
      <c r="K443" s="9">
        <f t="shared" si="19"/>
        <v>2957.6111111111113</v>
      </c>
      <c r="L443" t="s">
        <v>104</v>
      </c>
      <c r="M443" s="1">
        <v>43209.5</v>
      </c>
      <c r="N443" s="5">
        <f t="shared" si="20"/>
        <v>43209</v>
      </c>
      <c r="O443" t="s">
        <v>31</v>
      </c>
    </row>
    <row r="444" spans="1:15" ht="13.5" customHeight="1" x14ac:dyDescent="0.2">
      <c r="A444" t="s">
        <v>104</v>
      </c>
      <c r="B444">
        <v>26618.5</v>
      </c>
      <c r="C444" s="1">
        <v>43227.635416666664</v>
      </c>
      <c r="D444" t="s">
        <v>18</v>
      </c>
      <c r="E444">
        <v>604.2132879966</v>
      </c>
      <c r="F444" t="s">
        <v>7</v>
      </c>
      <c r="G444" t="s">
        <v>42</v>
      </c>
      <c r="H444" t="s">
        <v>16</v>
      </c>
      <c r="I444" t="str">
        <f t="shared" si="18"/>
        <v>CHINA-CANADA</v>
      </c>
      <c r="J444">
        <v>26618.5</v>
      </c>
      <c r="K444" s="9">
        <f t="shared" si="19"/>
        <v>2957.6111111111113</v>
      </c>
      <c r="L444" t="s">
        <v>104</v>
      </c>
      <c r="M444" s="1">
        <v>43209.5</v>
      </c>
      <c r="N444" s="5">
        <f t="shared" si="20"/>
        <v>43209</v>
      </c>
      <c r="O444" t="s">
        <v>31</v>
      </c>
    </row>
    <row r="445" spans="1:15" ht="13.5" customHeight="1" x14ac:dyDescent="0.2">
      <c r="A445" t="s">
        <v>104</v>
      </c>
      <c r="B445">
        <v>26618.5</v>
      </c>
      <c r="C445" s="1">
        <v>43227.635416666664</v>
      </c>
      <c r="D445" t="s">
        <v>18</v>
      </c>
      <c r="E445">
        <v>89.142680752703995</v>
      </c>
      <c r="F445" t="s">
        <v>7</v>
      </c>
      <c r="G445" t="s">
        <v>42</v>
      </c>
      <c r="H445" t="s">
        <v>16</v>
      </c>
      <c r="I445" t="str">
        <f t="shared" si="18"/>
        <v>CHINA-CANADA</v>
      </c>
      <c r="J445">
        <v>26618.5</v>
      </c>
      <c r="K445" s="9">
        <f t="shared" si="19"/>
        <v>2957.6111111111113</v>
      </c>
      <c r="L445" t="s">
        <v>104</v>
      </c>
      <c r="M445" s="1">
        <v>43209.5</v>
      </c>
      <c r="N445" s="5">
        <f t="shared" si="20"/>
        <v>43209</v>
      </c>
      <c r="O445" t="s">
        <v>31</v>
      </c>
    </row>
    <row r="446" spans="1:15" ht="13.5" customHeight="1" x14ac:dyDescent="0.2">
      <c r="A446" t="s">
        <v>104</v>
      </c>
      <c r="B446">
        <v>26618.5</v>
      </c>
      <c r="C446" s="1">
        <v>43227.635416666664</v>
      </c>
      <c r="D446" t="s">
        <v>18</v>
      </c>
      <c r="E446">
        <v>102.51562619457</v>
      </c>
      <c r="F446" t="s">
        <v>7</v>
      </c>
      <c r="G446" t="s">
        <v>42</v>
      </c>
      <c r="H446" t="s">
        <v>16</v>
      </c>
      <c r="I446" t="str">
        <f t="shared" si="18"/>
        <v>CHINA-CANADA</v>
      </c>
      <c r="J446">
        <v>26618.5</v>
      </c>
      <c r="K446" s="9">
        <f t="shared" si="19"/>
        <v>2957.6111111111113</v>
      </c>
      <c r="L446" t="s">
        <v>104</v>
      </c>
      <c r="M446" s="1">
        <v>43209.5</v>
      </c>
      <c r="N446" s="5">
        <f t="shared" si="20"/>
        <v>43209</v>
      </c>
      <c r="O446" t="s">
        <v>31</v>
      </c>
    </row>
    <row r="447" spans="1:15" ht="13.5" customHeight="1" x14ac:dyDescent="0.2">
      <c r="A447" t="s">
        <v>104</v>
      </c>
      <c r="B447">
        <v>26618.5</v>
      </c>
      <c r="C447" s="1">
        <v>43227.635416666664</v>
      </c>
      <c r="D447" t="s">
        <v>18</v>
      </c>
      <c r="E447">
        <v>282.298016791566</v>
      </c>
      <c r="F447" t="s">
        <v>7</v>
      </c>
      <c r="G447" t="s">
        <v>42</v>
      </c>
      <c r="H447" t="s">
        <v>16</v>
      </c>
      <c r="I447" t="str">
        <f t="shared" si="18"/>
        <v>CHINA-CANADA</v>
      </c>
      <c r="J447">
        <v>26618.5</v>
      </c>
      <c r="K447" s="9">
        <f t="shared" si="19"/>
        <v>2957.6111111111113</v>
      </c>
      <c r="L447" t="s">
        <v>104</v>
      </c>
      <c r="M447" s="1">
        <v>43209.5</v>
      </c>
      <c r="N447" s="5">
        <f t="shared" si="20"/>
        <v>43209</v>
      </c>
      <c r="O447" t="s">
        <v>31</v>
      </c>
    </row>
    <row r="448" spans="1:15" ht="13.5" customHeight="1" x14ac:dyDescent="0.2">
      <c r="A448" t="s">
        <v>104</v>
      </c>
      <c r="B448">
        <v>26618.5</v>
      </c>
      <c r="C448" s="1">
        <v>43227.635416666664</v>
      </c>
      <c r="D448" t="s">
        <v>18</v>
      </c>
      <c r="E448">
        <v>604.2132879966</v>
      </c>
      <c r="F448" t="s">
        <v>7</v>
      </c>
      <c r="G448" t="s">
        <v>42</v>
      </c>
      <c r="H448" t="s">
        <v>16</v>
      </c>
      <c r="I448" t="str">
        <f t="shared" si="18"/>
        <v>CHINA-CANADA</v>
      </c>
      <c r="J448">
        <v>26618.5</v>
      </c>
      <c r="K448" s="9">
        <f t="shared" si="19"/>
        <v>2957.6111111111113</v>
      </c>
      <c r="L448" t="s">
        <v>104</v>
      </c>
      <c r="M448" s="1">
        <v>43209.5</v>
      </c>
      <c r="N448" s="5">
        <f t="shared" si="20"/>
        <v>43209</v>
      </c>
      <c r="O448" t="s">
        <v>31</v>
      </c>
    </row>
    <row r="449" spans="1:15" ht="13.5" customHeight="1" x14ac:dyDescent="0.2">
      <c r="A449" t="s">
        <v>104</v>
      </c>
      <c r="B449">
        <v>26618.5</v>
      </c>
      <c r="C449" s="1">
        <v>43227.635416666664</v>
      </c>
      <c r="D449" t="s">
        <v>18</v>
      </c>
      <c r="E449">
        <v>49.525426339235999</v>
      </c>
      <c r="F449" t="s">
        <v>14</v>
      </c>
      <c r="G449" t="s">
        <v>42</v>
      </c>
      <c r="H449" t="s">
        <v>16</v>
      </c>
      <c r="I449" t="str">
        <f t="shared" si="18"/>
        <v>CHINA-CANADA</v>
      </c>
      <c r="J449">
        <v>26618.5</v>
      </c>
      <c r="K449" s="9">
        <f t="shared" si="19"/>
        <v>2957.6111111111113</v>
      </c>
      <c r="L449" t="s">
        <v>104</v>
      </c>
      <c r="M449" s="1">
        <v>43209.5</v>
      </c>
      <c r="N449" s="5">
        <f t="shared" si="20"/>
        <v>43209</v>
      </c>
      <c r="O449" t="s">
        <v>31</v>
      </c>
    </row>
    <row r="450" spans="1:15" ht="13.5" customHeight="1" x14ac:dyDescent="0.2">
      <c r="A450" t="s">
        <v>104</v>
      </c>
      <c r="B450">
        <v>26618.5</v>
      </c>
      <c r="C450" s="1">
        <v>43227.635416666664</v>
      </c>
      <c r="D450" t="s">
        <v>18</v>
      </c>
      <c r="E450">
        <v>643.83054241006801</v>
      </c>
      <c r="F450" t="s">
        <v>14</v>
      </c>
      <c r="G450" t="s">
        <v>42</v>
      </c>
      <c r="H450" t="s">
        <v>16</v>
      </c>
      <c r="I450" t="str">
        <f t="shared" ref="I450:I513" si="21">G450&amp;"-"&amp;H450</f>
        <v>CHINA-CANADA</v>
      </c>
      <c r="J450">
        <v>26618.5</v>
      </c>
      <c r="K450" s="9">
        <f t="shared" ref="K450:K513" si="22">J450/COUNTIF(L:L,L450)</f>
        <v>2957.6111111111113</v>
      </c>
      <c r="L450" t="s">
        <v>104</v>
      </c>
      <c r="M450" s="1">
        <v>43209.5</v>
      </c>
      <c r="N450" s="5">
        <f t="shared" si="20"/>
        <v>43209</v>
      </c>
      <c r="O450" t="s">
        <v>31</v>
      </c>
    </row>
    <row r="451" spans="1:15" ht="13.5" customHeight="1" x14ac:dyDescent="0.2">
      <c r="A451" t="s">
        <v>39</v>
      </c>
      <c r="B451">
        <v>0</v>
      </c>
      <c r="C451" t="s">
        <v>13</v>
      </c>
      <c r="D451" t="s">
        <v>35</v>
      </c>
      <c r="E451">
        <v>-336.05812894320002</v>
      </c>
      <c r="F451" t="s">
        <v>14</v>
      </c>
      <c r="G451" t="s">
        <v>37</v>
      </c>
      <c r="H451" t="s">
        <v>37</v>
      </c>
      <c r="I451" t="str">
        <f t="shared" si="21"/>
        <v>AUSTRALIA-AUSTRALIA</v>
      </c>
      <c r="K451" s="9">
        <f t="shared" si="22"/>
        <v>0</v>
      </c>
      <c r="L451" t="s">
        <v>39</v>
      </c>
      <c r="M451" t="s">
        <v>13</v>
      </c>
      <c r="N451" s="5" t="str">
        <f t="shared" ref="N451:N514" si="23">IFERROR(INT(M451),"")</f>
        <v/>
      </c>
      <c r="O451" t="s">
        <v>38</v>
      </c>
    </row>
    <row r="452" spans="1:15" ht="13.5" customHeight="1" x14ac:dyDescent="0.2">
      <c r="A452" t="s">
        <v>39</v>
      </c>
      <c r="B452">
        <v>0</v>
      </c>
      <c r="C452" t="s">
        <v>13</v>
      </c>
      <c r="D452" t="s">
        <v>35</v>
      </c>
      <c r="E452">
        <v>-33.605812894320003</v>
      </c>
      <c r="F452" t="s">
        <v>14</v>
      </c>
      <c r="G452" t="s">
        <v>37</v>
      </c>
      <c r="H452" t="s">
        <v>37</v>
      </c>
      <c r="I452" t="str">
        <f t="shared" si="21"/>
        <v>AUSTRALIA-AUSTRALIA</v>
      </c>
      <c r="K452" s="9">
        <f t="shared" si="22"/>
        <v>0</v>
      </c>
      <c r="L452" t="s">
        <v>39</v>
      </c>
      <c r="M452" t="s">
        <v>13</v>
      </c>
      <c r="N452" s="5" t="str">
        <f t="shared" si="23"/>
        <v/>
      </c>
      <c r="O452" t="s">
        <v>38</v>
      </c>
    </row>
    <row r="453" spans="1:15" ht="13.5" customHeight="1" x14ac:dyDescent="0.2">
      <c r="A453" t="s">
        <v>76</v>
      </c>
      <c r="B453">
        <v>127</v>
      </c>
      <c r="C453" s="1">
        <v>43256.631944444445</v>
      </c>
      <c r="D453" t="s">
        <v>29</v>
      </c>
      <c r="E453">
        <v>450</v>
      </c>
      <c r="F453" t="s">
        <v>7</v>
      </c>
      <c r="G453" t="s">
        <v>23</v>
      </c>
      <c r="H453" t="s">
        <v>77</v>
      </c>
      <c r="I453" t="str">
        <f t="shared" si="21"/>
        <v>UNITED STATES-KUWAIT</v>
      </c>
      <c r="J453">
        <v>127</v>
      </c>
      <c r="K453" s="9">
        <f t="shared" si="22"/>
        <v>8.4666666666666668</v>
      </c>
      <c r="L453" t="s">
        <v>76</v>
      </c>
      <c r="M453" s="1">
        <v>43254.982638888891</v>
      </c>
      <c r="N453" s="5">
        <f t="shared" si="23"/>
        <v>43254</v>
      </c>
      <c r="O453" t="s">
        <v>17</v>
      </c>
    </row>
    <row r="454" spans="1:15" ht="13.5" customHeight="1" x14ac:dyDescent="0.2">
      <c r="A454" t="s">
        <v>76</v>
      </c>
      <c r="B454">
        <v>127</v>
      </c>
      <c r="C454" s="1">
        <v>43256.631944444445</v>
      </c>
      <c r="D454" t="s">
        <v>29</v>
      </c>
      <c r="E454">
        <v>45</v>
      </c>
      <c r="F454" t="s">
        <v>14</v>
      </c>
      <c r="G454" t="s">
        <v>23</v>
      </c>
      <c r="H454" t="s">
        <v>77</v>
      </c>
      <c r="I454" t="str">
        <f t="shared" si="21"/>
        <v>UNITED STATES-KUWAIT</v>
      </c>
      <c r="J454">
        <v>127</v>
      </c>
      <c r="K454" s="9">
        <f t="shared" si="22"/>
        <v>8.4666666666666668</v>
      </c>
      <c r="L454" t="s">
        <v>76</v>
      </c>
      <c r="M454" s="1">
        <v>43254.982638888891</v>
      </c>
      <c r="N454" s="5">
        <f t="shared" si="23"/>
        <v>43254</v>
      </c>
      <c r="O454" t="s">
        <v>17</v>
      </c>
    </row>
    <row r="455" spans="1:15" ht="13.5" customHeight="1" x14ac:dyDescent="0.2">
      <c r="A455" t="s">
        <v>76</v>
      </c>
      <c r="B455">
        <v>127</v>
      </c>
      <c r="C455" s="1">
        <v>43256.631944444445</v>
      </c>
      <c r="D455" t="s">
        <v>29</v>
      </c>
      <c r="E455">
        <v>45</v>
      </c>
      <c r="F455" t="s">
        <v>14</v>
      </c>
      <c r="G455" t="s">
        <v>23</v>
      </c>
      <c r="H455" t="s">
        <v>77</v>
      </c>
      <c r="I455" t="str">
        <f t="shared" si="21"/>
        <v>UNITED STATES-KUWAIT</v>
      </c>
      <c r="J455">
        <v>127</v>
      </c>
      <c r="K455" s="9">
        <f t="shared" si="22"/>
        <v>8.4666666666666668</v>
      </c>
      <c r="L455" t="s">
        <v>76</v>
      </c>
      <c r="M455" s="1">
        <v>43254.982638888891</v>
      </c>
      <c r="N455" s="5">
        <f t="shared" si="23"/>
        <v>43254</v>
      </c>
      <c r="O455" t="s">
        <v>17</v>
      </c>
    </row>
    <row r="456" spans="1:15" ht="13.5" customHeight="1" x14ac:dyDescent="0.2">
      <c r="A456" t="s">
        <v>76</v>
      </c>
      <c r="B456">
        <v>127</v>
      </c>
      <c r="C456" s="1">
        <v>43256.631944444445</v>
      </c>
      <c r="D456" t="s">
        <v>29</v>
      </c>
      <c r="E456">
        <v>75</v>
      </c>
      <c r="F456" t="s">
        <v>14</v>
      </c>
      <c r="G456" t="s">
        <v>23</v>
      </c>
      <c r="H456" t="s">
        <v>77</v>
      </c>
      <c r="I456" t="str">
        <f t="shared" si="21"/>
        <v>UNITED STATES-KUWAIT</v>
      </c>
      <c r="J456">
        <v>127</v>
      </c>
      <c r="K456" s="9">
        <f t="shared" si="22"/>
        <v>8.4666666666666668</v>
      </c>
      <c r="L456" t="s">
        <v>76</v>
      </c>
      <c r="M456" s="1">
        <v>43254.982638888891</v>
      </c>
      <c r="N456" s="5">
        <f t="shared" si="23"/>
        <v>43254</v>
      </c>
      <c r="O456" t="s">
        <v>17</v>
      </c>
    </row>
    <row r="457" spans="1:15" ht="13.5" customHeight="1" x14ac:dyDescent="0.2">
      <c r="A457" t="s">
        <v>76</v>
      </c>
      <c r="B457">
        <v>127</v>
      </c>
      <c r="C457" s="1">
        <v>43256.631944444445</v>
      </c>
      <c r="D457" t="s">
        <v>29</v>
      </c>
      <c r="E457">
        <v>25</v>
      </c>
      <c r="F457" t="s">
        <v>14</v>
      </c>
      <c r="G457" t="s">
        <v>23</v>
      </c>
      <c r="H457" t="s">
        <v>77</v>
      </c>
      <c r="I457" t="str">
        <f t="shared" si="21"/>
        <v>UNITED STATES-KUWAIT</v>
      </c>
      <c r="J457">
        <v>127</v>
      </c>
      <c r="K457" s="9">
        <f t="shared" si="22"/>
        <v>8.4666666666666668</v>
      </c>
      <c r="L457" t="s">
        <v>76</v>
      </c>
      <c r="M457" s="1">
        <v>43254.982638888891</v>
      </c>
      <c r="N457" s="5">
        <f t="shared" si="23"/>
        <v>43254</v>
      </c>
      <c r="O457" t="s">
        <v>17</v>
      </c>
    </row>
    <row r="458" spans="1:15" ht="13.5" customHeight="1" x14ac:dyDescent="0.2">
      <c r="A458" t="s">
        <v>76</v>
      </c>
      <c r="B458">
        <v>127</v>
      </c>
      <c r="C458" s="1">
        <v>43256.631944444445</v>
      </c>
      <c r="D458" t="s">
        <v>29</v>
      </c>
      <c r="E458">
        <v>55</v>
      </c>
      <c r="F458" t="s">
        <v>14</v>
      </c>
      <c r="G458" t="s">
        <v>23</v>
      </c>
      <c r="H458" t="s">
        <v>77</v>
      </c>
      <c r="I458" t="str">
        <f t="shared" si="21"/>
        <v>UNITED STATES-KUWAIT</v>
      </c>
      <c r="J458">
        <v>127</v>
      </c>
      <c r="K458" s="9">
        <f t="shared" si="22"/>
        <v>8.4666666666666668</v>
      </c>
      <c r="L458" t="s">
        <v>76</v>
      </c>
      <c r="M458" s="1">
        <v>43254.982638888891</v>
      </c>
      <c r="N458" s="5">
        <f t="shared" si="23"/>
        <v>43254</v>
      </c>
      <c r="O458" t="s">
        <v>17</v>
      </c>
    </row>
    <row r="459" spans="1:15" ht="13.5" customHeight="1" x14ac:dyDescent="0.2">
      <c r="A459" t="s">
        <v>105</v>
      </c>
      <c r="B459">
        <v>29675.5</v>
      </c>
      <c r="C459" s="1">
        <v>43239.626388888886</v>
      </c>
      <c r="D459" t="s">
        <v>18</v>
      </c>
      <c r="E459">
        <v>5117.0152012334202</v>
      </c>
      <c r="F459" t="s">
        <v>7</v>
      </c>
      <c r="G459" t="s">
        <v>42</v>
      </c>
      <c r="H459" t="s">
        <v>16</v>
      </c>
      <c r="I459" t="str">
        <f t="shared" si="21"/>
        <v>CHINA-CANADA</v>
      </c>
      <c r="J459">
        <v>29675.5</v>
      </c>
      <c r="K459" s="9">
        <f t="shared" si="22"/>
        <v>3297.2777777777778</v>
      </c>
      <c r="L459" t="s">
        <v>105</v>
      </c>
      <c r="M459" s="1">
        <v>43215.791666666664</v>
      </c>
      <c r="N459" s="5">
        <f t="shared" si="23"/>
        <v>43215</v>
      </c>
      <c r="O459" t="s">
        <v>31</v>
      </c>
    </row>
    <row r="460" spans="1:15" ht="13.5" customHeight="1" x14ac:dyDescent="0.2">
      <c r="A460" t="s">
        <v>105</v>
      </c>
      <c r="B460">
        <v>29675.5</v>
      </c>
      <c r="C460" s="1">
        <v>43239.626388888886</v>
      </c>
      <c r="D460" t="s">
        <v>18</v>
      </c>
      <c r="E460">
        <v>39.740720730299998</v>
      </c>
      <c r="F460" t="s">
        <v>7</v>
      </c>
      <c r="G460" t="s">
        <v>42</v>
      </c>
      <c r="H460" t="s">
        <v>16</v>
      </c>
      <c r="I460" t="str">
        <f t="shared" si="21"/>
        <v>CHINA-CANADA</v>
      </c>
      <c r="J460">
        <v>29675.5</v>
      </c>
      <c r="K460" s="9">
        <f t="shared" si="22"/>
        <v>3297.2777777777778</v>
      </c>
      <c r="L460" t="s">
        <v>105</v>
      </c>
      <c r="M460" s="1">
        <v>43215.791666666664</v>
      </c>
      <c r="N460" s="5">
        <f t="shared" si="23"/>
        <v>43215</v>
      </c>
      <c r="O460" t="s">
        <v>31</v>
      </c>
    </row>
    <row r="461" spans="1:15" ht="13.5" customHeight="1" x14ac:dyDescent="0.2">
      <c r="A461" t="s">
        <v>105</v>
      </c>
      <c r="B461">
        <v>29675.5</v>
      </c>
      <c r="C461" s="1">
        <v>43239.626388888886</v>
      </c>
      <c r="D461" t="s">
        <v>18</v>
      </c>
      <c r="E461">
        <v>705.45566779883995</v>
      </c>
      <c r="F461" t="s">
        <v>7</v>
      </c>
      <c r="G461" t="s">
        <v>42</v>
      </c>
      <c r="H461" t="s">
        <v>16</v>
      </c>
      <c r="I461" t="str">
        <f t="shared" si="21"/>
        <v>CHINA-CANADA</v>
      </c>
      <c r="J461">
        <v>29675.5</v>
      </c>
      <c r="K461" s="9">
        <f t="shared" si="22"/>
        <v>3297.2777777777778</v>
      </c>
      <c r="L461" t="s">
        <v>105</v>
      </c>
      <c r="M461" s="1">
        <v>43215.791666666664</v>
      </c>
      <c r="N461" s="5">
        <f t="shared" si="23"/>
        <v>43215</v>
      </c>
      <c r="O461" t="s">
        <v>31</v>
      </c>
    </row>
    <row r="462" spans="1:15" ht="13.5" customHeight="1" x14ac:dyDescent="0.2">
      <c r="A462" t="s">
        <v>105</v>
      </c>
      <c r="B462">
        <v>29675.5</v>
      </c>
      <c r="C462" s="1">
        <v>43239.626388888886</v>
      </c>
      <c r="D462" t="s">
        <v>18</v>
      </c>
      <c r="E462">
        <v>89.420479965576007</v>
      </c>
      <c r="F462" t="s">
        <v>7</v>
      </c>
      <c r="G462" t="s">
        <v>42</v>
      </c>
      <c r="H462" t="s">
        <v>16</v>
      </c>
      <c r="I462" t="str">
        <f t="shared" si="21"/>
        <v>CHINA-CANADA</v>
      </c>
      <c r="J462">
        <v>29675.5</v>
      </c>
      <c r="K462" s="9">
        <f t="shared" si="22"/>
        <v>3297.2777777777778</v>
      </c>
      <c r="L462" t="s">
        <v>105</v>
      </c>
      <c r="M462" s="1">
        <v>43215.791666666664</v>
      </c>
      <c r="N462" s="5">
        <f t="shared" si="23"/>
        <v>43215</v>
      </c>
      <c r="O462" t="s">
        <v>31</v>
      </c>
    </row>
    <row r="463" spans="1:15" ht="13.5" customHeight="1" x14ac:dyDescent="0.2">
      <c r="A463" t="s">
        <v>105</v>
      </c>
      <c r="B463">
        <v>29675.5</v>
      </c>
      <c r="C463" s="1">
        <v>43239.626388888886</v>
      </c>
      <c r="D463" t="s">
        <v>18</v>
      </c>
      <c r="E463">
        <v>166.61779456478399</v>
      </c>
      <c r="F463" t="s">
        <v>7</v>
      </c>
      <c r="G463" t="s">
        <v>42</v>
      </c>
      <c r="H463" t="s">
        <v>16</v>
      </c>
      <c r="I463" t="str">
        <f t="shared" si="21"/>
        <v>CHINA-CANADA</v>
      </c>
      <c r="J463">
        <v>29675.5</v>
      </c>
      <c r="K463" s="9">
        <f t="shared" si="22"/>
        <v>3297.2777777777778</v>
      </c>
      <c r="L463" t="s">
        <v>105</v>
      </c>
      <c r="M463" s="1">
        <v>43215.791666666664</v>
      </c>
      <c r="N463" s="5">
        <f t="shared" si="23"/>
        <v>43215</v>
      </c>
      <c r="O463" t="s">
        <v>31</v>
      </c>
    </row>
    <row r="464" spans="1:15" ht="13.5" customHeight="1" x14ac:dyDescent="0.2">
      <c r="A464" t="s">
        <v>105</v>
      </c>
      <c r="B464">
        <v>29675.5</v>
      </c>
      <c r="C464" s="1">
        <v>43239.626388888886</v>
      </c>
      <c r="D464" t="s">
        <v>18</v>
      </c>
      <c r="E464">
        <v>337.81927614195598</v>
      </c>
      <c r="F464" t="s">
        <v>7</v>
      </c>
      <c r="G464" t="s">
        <v>42</v>
      </c>
      <c r="H464" t="s">
        <v>16</v>
      </c>
      <c r="I464" t="str">
        <f t="shared" si="21"/>
        <v>CHINA-CANADA</v>
      </c>
      <c r="J464">
        <v>29675.5</v>
      </c>
      <c r="K464" s="9">
        <f t="shared" si="22"/>
        <v>3297.2777777777778</v>
      </c>
      <c r="L464" t="s">
        <v>105</v>
      </c>
      <c r="M464" s="1">
        <v>43215.791666666664</v>
      </c>
      <c r="N464" s="5">
        <f t="shared" si="23"/>
        <v>43215</v>
      </c>
      <c r="O464" t="s">
        <v>31</v>
      </c>
    </row>
    <row r="465" spans="1:15" ht="13.5" customHeight="1" x14ac:dyDescent="0.2">
      <c r="A465" t="s">
        <v>105</v>
      </c>
      <c r="B465">
        <v>29675.5</v>
      </c>
      <c r="C465" s="1">
        <v>43239.626388888886</v>
      </c>
      <c r="D465" t="s">
        <v>18</v>
      </c>
      <c r="E465">
        <v>675.64626892871399</v>
      </c>
      <c r="F465" t="s">
        <v>7</v>
      </c>
      <c r="G465" t="s">
        <v>42</v>
      </c>
      <c r="H465" t="s">
        <v>16</v>
      </c>
      <c r="I465" t="str">
        <f t="shared" si="21"/>
        <v>CHINA-CANADA</v>
      </c>
      <c r="J465">
        <v>29675.5</v>
      </c>
      <c r="K465" s="9">
        <f t="shared" si="22"/>
        <v>3297.2777777777778</v>
      </c>
      <c r="L465" t="s">
        <v>105</v>
      </c>
      <c r="M465" s="1">
        <v>43215.791666666664</v>
      </c>
      <c r="N465" s="5">
        <f t="shared" si="23"/>
        <v>43215</v>
      </c>
      <c r="O465" t="s">
        <v>31</v>
      </c>
    </row>
    <row r="466" spans="1:15" ht="13.5" customHeight="1" x14ac:dyDescent="0.2">
      <c r="A466" t="s">
        <v>105</v>
      </c>
      <c r="B466">
        <v>29675.5</v>
      </c>
      <c r="C466" s="1">
        <v>43239.626388888886</v>
      </c>
      <c r="D466" t="s">
        <v>18</v>
      </c>
      <c r="E466">
        <v>49.679759235276002</v>
      </c>
      <c r="F466" t="s">
        <v>14</v>
      </c>
      <c r="G466" t="s">
        <v>42</v>
      </c>
      <c r="H466" t="s">
        <v>16</v>
      </c>
      <c r="I466" t="str">
        <f t="shared" si="21"/>
        <v>CHINA-CANADA</v>
      </c>
      <c r="J466">
        <v>29675.5</v>
      </c>
      <c r="K466" s="9">
        <f t="shared" si="22"/>
        <v>3297.2777777777778</v>
      </c>
      <c r="L466" t="s">
        <v>105</v>
      </c>
      <c r="M466" s="1">
        <v>43215.791666666664</v>
      </c>
      <c r="N466" s="5">
        <f t="shared" si="23"/>
        <v>43215</v>
      </c>
      <c r="O466" t="s">
        <v>31</v>
      </c>
    </row>
    <row r="467" spans="1:15" ht="13.5" customHeight="1" x14ac:dyDescent="0.2">
      <c r="A467" t="s">
        <v>105</v>
      </c>
      <c r="B467">
        <v>29675.5</v>
      </c>
      <c r="C467" s="1">
        <v>43239.626388888886</v>
      </c>
      <c r="D467" t="s">
        <v>18</v>
      </c>
      <c r="E467">
        <v>645.83687005858803</v>
      </c>
      <c r="F467" t="s">
        <v>14</v>
      </c>
      <c r="G467" t="s">
        <v>42</v>
      </c>
      <c r="H467" t="s">
        <v>16</v>
      </c>
      <c r="I467" t="str">
        <f t="shared" si="21"/>
        <v>CHINA-CANADA</v>
      </c>
      <c r="J467">
        <v>29675.5</v>
      </c>
      <c r="K467" s="9">
        <f t="shared" si="22"/>
        <v>3297.2777777777778</v>
      </c>
      <c r="L467" t="s">
        <v>105</v>
      </c>
      <c r="M467" s="1">
        <v>43215.791666666664</v>
      </c>
      <c r="N467" s="5">
        <f t="shared" si="23"/>
        <v>43215</v>
      </c>
      <c r="O467" t="s">
        <v>31</v>
      </c>
    </row>
    <row r="468" spans="1:15" ht="13.5" customHeight="1" x14ac:dyDescent="0.2">
      <c r="A468" t="s">
        <v>39</v>
      </c>
      <c r="B468">
        <v>0</v>
      </c>
      <c r="C468" t="s">
        <v>13</v>
      </c>
      <c r="D468" t="s">
        <v>35</v>
      </c>
      <c r="E468">
        <v>336.05812894320002</v>
      </c>
      <c r="F468" t="s">
        <v>14</v>
      </c>
      <c r="G468" t="s">
        <v>37</v>
      </c>
      <c r="H468" t="s">
        <v>37</v>
      </c>
      <c r="I468" t="str">
        <f t="shared" si="21"/>
        <v>AUSTRALIA-AUSTRALIA</v>
      </c>
      <c r="K468" s="9">
        <f t="shared" si="22"/>
        <v>0</v>
      </c>
      <c r="L468" t="s">
        <v>39</v>
      </c>
      <c r="M468" t="s">
        <v>13</v>
      </c>
      <c r="N468" s="5" t="str">
        <f t="shared" si="23"/>
        <v/>
      </c>
      <c r="O468" t="s">
        <v>38</v>
      </c>
    </row>
    <row r="469" spans="1:15" ht="13.5" customHeight="1" x14ac:dyDescent="0.2">
      <c r="A469" t="s">
        <v>39</v>
      </c>
      <c r="B469">
        <v>0</v>
      </c>
      <c r="C469" t="s">
        <v>13</v>
      </c>
      <c r="D469" t="s">
        <v>35</v>
      </c>
      <c r="E469">
        <v>33.605812894320003</v>
      </c>
      <c r="F469" t="s">
        <v>14</v>
      </c>
      <c r="G469" t="s">
        <v>37</v>
      </c>
      <c r="H469" t="s">
        <v>37</v>
      </c>
      <c r="I469" t="str">
        <f t="shared" si="21"/>
        <v>AUSTRALIA-AUSTRALIA</v>
      </c>
      <c r="K469" s="9">
        <f t="shared" si="22"/>
        <v>0</v>
      </c>
      <c r="L469" t="s">
        <v>39</v>
      </c>
      <c r="M469" t="s">
        <v>13</v>
      </c>
      <c r="N469" s="5" t="str">
        <f t="shared" si="23"/>
        <v/>
      </c>
      <c r="O469" t="s">
        <v>38</v>
      </c>
    </row>
    <row r="470" spans="1:15" ht="13.5" customHeight="1" x14ac:dyDescent="0.2">
      <c r="A470" t="s">
        <v>39</v>
      </c>
      <c r="B470">
        <v>0</v>
      </c>
      <c r="C470" t="s">
        <v>13</v>
      </c>
      <c r="D470" t="s">
        <v>35</v>
      </c>
      <c r="E470">
        <v>336.05812894320002</v>
      </c>
      <c r="F470" t="s">
        <v>14</v>
      </c>
      <c r="G470" t="s">
        <v>37</v>
      </c>
      <c r="H470" t="s">
        <v>37</v>
      </c>
      <c r="I470" t="str">
        <f t="shared" si="21"/>
        <v>AUSTRALIA-AUSTRALIA</v>
      </c>
      <c r="K470" s="9">
        <f t="shared" si="22"/>
        <v>0</v>
      </c>
      <c r="L470" t="s">
        <v>39</v>
      </c>
      <c r="M470" t="s">
        <v>13</v>
      </c>
      <c r="N470" s="5" t="str">
        <f t="shared" si="23"/>
        <v/>
      </c>
      <c r="O470" t="s">
        <v>38</v>
      </c>
    </row>
    <row r="471" spans="1:15" ht="13.5" customHeight="1" x14ac:dyDescent="0.2">
      <c r="A471" t="s">
        <v>39</v>
      </c>
      <c r="B471">
        <v>0</v>
      </c>
      <c r="C471" t="s">
        <v>13</v>
      </c>
      <c r="D471" t="s">
        <v>35</v>
      </c>
      <c r="E471">
        <v>40.417801994519998</v>
      </c>
      <c r="F471" t="s">
        <v>14</v>
      </c>
      <c r="G471" t="s">
        <v>37</v>
      </c>
      <c r="H471" t="s">
        <v>37</v>
      </c>
      <c r="I471" t="str">
        <f t="shared" si="21"/>
        <v>AUSTRALIA-AUSTRALIA</v>
      </c>
      <c r="K471" s="9">
        <f t="shared" si="22"/>
        <v>0</v>
      </c>
      <c r="L471" t="s">
        <v>39</v>
      </c>
      <c r="M471" t="s">
        <v>13</v>
      </c>
      <c r="N471" s="5" t="str">
        <f t="shared" si="23"/>
        <v/>
      </c>
      <c r="O471" t="s">
        <v>38</v>
      </c>
    </row>
    <row r="472" spans="1:15" ht="13.5" customHeight="1" x14ac:dyDescent="0.2">
      <c r="A472" t="s">
        <v>39</v>
      </c>
      <c r="B472">
        <v>0</v>
      </c>
      <c r="C472" t="s">
        <v>13</v>
      </c>
      <c r="D472" t="s">
        <v>35</v>
      </c>
      <c r="E472">
        <v>68.119891002000003</v>
      </c>
      <c r="F472" t="s">
        <v>14</v>
      </c>
      <c r="G472" t="s">
        <v>37</v>
      </c>
      <c r="H472" t="s">
        <v>37</v>
      </c>
      <c r="I472" t="str">
        <f t="shared" si="21"/>
        <v>AUSTRALIA-AUSTRALIA</v>
      </c>
      <c r="K472" s="9">
        <f t="shared" si="22"/>
        <v>0</v>
      </c>
      <c r="L472" t="s">
        <v>39</v>
      </c>
      <c r="M472" t="s">
        <v>13</v>
      </c>
      <c r="N472" s="5" t="str">
        <f t="shared" si="23"/>
        <v/>
      </c>
      <c r="O472" t="s">
        <v>38</v>
      </c>
    </row>
    <row r="473" spans="1:15" ht="13.5" customHeight="1" x14ac:dyDescent="0.2">
      <c r="A473" t="s">
        <v>61</v>
      </c>
      <c r="B473">
        <v>43994</v>
      </c>
      <c r="C473" s="1">
        <v>43236.643750000003</v>
      </c>
      <c r="D473" t="s">
        <v>18</v>
      </c>
      <c r="E473">
        <v>7286.2221200220401</v>
      </c>
      <c r="F473" t="s">
        <v>7</v>
      </c>
      <c r="G473" t="s">
        <v>42</v>
      </c>
      <c r="H473" t="s">
        <v>16</v>
      </c>
      <c r="I473" t="str">
        <f t="shared" si="21"/>
        <v>CHINA-CANADA</v>
      </c>
      <c r="J473">
        <v>43994</v>
      </c>
      <c r="K473" s="9">
        <f t="shared" si="22"/>
        <v>2444.1111111111113</v>
      </c>
      <c r="L473" t="s">
        <v>61</v>
      </c>
      <c r="M473" s="1">
        <v>43218.757638888892</v>
      </c>
      <c r="N473" s="5">
        <f t="shared" si="23"/>
        <v>43218</v>
      </c>
      <c r="O473" t="s">
        <v>31</v>
      </c>
    </row>
    <row r="474" spans="1:15" ht="13.5" customHeight="1" x14ac:dyDescent="0.2">
      <c r="A474" t="s">
        <v>61</v>
      </c>
      <c r="B474">
        <v>43994</v>
      </c>
      <c r="C474" s="1">
        <v>43236.643750000003</v>
      </c>
      <c r="D474" t="s">
        <v>18</v>
      </c>
      <c r="E474">
        <v>39.651366365954999</v>
      </c>
      <c r="F474" t="s">
        <v>7</v>
      </c>
      <c r="G474" t="s">
        <v>42</v>
      </c>
      <c r="H474" t="s">
        <v>16</v>
      </c>
      <c r="I474" t="str">
        <f t="shared" si="21"/>
        <v>CHINA-CANADA</v>
      </c>
      <c r="J474">
        <v>43994</v>
      </c>
      <c r="K474" s="9">
        <f t="shared" si="22"/>
        <v>2444.1111111111113</v>
      </c>
      <c r="L474" t="s">
        <v>61</v>
      </c>
      <c r="M474" s="1">
        <v>43218.757638888892</v>
      </c>
      <c r="N474" s="5">
        <f t="shared" si="23"/>
        <v>43218</v>
      </c>
      <c r="O474" t="s">
        <v>31</v>
      </c>
    </row>
    <row r="475" spans="1:15" ht="13.5" customHeight="1" x14ac:dyDescent="0.2">
      <c r="A475" t="s">
        <v>61</v>
      </c>
      <c r="B475">
        <v>43994</v>
      </c>
      <c r="C475" s="1">
        <v>43236.643750000003</v>
      </c>
      <c r="D475" t="s">
        <v>18</v>
      </c>
      <c r="E475">
        <v>118.96171118586</v>
      </c>
      <c r="F475" t="s">
        <v>7</v>
      </c>
      <c r="G475" t="s">
        <v>42</v>
      </c>
      <c r="H475" t="s">
        <v>16</v>
      </c>
      <c r="I475" t="str">
        <f t="shared" si="21"/>
        <v>CHINA-CANADA</v>
      </c>
      <c r="J475">
        <v>43994</v>
      </c>
      <c r="K475" s="9">
        <f t="shared" si="22"/>
        <v>2444.1111111111113</v>
      </c>
      <c r="L475" t="s">
        <v>61</v>
      </c>
      <c r="M475" s="1">
        <v>43218.757638888892</v>
      </c>
      <c r="N475" s="5">
        <f t="shared" si="23"/>
        <v>43218</v>
      </c>
      <c r="O475" t="s">
        <v>31</v>
      </c>
    </row>
    <row r="476" spans="1:15" ht="13.5" customHeight="1" x14ac:dyDescent="0.2">
      <c r="A476" t="s">
        <v>61</v>
      </c>
      <c r="B476">
        <v>43994</v>
      </c>
      <c r="C476" s="1">
        <v>43236.643750000003</v>
      </c>
      <c r="D476" t="s">
        <v>18</v>
      </c>
      <c r="E476">
        <v>733.57692007815001</v>
      </c>
      <c r="F476" t="s">
        <v>7</v>
      </c>
      <c r="G476" t="s">
        <v>42</v>
      </c>
      <c r="H476" t="s">
        <v>16</v>
      </c>
      <c r="I476" t="str">
        <f t="shared" si="21"/>
        <v>CHINA-CANADA</v>
      </c>
      <c r="J476">
        <v>43994</v>
      </c>
      <c r="K476" s="9">
        <f t="shared" si="22"/>
        <v>2444.1111111111113</v>
      </c>
      <c r="L476" t="s">
        <v>61</v>
      </c>
      <c r="M476" s="1">
        <v>43218.757638888892</v>
      </c>
      <c r="N476" s="5">
        <f t="shared" si="23"/>
        <v>43218</v>
      </c>
      <c r="O476" t="s">
        <v>31</v>
      </c>
    </row>
    <row r="477" spans="1:15" ht="13.5" customHeight="1" x14ac:dyDescent="0.2">
      <c r="A477" t="s">
        <v>61</v>
      </c>
      <c r="B477">
        <v>43994</v>
      </c>
      <c r="C477" s="1">
        <v>43236.643750000003</v>
      </c>
      <c r="D477" t="s">
        <v>18</v>
      </c>
      <c r="E477">
        <v>74.347263447165005</v>
      </c>
      <c r="F477" t="s">
        <v>7</v>
      </c>
      <c r="G477" t="s">
        <v>42</v>
      </c>
      <c r="H477" t="s">
        <v>16</v>
      </c>
      <c r="I477" t="str">
        <f t="shared" si="21"/>
        <v>CHINA-CANADA</v>
      </c>
      <c r="J477">
        <v>43994</v>
      </c>
      <c r="K477" s="9">
        <f t="shared" si="22"/>
        <v>2444.1111111111113</v>
      </c>
      <c r="L477" t="s">
        <v>61</v>
      </c>
      <c r="M477" s="1">
        <v>43218.757638888892</v>
      </c>
      <c r="N477" s="5">
        <f t="shared" si="23"/>
        <v>43218</v>
      </c>
      <c r="O477" t="s">
        <v>31</v>
      </c>
    </row>
    <row r="478" spans="1:15" ht="13.5" customHeight="1" x14ac:dyDescent="0.2">
      <c r="A478" t="s">
        <v>61</v>
      </c>
      <c r="B478">
        <v>43994</v>
      </c>
      <c r="C478" s="1">
        <v>43236.643750000003</v>
      </c>
      <c r="D478" t="s">
        <v>18</v>
      </c>
      <c r="E478">
        <v>14.866407854235</v>
      </c>
      <c r="F478" t="s">
        <v>7</v>
      </c>
      <c r="G478" t="s">
        <v>42</v>
      </c>
      <c r="H478" t="s">
        <v>16</v>
      </c>
      <c r="I478" t="str">
        <f t="shared" si="21"/>
        <v>CHINA-CANADA</v>
      </c>
      <c r="J478">
        <v>43994</v>
      </c>
      <c r="K478" s="9">
        <f t="shared" si="22"/>
        <v>2444.1111111111113</v>
      </c>
      <c r="L478" t="s">
        <v>61</v>
      </c>
      <c r="M478" s="1">
        <v>43218.757638888892</v>
      </c>
      <c r="N478" s="5">
        <f t="shared" si="23"/>
        <v>43218</v>
      </c>
      <c r="O478" t="s">
        <v>31</v>
      </c>
    </row>
    <row r="479" spans="1:15" ht="13.5" customHeight="1" x14ac:dyDescent="0.2">
      <c r="A479" t="s">
        <v>61</v>
      </c>
      <c r="B479">
        <v>43994</v>
      </c>
      <c r="C479" s="1">
        <v>43236.643750000003</v>
      </c>
      <c r="D479" t="s">
        <v>18</v>
      </c>
      <c r="E479">
        <v>49.569917023439999</v>
      </c>
      <c r="F479" t="s">
        <v>7</v>
      </c>
      <c r="G479" t="s">
        <v>42</v>
      </c>
      <c r="H479" t="s">
        <v>16</v>
      </c>
      <c r="I479" t="str">
        <f t="shared" si="21"/>
        <v>CHINA-CANADA</v>
      </c>
      <c r="J479">
        <v>43994</v>
      </c>
      <c r="K479" s="9">
        <f t="shared" si="22"/>
        <v>2444.1111111111113</v>
      </c>
      <c r="L479" t="s">
        <v>61</v>
      </c>
      <c r="M479" s="1">
        <v>43218.757638888892</v>
      </c>
      <c r="N479" s="5">
        <f t="shared" si="23"/>
        <v>43218</v>
      </c>
      <c r="O479" t="s">
        <v>31</v>
      </c>
    </row>
    <row r="480" spans="1:15" ht="13.5" customHeight="1" x14ac:dyDescent="0.2">
      <c r="A480" t="s">
        <v>61</v>
      </c>
      <c r="B480">
        <v>43994</v>
      </c>
      <c r="C480" s="1">
        <v>43236.643750000003</v>
      </c>
      <c r="D480" t="s">
        <v>18</v>
      </c>
      <c r="E480">
        <v>74.347263447165005</v>
      </c>
      <c r="F480" t="s">
        <v>7</v>
      </c>
      <c r="G480" t="s">
        <v>42</v>
      </c>
      <c r="H480" t="s">
        <v>16</v>
      </c>
      <c r="I480" t="str">
        <f t="shared" si="21"/>
        <v>CHINA-CANADA</v>
      </c>
      <c r="J480">
        <v>43994</v>
      </c>
      <c r="K480" s="9">
        <f t="shared" si="22"/>
        <v>2444.1111111111113</v>
      </c>
      <c r="L480" t="s">
        <v>61</v>
      </c>
      <c r="M480" s="1">
        <v>43218.757638888892</v>
      </c>
      <c r="N480" s="5">
        <f t="shared" si="23"/>
        <v>43218</v>
      </c>
      <c r="O480" t="s">
        <v>31</v>
      </c>
    </row>
    <row r="481" spans="1:15" ht="13.5" customHeight="1" x14ac:dyDescent="0.2">
      <c r="A481" t="s">
        <v>61</v>
      </c>
      <c r="B481">
        <v>43994</v>
      </c>
      <c r="C481" s="1">
        <v>43236.643750000003</v>
      </c>
      <c r="D481" t="s">
        <v>18</v>
      </c>
      <c r="E481">
        <v>396.52888783553999</v>
      </c>
      <c r="F481" t="s">
        <v>7</v>
      </c>
      <c r="G481" t="s">
        <v>42</v>
      </c>
      <c r="H481" t="s">
        <v>16</v>
      </c>
      <c r="I481" t="str">
        <f t="shared" si="21"/>
        <v>CHINA-CANADA</v>
      </c>
      <c r="J481">
        <v>43994</v>
      </c>
      <c r="K481" s="9">
        <f t="shared" si="22"/>
        <v>2444.1111111111113</v>
      </c>
      <c r="L481" t="s">
        <v>61</v>
      </c>
      <c r="M481" s="1">
        <v>43218.757638888892</v>
      </c>
      <c r="N481" s="5">
        <f t="shared" si="23"/>
        <v>43218</v>
      </c>
      <c r="O481" t="s">
        <v>31</v>
      </c>
    </row>
    <row r="482" spans="1:15" ht="13.5" customHeight="1" x14ac:dyDescent="0.2">
      <c r="A482" t="s">
        <v>61</v>
      </c>
      <c r="B482">
        <v>43994</v>
      </c>
      <c r="C482" s="1">
        <v>43236.643750000003</v>
      </c>
      <c r="D482" t="s">
        <v>18</v>
      </c>
      <c r="E482">
        <v>351.92205218484003</v>
      </c>
      <c r="F482" t="s">
        <v>7</v>
      </c>
      <c r="G482" t="s">
        <v>42</v>
      </c>
      <c r="H482" t="s">
        <v>16</v>
      </c>
      <c r="I482" t="str">
        <f t="shared" si="21"/>
        <v>CHINA-CANADA</v>
      </c>
      <c r="J482">
        <v>43994</v>
      </c>
      <c r="K482" s="9">
        <f t="shared" si="22"/>
        <v>2444.1111111111113</v>
      </c>
      <c r="L482" t="s">
        <v>61</v>
      </c>
      <c r="M482" s="1">
        <v>43218.757638888892</v>
      </c>
      <c r="N482" s="5">
        <f t="shared" si="23"/>
        <v>43218</v>
      </c>
      <c r="O482" t="s">
        <v>31</v>
      </c>
    </row>
    <row r="483" spans="1:15" ht="13.5" customHeight="1" x14ac:dyDescent="0.2">
      <c r="A483" t="s">
        <v>61</v>
      </c>
      <c r="B483">
        <v>43994</v>
      </c>
      <c r="C483" s="1">
        <v>43236.643750000003</v>
      </c>
      <c r="D483" t="s">
        <v>18</v>
      </c>
      <c r="E483">
        <v>3915.72657341995</v>
      </c>
      <c r="F483" t="s">
        <v>14</v>
      </c>
      <c r="G483" t="s">
        <v>42</v>
      </c>
      <c r="H483" t="s">
        <v>16</v>
      </c>
      <c r="I483" t="str">
        <f t="shared" si="21"/>
        <v>CHINA-CANADA</v>
      </c>
      <c r="J483">
        <v>43994</v>
      </c>
      <c r="K483" s="9">
        <f t="shared" si="22"/>
        <v>2444.1111111111113</v>
      </c>
      <c r="L483" t="s">
        <v>61</v>
      </c>
      <c r="M483" s="1">
        <v>43218.757638888892</v>
      </c>
      <c r="N483" s="5">
        <f t="shared" si="23"/>
        <v>43218</v>
      </c>
      <c r="O483" t="s">
        <v>31</v>
      </c>
    </row>
    <row r="484" spans="1:15" ht="13.5" customHeight="1" x14ac:dyDescent="0.2">
      <c r="A484" t="s">
        <v>61</v>
      </c>
      <c r="B484">
        <v>43994</v>
      </c>
      <c r="C484" s="1">
        <v>43236.643750000003</v>
      </c>
      <c r="D484" t="s">
        <v>18</v>
      </c>
      <c r="E484">
        <v>1189.58666350662</v>
      </c>
      <c r="F484" t="s">
        <v>14</v>
      </c>
      <c r="G484" t="s">
        <v>42</v>
      </c>
      <c r="H484" t="s">
        <v>16</v>
      </c>
      <c r="I484" t="str">
        <f t="shared" si="21"/>
        <v>CHINA-CANADA</v>
      </c>
      <c r="J484">
        <v>43994</v>
      </c>
      <c r="K484" s="9">
        <f t="shared" si="22"/>
        <v>2444.1111111111113</v>
      </c>
      <c r="L484" t="s">
        <v>61</v>
      </c>
      <c r="M484" s="1">
        <v>43218.757638888892</v>
      </c>
      <c r="N484" s="5">
        <f t="shared" si="23"/>
        <v>43218</v>
      </c>
      <c r="O484" t="s">
        <v>31</v>
      </c>
    </row>
    <row r="485" spans="1:15" ht="13.5" customHeight="1" x14ac:dyDescent="0.2">
      <c r="A485" t="s">
        <v>61</v>
      </c>
      <c r="B485">
        <v>43994</v>
      </c>
      <c r="C485" s="1">
        <v>43236.643750000003</v>
      </c>
      <c r="D485" t="s">
        <v>18</v>
      </c>
      <c r="E485">
        <v>1189.58666350662</v>
      </c>
      <c r="F485" t="s">
        <v>14</v>
      </c>
      <c r="G485" t="s">
        <v>42</v>
      </c>
      <c r="H485" t="s">
        <v>16</v>
      </c>
      <c r="I485" t="str">
        <f t="shared" si="21"/>
        <v>CHINA-CANADA</v>
      </c>
      <c r="J485">
        <v>43994</v>
      </c>
      <c r="K485" s="9">
        <f t="shared" si="22"/>
        <v>2444.1111111111113</v>
      </c>
      <c r="L485" t="s">
        <v>61</v>
      </c>
      <c r="M485" s="1">
        <v>43218.757638888892</v>
      </c>
      <c r="N485" s="5">
        <f t="shared" si="23"/>
        <v>43218</v>
      </c>
      <c r="O485" t="s">
        <v>31</v>
      </c>
    </row>
    <row r="486" spans="1:15" ht="13.5" customHeight="1" x14ac:dyDescent="0.2">
      <c r="A486" t="s">
        <v>61</v>
      </c>
      <c r="B486">
        <v>43994</v>
      </c>
      <c r="C486" s="1">
        <v>43236.643750000003</v>
      </c>
      <c r="D486" t="s">
        <v>18</v>
      </c>
      <c r="E486">
        <v>2627.0076879544499</v>
      </c>
      <c r="F486" t="s">
        <v>14</v>
      </c>
      <c r="G486" t="s">
        <v>42</v>
      </c>
      <c r="H486" t="s">
        <v>16</v>
      </c>
      <c r="I486" t="str">
        <f t="shared" si="21"/>
        <v>CHINA-CANADA</v>
      </c>
      <c r="J486">
        <v>43994</v>
      </c>
      <c r="K486" s="9">
        <f t="shared" si="22"/>
        <v>2444.1111111111113</v>
      </c>
      <c r="L486" t="s">
        <v>61</v>
      </c>
      <c r="M486" s="1">
        <v>43218.757638888892</v>
      </c>
      <c r="N486" s="5">
        <f t="shared" si="23"/>
        <v>43218</v>
      </c>
      <c r="O486" t="s">
        <v>31</v>
      </c>
    </row>
    <row r="487" spans="1:15" ht="13.5" customHeight="1" x14ac:dyDescent="0.2">
      <c r="A487" t="s">
        <v>61</v>
      </c>
      <c r="B487">
        <v>43994</v>
      </c>
      <c r="C487" s="1">
        <v>43236.643750000003</v>
      </c>
      <c r="D487" t="s">
        <v>18</v>
      </c>
      <c r="E487">
        <v>2627.0076879544499</v>
      </c>
      <c r="F487" t="s">
        <v>14</v>
      </c>
      <c r="G487" t="s">
        <v>42</v>
      </c>
      <c r="H487" t="s">
        <v>16</v>
      </c>
      <c r="I487" t="str">
        <f t="shared" si="21"/>
        <v>CHINA-CANADA</v>
      </c>
      <c r="J487">
        <v>43994</v>
      </c>
      <c r="K487" s="9">
        <f t="shared" si="22"/>
        <v>2444.1111111111113</v>
      </c>
      <c r="L487" t="s">
        <v>61</v>
      </c>
      <c r="M487" s="1">
        <v>43218.757638888892</v>
      </c>
      <c r="N487" s="5">
        <f t="shared" si="23"/>
        <v>43218</v>
      </c>
      <c r="O487" t="s">
        <v>31</v>
      </c>
    </row>
    <row r="488" spans="1:15" ht="13.5" customHeight="1" x14ac:dyDescent="0.2">
      <c r="A488" t="s">
        <v>61</v>
      </c>
      <c r="B488">
        <v>43994</v>
      </c>
      <c r="C488" s="1">
        <v>43236.643750000003</v>
      </c>
      <c r="D488" t="s">
        <v>18</v>
      </c>
      <c r="E488">
        <v>366.78846003907501</v>
      </c>
      <c r="F488" t="s">
        <v>14</v>
      </c>
      <c r="G488" t="s">
        <v>42</v>
      </c>
      <c r="H488" t="s">
        <v>16</v>
      </c>
      <c r="I488" t="str">
        <f t="shared" si="21"/>
        <v>CHINA-CANADA</v>
      </c>
      <c r="J488">
        <v>43994</v>
      </c>
      <c r="K488" s="9">
        <f t="shared" si="22"/>
        <v>2444.1111111111113</v>
      </c>
      <c r="L488" t="s">
        <v>61</v>
      </c>
      <c r="M488" s="1">
        <v>43218.757638888892</v>
      </c>
      <c r="N488" s="5">
        <f t="shared" si="23"/>
        <v>43218</v>
      </c>
      <c r="O488" t="s">
        <v>31</v>
      </c>
    </row>
    <row r="489" spans="1:15" ht="13.5" customHeight="1" x14ac:dyDescent="0.2">
      <c r="A489" t="s">
        <v>61</v>
      </c>
      <c r="B489">
        <v>43994</v>
      </c>
      <c r="C489" s="1">
        <v>43236.643750000003</v>
      </c>
      <c r="D489" t="s">
        <v>18</v>
      </c>
      <c r="E489">
        <v>126.39110906898</v>
      </c>
      <c r="F489" t="s">
        <v>14</v>
      </c>
      <c r="G489" t="s">
        <v>42</v>
      </c>
      <c r="H489" t="s">
        <v>16</v>
      </c>
      <c r="I489" t="str">
        <f t="shared" si="21"/>
        <v>CHINA-CANADA</v>
      </c>
      <c r="J489">
        <v>43994</v>
      </c>
      <c r="K489" s="9">
        <f t="shared" si="22"/>
        <v>2444.1111111111113</v>
      </c>
      <c r="L489" t="s">
        <v>61</v>
      </c>
      <c r="M489" s="1">
        <v>43218.757638888892</v>
      </c>
      <c r="N489" s="5">
        <f t="shared" si="23"/>
        <v>43218</v>
      </c>
      <c r="O489" t="s">
        <v>31</v>
      </c>
    </row>
    <row r="490" spans="1:15" ht="13.5" customHeight="1" x14ac:dyDescent="0.2">
      <c r="A490" t="s">
        <v>61</v>
      </c>
      <c r="B490">
        <v>43994</v>
      </c>
      <c r="C490" s="1">
        <v>43236.643750000003</v>
      </c>
      <c r="D490" t="s">
        <v>18</v>
      </c>
      <c r="E490">
        <v>257.74529951070002</v>
      </c>
      <c r="F490" t="s">
        <v>14</v>
      </c>
      <c r="G490" t="s">
        <v>42</v>
      </c>
      <c r="H490" t="s">
        <v>16</v>
      </c>
      <c r="I490" t="str">
        <f t="shared" si="21"/>
        <v>CHINA-CANADA</v>
      </c>
      <c r="J490">
        <v>43994</v>
      </c>
      <c r="K490" s="9">
        <f t="shared" si="22"/>
        <v>2444.1111111111113</v>
      </c>
      <c r="L490" t="s">
        <v>61</v>
      </c>
      <c r="M490" s="1">
        <v>43218.757638888892</v>
      </c>
      <c r="N490" s="5">
        <f t="shared" si="23"/>
        <v>43218</v>
      </c>
      <c r="O490" t="s">
        <v>31</v>
      </c>
    </row>
    <row r="491" spans="1:15" ht="13.5" customHeight="1" x14ac:dyDescent="0.2">
      <c r="A491" t="s">
        <v>103</v>
      </c>
      <c r="B491">
        <v>4195</v>
      </c>
      <c r="C491" s="1">
        <v>43243.805555555555</v>
      </c>
      <c r="D491" t="s">
        <v>18</v>
      </c>
      <c r="E491">
        <v>366.44591607929999</v>
      </c>
      <c r="F491" t="s">
        <v>7</v>
      </c>
      <c r="G491" t="s">
        <v>42</v>
      </c>
      <c r="H491" t="s">
        <v>16</v>
      </c>
      <c r="I491" t="str">
        <f t="shared" si="21"/>
        <v>CHINA-CANADA</v>
      </c>
      <c r="J491">
        <v>4195</v>
      </c>
      <c r="K491" s="9">
        <f t="shared" si="22"/>
        <v>466.11111111111109</v>
      </c>
      <c r="L491" t="s">
        <v>103</v>
      </c>
      <c r="M491" s="1">
        <v>43216.5</v>
      </c>
      <c r="N491" s="5">
        <f t="shared" si="23"/>
        <v>43216</v>
      </c>
      <c r="O491" t="s">
        <v>31</v>
      </c>
    </row>
    <row r="492" spans="1:15" ht="13.5" customHeight="1" x14ac:dyDescent="0.2">
      <c r="A492" t="s">
        <v>103</v>
      </c>
      <c r="B492">
        <v>4195</v>
      </c>
      <c r="C492" s="1">
        <v>43243.805555555555</v>
      </c>
      <c r="D492" t="s">
        <v>18</v>
      </c>
      <c r="E492">
        <v>39.483900430064999</v>
      </c>
      <c r="F492" t="s">
        <v>7</v>
      </c>
      <c r="G492" t="s">
        <v>42</v>
      </c>
      <c r="H492" t="s">
        <v>16</v>
      </c>
      <c r="I492" t="str">
        <f t="shared" si="21"/>
        <v>CHINA-CANADA</v>
      </c>
      <c r="J492">
        <v>4195</v>
      </c>
      <c r="K492" s="9">
        <f t="shared" si="22"/>
        <v>466.11111111111109</v>
      </c>
      <c r="L492" t="s">
        <v>103</v>
      </c>
      <c r="M492" s="1">
        <v>43216.5</v>
      </c>
      <c r="N492" s="5">
        <f t="shared" si="23"/>
        <v>43216</v>
      </c>
      <c r="O492" t="s">
        <v>31</v>
      </c>
    </row>
    <row r="493" spans="1:15" ht="13.5" customHeight="1" x14ac:dyDescent="0.2">
      <c r="A493" t="s">
        <v>103</v>
      </c>
      <c r="B493">
        <v>4195</v>
      </c>
      <c r="C493" s="1">
        <v>43243.805555555555</v>
      </c>
      <c r="D493" t="s">
        <v>18</v>
      </c>
      <c r="E493">
        <v>117.24137929899</v>
      </c>
      <c r="F493" t="s">
        <v>7</v>
      </c>
      <c r="G493" t="s">
        <v>42</v>
      </c>
      <c r="H493" t="s">
        <v>16</v>
      </c>
      <c r="I493" t="str">
        <f t="shared" si="21"/>
        <v>CHINA-CANADA</v>
      </c>
      <c r="J493">
        <v>4195</v>
      </c>
      <c r="K493" s="9">
        <f t="shared" si="22"/>
        <v>466.11111111111109</v>
      </c>
      <c r="L493" t="s">
        <v>103</v>
      </c>
      <c r="M493" s="1">
        <v>43216.5</v>
      </c>
      <c r="N493" s="5">
        <f t="shared" si="23"/>
        <v>43216</v>
      </c>
      <c r="O493" t="s">
        <v>31</v>
      </c>
    </row>
    <row r="494" spans="1:15" ht="13.5" customHeight="1" x14ac:dyDescent="0.2">
      <c r="A494" t="s">
        <v>103</v>
      </c>
      <c r="B494">
        <v>4195</v>
      </c>
      <c r="C494" s="1">
        <v>43243.805555555555</v>
      </c>
      <c r="D494" t="s">
        <v>18</v>
      </c>
      <c r="E494">
        <v>88.83306690165</v>
      </c>
      <c r="F494" t="s">
        <v>7</v>
      </c>
      <c r="G494" t="s">
        <v>42</v>
      </c>
      <c r="H494" t="s">
        <v>16</v>
      </c>
      <c r="I494" t="str">
        <f t="shared" si="21"/>
        <v>CHINA-CANADA</v>
      </c>
      <c r="J494">
        <v>4195</v>
      </c>
      <c r="K494" s="9">
        <f t="shared" si="22"/>
        <v>466.11111111111109</v>
      </c>
      <c r="L494" t="s">
        <v>103</v>
      </c>
      <c r="M494" s="1">
        <v>43216.5</v>
      </c>
      <c r="N494" s="5">
        <f t="shared" si="23"/>
        <v>43216</v>
      </c>
      <c r="O494" t="s">
        <v>31</v>
      </c>
    </row>
    <row r="495" spans="1:15" ht="13.5" customHeight="1" x14ac:dyDescent="0.2">
      <c r="A495" t="s">
        <v>103</v>
      </c>
      <c r="B495">
        <v>4195</v>
      </c>
      <c r="C495" s="1">
        <v>43243.805555555555</v>
      </c>
      <c r="D495" t="s">
        <v>18</v>
      </c>
      <c r="E495">
        <v>49.35677855958</v>
      </c>
      <c r="F495" t="s">
        <v>7</v>
      </c>
      <c r="G495" t="s">
        <v>42</v>
      </c>
      <c r="H495" t="s">
        <v>16</v>
      </c>
      <c r="I495" t="str">
        <f t="shared" si="21"/>
        <v>CHINA-CANADA</v>
      </c>
      <c r="J495">
        <v>4195</v>
      </c>
      <c r="K495" s="9">
        <f t="shared" si="22"/>
        <v>466.11111111111109</v>
      </c>
      <c r="L495" t="s">
        <v>103</v>
      </c>
      <c r="M495" s="1">
        <v>43216.5</v>
      </c>
      <c r="N495" s="5">
        <f t="shared" si="23"/>
        <v>43216</v>
      </c>
      <c r="O495" t="s">
        <v>31</v>
      </c>
    </row>
    <row r="496" spans="1:15" ht="13.5" customHeight="1" x14ac:dyDescent="0.2">
      <c r="A496" t="s">
        <v>103</v>
      </c>
      <c r="B496">
        <v>4195</v>
      </c>
      <c r="C496" s="1">
        <v>43243.805555555555</v>
      </c>
      <c r="D496" t="s">
        <v>18</v>
      </c>
      <c r="E496">
        <v>167.80086776178001</v>
      </c>
      <c r="F496" t="s">
        <v>7</v>
      </c>
      <c r="G496" t="s">
        <v>42</v>
      </c>
      <c r="H496" t="s">
        <v>16</v>
      </c>
      <c r="I496" t="str">
        <f t="shared" si="21"/>
        <v>CHINA-CANADA</v>
      </c>
      <c r="J496">
        <v>4195</v>
      </c>
      <c r="K496" s="9">
        <f t="shared" si="22"/>
        <v>466.11111111111109</v>
      </c>
      <c r="L496" t="s">
        <v>103</v>
      </c>
      <c r="M496" s="1">
        <v>43216.5</v>
      </c>
      <c r="N496" s="5">
        <f t="shared" si="23"/>
        <v>43216</v>
      </c>
      <c r="O496" t="s">
        <v>31</v>
      </c>
    </row>
    <row r="497" spans="1:15" ht="13.5" customHeight="1" x14ac:dyDescent="0.2">
      <c r="A497" t="s">
        <v>103</v>
      </c>
      <c r="B497">
        <v>4195</v>
      </c>
      <c r="C497" s="1">
        <v>43243.805555555555</v>
      </c>
      <c r="D497" t="s">
        <v>18</v>
      </c>
      <c r="E497">
        <v>82.811905297604994</v>
      </c>
      <c r="F497" t="s">
        <v>14</v>
      </c>
      <c r="G497" t="s">
        <v>42</v>
      </c>
      <c r="H497" t="s">
        <v>16</v>
      </c>
      <c r="I497" t="str">
        <f t="shared" si="21"/>
        <v>CHINA-CANADA</v>
      </c>
      <c r="J497">
        <v>4195</v>
      </c>
      <c r="K497" s="9">
        <f t="shared" si="22"/>
        <v>466.11111111111109</v>
      </c>
      <c r="L497" t="s">
        <v>103</v>
      </c>
      <c r="M497" s="1">
        <v>43216.5</v>
      </c>
      <c r="N497" s="5">
        <f t="shared" si="23"/>
        <v>43216</v>
      </c>
      <c r="O497" t="s">
        <v>31</v>
      </c>
    </row>
    <row r="498" spans="1:15" ht="13.5" customHeight="1" x14ac:dyDescent="0.2">
      <c r="A498" t="s">
        <v>103</v>
      </c>
      <c r="B498">
        <v>4195</v>
      </c>
      <c r="C498" s="1">
        <v>43243.805555555555</v>
      </c>
      <c r="D498" t="s">
        <v>18</v>
      </c>
      <c r="E498">
        <v>49.35677855958</v>
      </c>
      <c r="F498" t="s">
        <v>14</v>
      </c>
      <c r="G498" t="s">
        <v>42</v>
      </c>
      <c r="H498" t="s">
        <v>16</v>
      </c>
      <c r="I498" t="str">
        <f t="shared" si="21"/>
        <v>CHINA-CANADA</v>
      </c>
      <c r="J498">
        <v>4195</v>
      </c>
      <c r="K498" s="9">
        <f t="shared" si="22"/>
        <v>466.11111111111109</v>
      </c>
      <c r="L498" t="s">
        <v>103</v>
      </c>
      <c r="M498" s="1">
        <v>43216.5</v>
      </c>
      <c r="N498" s="5">
        <f t="shared" si="23"/>
        <v>43216</v>
      </c>
      <c r="O498" t="s">
        <v>31</v>
      </c>
    </row>
    <row r="499" spans="1:15" ht="13.5" customHeight="1" x14ac:dyDescent="0.2">
      <c r="A499" t="s">
        <v>103</v>
      </c>
      <c r="B499">
        <v>4195</v>
      </c>
      <c r="C499" s="1">
        <v>43243.805555555555</v>
      </c>
      <c r="D499" t="s">
        <v>18</v>
      </c>
      <c r="E499">
        <v>1312.7883077056899</v>
      </c>
      <c r="F499" t="s">
        <v>14</v>
      </c>
      <c r="G499" t="s">
        <v>42</v>
      </c>
      <c r="H499" t="s">
        <v>16</v>
      </c>
      <c r="I499" t="str">
        <f t="shared" si="21"/>
        <v>CHINA-CANADA</v>
      </c>
      <c r="J499">
        <v>4195</v>
      </c>
      <c r="K499" s="9">
        <f t="shared" si="22"/>
        <v>466.11111111111109</v>
      </c>
      <c r="L499" t="s">
        <v>103</v>
      </c>
      <c r="M499" s="1">
        <v>43216.5</v>
      </c>
      <c r="N499" s="5">
        <f t="shared" si="23"/>
        <v>43216</v>
      </c>
      <c r="O499" t="s">
        <v>31</v>
      </c>
    </row>
    <row r="500" spans="1:15" ht="13.5" customHeight="1" x14ac:dyDescent="0.2">
      <c r="A500" t="s">
        <v>13</v>
      </c>
      <c r="C500" t="s">
        <v>13</v>
      </c>
      <c r="D500" t="s">
        <v>45</v>
      </c>
      <c r="E500">
        <v>0.40166100415</v>
      </c>
      <c r="F500" t="s">
        <v>14</v>
      </c>
      <c r="G500" t="s">
        <v>13</v>
      </c>
      <c r="H500" t="s">
        <v>42</v>
      </c>
      <c r="I500" t="str">
        <f t="shared" si="21"/>
        <v>-CHINA</v>
      </c>
      <c r="K500" s="9">
        <f t="shared" si="22"/>
        <v>0</v>
      </c>
      <c r="L500" t="s">
        <v>13</v>
      </c>
      <c r="M500" t="s">
        <v>13</v>
      </c>
      <c r="N500" s="5" t="str">
        <f t="shared" si="23"/>
        <v/>
      </c>
      <c r="O500" t="s">
        <v>31</v>
      </c>
    </row>
    <row r="501" spans="1:15" ht="13.5" customHeight="1" x14ac:dyDescent="0.2">
      <c r="A501" t="s">
        <v>13</v>
      </c>
      <c r="C501" t="s">
        <v>13</v>
      </c>
      <c r="D501" t="s">
        <v>45</v>
      </c>
      <c r="E501">
        <v>5.8890147225000002E-2</v>
      </c>
      <c r="F501" t="s">
        <v>14</v>
      </c>
      <c r="G501" t="s">
        <v>13</v>
      </c>
      <c r="H501" t="s">
        <v>42</v>
      </c>
      <c r="I501" t="str">
        <f t="shared" si="21"/>
        <v>-CHINA</v>
      </c>
      <c r="K501" s="9">
        <f t="shared" si="22"/>
        <v>0</v>
      </c>
      <c r="L501" t="s">
        <v>13</v>
      </c>
      <c r="M501" t="s">
        <v>13</v>
      </c>
      <c r="N501" s="5" t="str">
        <f t="shared" si="23"/>
        <v/>
      </c>
      <c r="O501" t="s">
        <v>31</v>
      </c>
    </row>
    <row r="502" spans="1:15" ht="13.5" customHeight="1" x14ac:dyDescent="0.2">
      <c r="A502" t="s">
        <v>13</v>
      </c>
      <c r="C502" t="s">
        <v>13</v>
      </c>
      <c r="D502" t="s">
        <v>45</v>
      </c>
      <c r="E502">
        <v>0.78067195167500003</v>
      </c>
      <c r="F502" t="s">
        <v>14</v>
      </c>
      <c r="G502" t="s">
        <v>13</v>
      </c>
      <c r="H502" t="s">
        <v>42</v>
      </c>
      <c r="I502" t="str">
        <f t="shared" si="21"/>
        <v>-CHINA</v>
      </c>
      <c r="K502" s="9">
        <f t="shared" si="22"/>
        <v>0</v>
      </c>
      <c r="L502" t="s">
        <v>13</v>
      </c>
      <c r="M502" t="s">
        <v>13</v>
      </c>
      <c r="N502" s="5" t="str">
        <f t="shared" si="23"/>
        <v/>
      </c>
      <c r="O502" t="s">
        <v>31</v>
      </c>
    </row>
    <row r="503" spans="1:15" ht="13.5" customHeight="1" x14ac:dyDescent="0.2">
      <c r="A503" t="s">
        <v>13</v>
      </c>
      <c r="C503" t="s">
        <v>13</v>
      </c>
      <c r="D503" t="s">
        <v>45</v>
      </c>
      <c r="E503">
        <v>20.385050962499999</v>
      </c>
      <c r="F503" t="s">
        <v>14</v>
      </c>
      <c r="G503" t="s">
        <v>13</v>
      </c>
      <c r="H503" t="s">
        <v>42</v>
      </c>
      <c r="I503" t="str">
        <f t="shared" si="21"/>
        <v>-CHINA</v>
      </c>
      <c r="K503" s="9">
        <f t="shared" si="22"/>
        <v>0</v>
      </c>
      <c r="L503" t="s">
        <v>13</v>
      </c>
      <c r="M503" t="s">
        <v>13</v>
      </c>
      <c r="N503" s="5" t="str">
        <f t="shared" si="23"/>
        <v/>
      </c>
      <c r="O503" t="s">
        <v>31</v>
      </c>
    </row>
    <row r="504" spans="1:15" ht="13.5" customHeight="1" x14ac:dyDescent="0.2">
      <c r="A504" t="s">
        <v>13</v>
      </c>
      <c r="C504" t="s">
        <v>13</v>
      </c>
      <c r="D504" t="s">
        <v>45</v>
      </c>
      <c r="E504">
        <v>0.14949037372499999</v>
      </c>
      <c r="F504" t="s">
        <v>14</v>
      </c>
      <c r="G504" t="s">
        <v>13</v>
      </c>
      <c r="H504" t="s">
        <v>42</v>
      </c>
      <c r="I504" t="str">
        <f t="shared" si="21"/>
        <v>-CHINA</v>
      </c>
      <c r="K504" s="9">
        <f t="shared" si="22"/>
        <v>0</v>
      </c>
      <c r="L504" t="s">
        <v>13</v>
      </c>
      <c r="M504" t="s">
        <v>13</v>
      </c>
      <c r="N504" s="5" t="str">
        <f t="shared" si="23"/>
        <v/>
      </c>
      <c r="O504" t="s">
        <v>31</v>
      </c>
    </row>
    <row r="505" spans="1:15" ht="13.5" customHeight="1" x14ac:dyDescent="0.2">
      <c r="A505" t="s">
        <v>13</v>
      </c>
      <c r="C505" t="s">
        <v>13</v>
      </c>
      <c r="D505" t="s">
        <v>45</v>
      </c>
      <c r="E505">
        <v>0.37146092865000002</v>
      </c>
      <c r="F505" t="s">
        <v>14</v>
      </c>
      <c r="G505" t="s">
        <v>13</v>
      </c>
      <c r="H505" t="s">
        <v>42</v>
      </c>
      <c r="I505" t="str">
        <f t="shared" si="21"/>
        <v>-CHINA</v>
      </c>
      <c r="K505" s="9">
        <f t="shared" si="22"/>
        <v>0</v>
      </c>
      <c r="L505" t="s">
        <v>13</v>
      </c>
      <c r="M505" t="s">
        <v>13</v>
      </c>
      <c r="N505" s="5" t="str">
        <f t="shared" si="23"/>
        <v/>
      </c>
      <c r="O505" t="s">
        <v>31</v>
      </c>
    </row>
    <row r="506" spans="1:15" ht="13.5" customHeight="1" x14ac:dyDescent="0.2">
      <c r="A506" t="s">
        <v>13</v>
      </c>
      <c r="C506" t="s">
        <v>13</v>
      </c>
      <c r="D506" t="s">
        <v>45</v>
      </c>
      <c r="E506">
        <v>0.14949037372499999</v>
      </c>
      <c r="F506" t="s">
        <v>14</v>
      </c>
      <c r="G506" t="s">
        <v>13</v>
      </c>
      <c r="H506" t="s">
        <v>42</v>
      </c>
      <c r="I506" t="str">
        <f t="shared" si="21"/>
        <v>-CHINA</v>
      </c>
      <c r="K506" s="9">
        <f t="shared" si="22"/>
        <v>0</v>
      </c>
      <c r="L506" t="s">
        <v>13</v>
      </c>
      <c r="M506" t="s">
        <v>13</v>
      </c>
      <c r="N506" s="5" t="str">
        <f t="shared" si="23"/>
        <v/>
      </c>
      <c r="O506" t="s">
        <v>31</v>
      </c>
    </row>
    <row r="507" spans="1:15" ht="13.5" customHeight="1" x14ac:dyDescent="0.2">
      <c r="A507" t="s">
        <v>13</v>
      </c>
      <c r="C507" t="s">
        <v>13</v>
      </c>
      <c r="D507" t="s">
        <v>45</v>
      </c>
      <c r="E507">
        <v>1.5100037749999999</v>
      </c>
      <c r="F507" t="s">
        <v>14</v>
      </c>
      <c r="G507" t="s">
        <v>13</v>
      </c>
      <c r="H507" t="s">
        <v>42</v>
      </c>
      <c r="I507" t="str">
        <f t="shared" si="21"/>
        <v>-CHINA</v>
      </c>
      <c r="K507" s="9">
        <f t="shared" si="22"/>
        <v>0</v>
      </c>
      <c r="L507" t="s">
        <v>13</v>
      </c>
      <c r="M507" t="s">
        <v>13</v>
      </c>
      <c r="N507" s="5" t="str">
        <f t="shared" si="23"/>
        <v/>
      </c>
      <c r="O507" t="s">
        <v>31</v>
      </c>
    </row>
    <row r="508" spans="1:15" ht="13.5" customHeight="1" x14ac:dyDescent="0.2">
      <c r="A508" t="s">
        <v>13</v>
      </c>
      <c r="C508" t="s">
        <v>13</v>
      </c>
      <c r="D508" t="s">
        <v>45</v>
      </c>
      <c r="E508">
        <v>7.3325783313999997</v>
      </c>
      <c r="F508" t="s">
        <v>14</v>
      </c>
      <c r="G508" t="s">
        <v>13</v>
      </c>
      <c r="H508" t="s">
        <v>42</v>
      </c>
      <c r="I508" t="str">
        <f t="shared" si="21"/>
        <v>-CHINA</v>
      </c>
      <c r="K508" s="9">
        <f t="shared" si="22"/>
        <v>0</v>
      </c>
      <c r="L508" t="s">
        <v>13</v>
      </c>
      <c r="M508" t="s">
        <v>13</v>
      </c>
      <c r="N508" s="5" t="str">
        <f t="shared" si="23"/>
        <v/>
      </c>
      <c r="O508" t="s">
        <v>31</v>
      </c>
    </row>
    <row r="509" spans="1:15" ht="13.5" customHeight="1" x14ac:dyDescent="0.2">
      <c r="A509" t="s">
        <v>13</v>
      </c>
      <c r="C509" t="s">
        <v>13</v>
      </c>
      <c r="D509" t="s">
        <v>45</v>
      </c>
      <c r="E509">
        <v>18.120045300000001</v>
      </c>
      <c r="F509" t="s">
        <v>14</v>
      </c>
      <c r="G509" t="s">
        <v>13</v>
      </c>
      <c r="H509" t="s">
        <v>42</v>
      </c>
      <c r="I509" t="str">
        <f t="shared" si="21"/>
        <v>-CHINA</v>
      </c>
      <c r="K509" s="9">
        <f t="shared" si="22"/>
        <v>0</v>
      </c>
      <c r="L509" t="s">
        <v>13</v>
      </c>
      <c r="M509" t="s">
        <v>13</v>
      </c>
      <c r="N509" s="5" t="str">
        <f t="shared" si="23"/>
        <v/>
      </c>
      <c r="O509" t="s">
        <v>31</v>
      </c>
    </row>
    <row r="510" spans="1:15" ht="13.5" customHeight="1" x14ac:dyDescent="0.2">
      <c r="A510" t="s">
        <v>51</v>
      </c>
      <c r="B510">
        <v>104</v>
      </c>
      <c r="C510" s="1">
        <v>43268.959027777775</v>
      </c>
      <c r="D510" t="s">
        <v>18</v>
      </c>
      <c r="E510">
        <v>237.49714544400001</v>
      </c>
      <c r="F510" t="s">
        <v>7</v>
      </c>
      <c r="G510" t="s">
        <v>16</v>
      </c>
      <c r="H510" t="s">
        <v>52</v>
      </c>
      <c r="I510" t="str">
        <f t="shared" si="21"/>
        <v>CANADA-INDIA</v>
      </c>
      <c r="J510">
        <v>104</v>
      </c>
      <c r="K510" s="9">
        <f t="shared" si="22"/>
        <v>14.857142857142858</v>
      </c>
      <c r="L510" t="s">
        <v>51</v>
      </c>
      <c r="M510" s="1">
        <v>43264.883333333331</v>
      </c>
      <c r="N510" s="5">
        <f t="shared" si="23"/>
        <v>43264</v>
      </c>
      <c r="O510" t="s">
        <v>17</v>
      </c>
    </row>
    <row r="511" spans="1:15" ht="13.5" customHeight="1" x14ac:dyDescent="0.2">
      <c r="A511" t="s">
        <v>51</v>
      </c>
      <c r="B511">
        <v>104</v>
      </c>
      <c r="C511" s="1">
        <v>43268.959027777775</v>
      </c>
      <c r="D511" t="s">
        <v>18</v>
      </c>
      <c r="E511">
        <v>5.5416000603600004</v>
      </c>
      <c r="F511" t="s">
        <v>7</v>
      </c>
      <c r="G511" t="s">
        <v>16</v>
      </c>
      <c r="H511" t="s">
        <v>52</v>
      </c>
      <c r="I511" t="str">
        <f t="shared" si="21"/>
        <v>CANADA-INDIA</v>
      </c>
      <c r="J511">
        <v>104</v>
      </c>
      <c r="K511" s="9">
        <f t="shared" si="22"/>
        <v>14.857142857142858</v>
      </c>
      <c r="L511" t="s">
        <v>51</v>
      </c>
      <c r="M511" s="1">
        <v>43264.883333333331</v>
      </c>
      <c r="N511" s="5">
        <f t="shared" si="23"/>
        <v>43264</v>
      </c>
      <c r="O511" t="s">
        <v>17</v>
      </c>
    </row>
    <row r="512" spans="1:15" ht="13.5" customHeight="1" x14ac:dyDescent="0.2">
      <c r="A512" t="s">
        <v>51</v>
      </c>
      <c r="B512">
        <v>104</v>
      </c>
      <c r="C512" s="1">
        <v>43268.959027777775</v>
      </c>
      <c r="D512" t="s">
        <v>18</v>
      </c>
      <c r="E512">
        <v>26.6423079825</v>
      </c>
      <c r="F512" t="s">
        <v>14</v>
      </c>
      <c r="G512" t="s">
        <v>16</v>
      </c>
      <c r="H512" t="s">
        <v>52</v>
      </c>
      <c r="I512" t="str">
        <f t="shared" si="21"/>
        <v>CANADA-INDIA</v>
      </c>
      <c r="J512">
        <v>104</v>
      </c>
      <c r="K512" s="9">
        <f t="shared" si="22"/>
        <v>14.857142857142858</v>
      </c>
      <c r="L512" t="s">
        <v>51</v>
      </c>
      <c r="M512" s="1">
        <v>43264.883333333331</v>
      </c>
      <c r="N512" s="5">
        <f t="shared" si="23"/>
        <v>43264</v>
      </c>
      <c r="O512" t="s">
        <v>17</v>
      </c>
    </row>
    <row r="513" spans="1:15" ht="13.5" customHeight="1" x14ac:dyDescent="0.2">
      <c r="A513" t="s">
        <v>51</v>
      </c>
      <c r="B513">
        <v>104</v>
      </c>
      <c r="C513" s="1">
        <v>43268.959027777775</v>
      </c>
      <c r="D513" t="s">
        <v>18</v>
      </c>
      <c r="E513">
        <v>11.8748572722</v>
      </c>
      <c r="F513" t="s">
        <v>14</v>
      </c>
      <c r="G513" t="s">
        <v>16</v>
      </c>
      <c r="H513" t="s">
        <v>52</v>
      </c>
      <c r="I513" t="str">
        <f t="shared" si="21"/>
        <v>CANADA-INDIA</v>
      </c>
      <c r="J513">
        <v>104</v>
      </c>
      <c r="K513" s="9">
        <f t="shared" si="22"/>
        <v>14.857142857142858</v>
      </c>
      <c r="L513" t="s">
        <v>51</v>
      </c>
      <c r="M513" s="1">
        <v>43264.883333333331</v>
      </c>
      <c r="N513" s="5">
        <f t="shared" si="23"/>
        <v>43264</v>
      </c>
      <c r="O513" t="s">
        <v>17</v>
      </c>
    </row>
    <row r="514" spans="1:15" ht="13.5" customHeight="1" x14ac:dyDescent="0.2">
      <c r="A514" t="s">
        <v>51</v>
      </c>
      <c r="B514">
        <v>104</v>
      </c>
      <c r="C514" s="1">
        <v>43268.959027777775</v>
      </c>
      <c r="D514" t="s">
        <v>18</v>
      </c>
      <c r="E514">
        <v>38.060439975000001</v>
      </c>
      <c r="F514" t="s">
        <v>14</v>
      </c>
      <c r="G514" t="s">
        <v>16</v>
      </c>
      <c r="H514" t="s">
        <v>52</v>
      </c>
      <c r="I514" t="str">
        <f t="shared" ref="I514:I577" si="24">G514&amp;"-"&amp;H514</f>
        <v>CANADA-INDIA</v>
      </c>
      <c r="J514">
        <v>104</v>
      </c>
      <c r="K514" s="9">
        <f t="shared" ref="K514:K577" si="25">J514/COUNTIF(L:L,L514)</f>
        <v>14.857142857142858</v>
      </c>
      <c r="L514" t="s">
        <v>51</v>
      </c>
      <c r="M514" s="1">
        <v>43264.883333333331</v>
      </c>
      <c r="N514" s="5">
        <f t="shared" si="23"/>
        <v>43264</v>
      </c>
      <c r="O514" t="s">
        <v>17</v>
      </c>
    </row>
    <row r="515" spans="1:15" ht="13.5" customHeight="1" x14ac:dyDescent="0.2">
      <c r="A515" t="s">
        <v>51</v>
      </c>
      <c r="B515">
        <v>104</v>
      </c>
      <c r="C515" s="1">
        <v>43268.959027777775</v>
      </c>
      <c r="D515" t="s">
        <v>18</v>
      </c>
      <c r="E515">
        <v>72.314835952500005</v>
      </c>
      <c r="F515" t="s">
        <v>14</v>
      </c>
      <c r="G515" t="s">
        <v>16</v>
      </c>
      <c r="H515" t="s">
        <v>52</v>
      </c>
      <c r="I515" t="str">
        <f t="shared" si="24"/>
        <v>CANADA-INDIA</v>
      </c>
      <c r="J515">
        <v>104</v>
      </c>
      <c r="K515" s="9">
        <f t="shared" si="25"/>
        <v>14.857142857142858</v>
      </c>
      <c r="L515" t="s">
        <v>51</v>
      </c>
      <c r="M515" s="1">
        <v>43264.883333333331</v>
      </c>
      <c r="N515" s="5">
        <f t="shared" ref="N515:N578" si="26">IFERROR(INT(M515),"")</f>
        <v>43264</v>
      </c>
      <c r="O515" t="s">
        <v>17</v>
      </c>
    </row>
    <row r="516" spans="1:15" ht="13.5" customHeight="1" x14ac:dyDescent="0.2">
      <c r="A516" t="s">
        <v>51</v>
      </c>
      <c r="B516">
        <v>104</v>
      </c>
      <c r="C516" s="1">
        <v>43268.959027777775</v>
      </c>
      <c r="D516" t="s">
        <v>18</v>
      </c>
      <c r="E516">
        <v>41.866483972499999</v>
      </c>
      <c r="F516" t="s">
        <v>14</v>
      </c>
      <c r="G516" t="s">
        <v>16</v>
      </c>
      <c r="H516" t="s">
        <v>52</v>
      </c>
      <c r="I516" t="str">
        <f t="shared" si="24"/>
        <v>CANADA-INDIA</v>
      </c>
      <c r="J516">
        <v>104</v>
      </c>
      <c r="K516" s="9">
        <f t="shared" si="25"/>
        <v>14.857142857142858</v>
      </c>
      <c r="L516" t="s">
        <v>51</v>
      </c>
      <c r="M516" s="1">
        <v>43264.883333333331</v>
      </c>
      <c r="N516" s="5">
        <f t="shared" si="26"/>
        <v>43264</v>
      </c>
      <c r="O516" t="s">
        <v>17</v>
      </c>
    </row>
    <row r="517" spans="1:15" ht="13.5" customHeight="1" x14ac:dyDescent="0.2">
      <c r="A517" t="s">
        <v>95</v>
      </c>
      <c r="B517">
        <v>42561</v>
      </c>
      <c r="C517" s="1">
        <v>43255.625</v>
      </c>
      <c r="D517" t="s">
        <v>18</v>
      </c>
      <c r="E517">
        <v>5437.13937680461</v>
      </c>
      <c r="F517" t="s">
        <v>7</v>
      </c>
      <c r="G517" t="s">
        <v>42</v>
      </c>
      <c r="H517" t="s">
        <v>16</v>
      </c>
      <c r="I517" t="str">
        <f t="shared" si="24"/>
        <v>CHINA-CANADA</v>
      </c>
      <c r="J517">
        <v>42561</v>
      </c>
      <c r="K517" s="9">
        <f t="shared" si="25"/>
        <v>6080.1428571428569</v>
      </c>
      <c r="L517" t="s">
        <v>95</v>
      </c>
      <c r="M517" s="1">
        <v>43230.979166666664</v>
      </c>
      <c r="N517" s="5">
        <f t="shared" si="26"/>
        <v>43230</v>
      </c>
      <c r="O517" t="s">
        <v>31</v>
      </c>
    </row>
    <row r="518" spans="1:15" ht="13.5" customHeight="1" x14ac:dyDescent="0.2">
      <c r="A518" t="s">
        <v>95</v>
      </c>
      <c r="B518">
        <v>42561</v>
      </c>
      <c r="C518" s="1">
        <v>43255.625</v>
      </c>
      <c r="D518" t="s">
        <v>18</v>
      </c>
      <c r="E518">
        <v>39.902565269790003</v>
      </c>
      <c r="F518" t="s">
        <v>7</v>
      </c>
      <c r="G518" t="s">
        <v>42</v>
      </c>
      <c r="H518" t="s">
        <v>16</v>
      </c>
      <c r="I518" t="str">
        <f t="shared" si="24"/>
        <v>CHINA-CANADA</v>
      </c>
      <c r="J518">
        <v>42561</v>
      </c>
      <c r="K518" s="9">
        <f t="shared" si="25"/>
        <v>6080.1428571428569</v>
      </c>
      <c r="L518" t="s">
        <v>95</v>
      </c>
      <c r="M518" s="1">
        <v>43230.979166666664</v>
      </c>
      <c r="N518" s="5">
        <f t="shared" si="26"/>
        <v>43230</v>
      </c>
      <c r="O518" t="s">
        <v>31</v>
      </c>
    </row>
    <row r="519" spans="1:15" ht="13.5" customHeight="1" x14ac:dyDescent="0.2">
      <c r="A519" t="s">
        <v>95</v>
      </c>
      <c r="B519">
        <v>42561</v>
      </c>
      <c r="C519" s="1">
        <v>43255.625</v>
      </c>
      <c r="D519" t="s">
        <v>18</v>
      </c>
      <c r="E519">
        <v>89.784577901025003</v>
      </c>
      <c r="F519" t="s">
        <v>7</v>
      </c>
      <c r="G519" t="s">
        <v>42</v>
      </c>
      <c r="H519" t="s">
        <v>16</v>
      </c>
      <c r="I519" t="str">
        <f t="shared" si="24"/>
        <v>CHINA-CANADA</v>
      </c>
      <c r="J519">
        <v>42561</v>
      </c>
      <c r="K519" s="9">
        <f t="shared" si="25"/>
        <v>6080.1428571428569</v>
      </c>
      <c r="L519" t="s">
        <v>95</v>
      </c>
      <c r="M519" s="1">
        <v>43230.979166666664</v>
      </c>
      <c r="N519" s="5">
        <f t="shared" si="26"/>
        <v>43230</v>
      </c>
      <c r="O519" t="s">
        <v>31</v>
      </c>
    </row>
    <row r="520" spans="1:15" ht="13.5" customHeight="1" x14ac:dyDescent="0.2">
      <c r="A520" t="s">
        <v>95</v>
      </c>
      <c r="B520">
        <v>42561</v>
      </c>
      <c r="C520" s="1">
        <v>43255.625</v>
      </c>
      <c r="D520" t="s">
        <v>18</v>
      </c>
      <c r="E520">
        <v>708.32762419873495</v>
      </c>
      <c r="F520" t="s">
        <v>7</v>
      </c>
      <c r="G520" t="s">
        <v>42</v>
      </c>
      <c r="H520" t="s">
        <v>16</v>
      </c>
      <c r="I520" t="str">
        <f t="shared" si="24"/>
        <v>CHINA-CANADA</v>
      </c>
      <c r="J520">
        <v>42561</v>
      </c>
      <c r="K520" s="9">
        <f t="shared" si="25"/>
        <v>6080.1428571428569</v>
      </c>
      <c r="L520" t="s">
        <v>95</v>
      </c>
      <c r="M520" s="1">
        <v>43230.979166666664</v>
      </c>
      <c r="N520" s="5">
        <f t="shared" si="26"/>
        <v>43230</v>
      </c>
      <c r="O520" t="s">
        <v>31</v>
      </c>
    </row>
    <row r="521" spans="1:15" ht="13.5" customHeight="1" x14ac:dyDescent="0.2">
      <c r="A521" t="s">
        <v>95</v>
      </c>
      <c r="B521">
        <v>42561</v>
      </c>
      <c r="C521" s="1">
        <v>43255.625</v>
      </c>
      <c r="D521" t="s">
        <v>18</v>
      </c>
      <c r="E521">
        <v>49.882012631235</v>
      </c>
      <c r="F521" t="s">
        <v>14</v>
      </c>
      <c r="G521" t="s">
        <v>42</v>
      </c>
      <c r="H521" t="s">
        <v>16</v>
      </c>
      <c r="I521" t="str">
        <f t="shared" si="24"/>
        <v>CHINA-CANADA</v>
      </c>
      <c r="J521">
        <v>42561</v>
      </c>
      <c r="K521" s="9">
        <f t="shared" si="25"/>
        <v>6080.1428571428569</v>
      </c>
      <c r="L521" t="s">
        <v>95</v>
      </c>
      <c r="M521" s="1">
        <v>43230.979166666664</v>
      </c>
      <c r="N521" s="5">
        <f t="shared" si="26"/>
        <v>43230</v>
      </c>
      <c r="O521" t="s">
        <v>31</v>
      </c>
    </row>
    <row r="522" spans="1:15" ht="13.5" customHeight="1" x14ac:dyDescent="0.2">
      <c r="A522" t="s">
        <v>95</v>
      </c>
      <c r="B522">
        <v>42561</v>
      </c>
      <c r="C522" s="1">
        <v>43255.625</v>
      </c>
      <c r="D522" t="s">
        <v>18</v>
      </c>
      <c r="E522">
        <v>648.46616420605505</v>
      </c>
      <c r="F522" t="s">
        <v>14</v>
      </c>
      <c r="G522" t="s">
        <v>42</v>
      </c>
      <c r="H522" t="s">
        <v>16</v>
      </c>
      <c r="I522" t="str">
        <f t="shared" si="24"/>
        <v>CHINA-CANADA</v>
      </c>
      <c r="J522">
        <v>42561</v>
      </c>
      <c r="K522" s="9">
        <f t="shared" si="25"/>
        <v>6080.1428571428569</v>
      </c>
      <c r="L522" t="s">
        <v>95</v>
      </c>
      <c r="M522" s="1">
        <v>43230.979166666664</v>
      </c>
      <c r="N522" s="5">
        <f t="shared" si="26"/>
        <v>43230</v>
      </c>
      <c r="O522" t="s">
        <v>31</v>
      </c>
    </row>
    <row r="523" spans="1:15" ht="13.5" customHeight="1" x14ac:dyDescent="0.2">
      <c r="A523" t="s">
        <v>95</v>
      </c>
      <c r="B523">
        <v>42561</v>
      </c>
      <c r="C523" s="1">
        <v>43255.625</v>
      </c>
      <c r="D523" t="s">
        <v>18</v>
      </c>
      <c r="E523">
        <v>31.17911242752</v>
      </c>
      <c r="F523" t="s">
        <v>14</v>
      </c>
      <c r="G523" t="s">
        <v>42</v>
      </c>
      <c r="H523" t="s">
        <v>16</v>
      </c>
      <c r="I523" t="str">
        <f t="shared" si="24"/>
        <v>CHINA-CANADA</v>
      </c>
      <c r="J523">
        <v>42561</v>
      </c>
      <c r="K523" s="9">
        <f t="shared" si="25"/>
        <v>6080.1428571428569</v>
      </c>
      <c r="L523" t="s">
        <v>95</v>
      </c>
      <c r="M523" s="1">
        <v>43230.979166666664</v>
      </c>
      <c r="N523" s="5">
        <f t="shared" si="26"/>
        <v>43230</v>
      </c>
      <c r="O523" t="s">
        <v>31</v>
      </c>
    </row>
    <row r="524" spans="1:15" ht="13.5" customHeight="1" x14ac:dyDescent="0.2">
      <c r="A524" t="s">
        <v>86</v>
      </c>
      <c r="B524">
        <v>103</v>
      </c>
      <c r="C524" s="1">
        <v>43273.959027777775</v>
      </c>
      <c r="D524" t="s">
        <v>18</v>
      </c>
      <c r="E524">
        <v>238.34969929944</v>
      </c>
      <c r="F524" t="s">
        <v>7</v>
      </c>
      <c r="G524" t="s">
        <v>16</v>
      </c>
      <c r="H524" t="s">
        <v>52</v>
      </c>
      <c r="I524" t="str">
        <f t="shared" si="24"/>
        <v>CANADA-INDIA</v>
      </c>
      <c r="J524">
        <v>103</v>
      </c>
      <c r="K524" s="9">
        <f t="shared" si="25"/>
        <v>34.333333333333336</v>
      </c>
      <c r="L524" t="s">
        <v>86</v>
      </c>
      <c r="M524" s="1">
        <v>43272.886111111111</v>
      </c>
      <c r="N524" s="5">
        <f t="shared" si="26"/>
        <v>43272</v>
      </c>
      <c r="O524" t="s">
        <v>17</v>
      </c>
    </row>
    <row r="525" spans="1:15" ht="13.5" customHeight="1" x14ac:dyDescent="0.2">
      <c r="A525" t="s">
        <v>86</v>
      </c>
      <c r="B525">
        <v>103</v>
      </c>
      <c r="C525" s="1">
        <v>43273.959027777775</v>
      </c>
      <c r="D525" t="s">
        <v>18</v>
      </c>
      <c r="E525">
        <v>27.274111286084999</v>
      </c>
      <c r="F525" t="s">
        <v>14</v>
      </c>
      <c r="G525" t="s">
        <v>16</v>
      </c>
      <c r="H525" t="s">
        <v>52</v>
      </c>
      <c r="I525" t="str">
        <f t="shared" si="24"/>
        <v>CANADA-INDIA</v>
      </c>
      <c r="J525">
        <v>103</v>
      </c>
      <c r="K525" s="9">
        <f t="shared" si="25"/>
        <v>34.333333333333336</v>
      </c>
      <c r="L525" t="s">
        <v>86</v>
      </c>
      <c r="M525" s="1">
        <v>43272.886111111111</v>
      </c>
      <c r="N525" s="5">
        <f t="shared" si="26"/>
        <v>43272</v>
      </c>
      <c r="O525" t="s">
        <v>17</v>
      </c>
    </row>
    <row r="526" spans="1:15" ht="13.5" customHeight="1" x14ac:dyDescent="0.2">
      <c r="A526" t="s">
        <v>86</v>
      </c>
      <c r="B526">
        <v>103</v>
      </c>
      <c r="C526" s="1">
        <v>43273.959027777775</v>
      </c>
      <c r="D526" t="s">
        <v>18</v>
      </c>
      <c r="E526">
        <v>74.598462350999995</v>
      </c>
      <c r="F526" t="s">
        <v>14</v>
      </c>
      <c r="G526" t="s">
        <v>16</v>
      </c>
      <c r="H526" t="s">
        <v>52</v>
      </c>
      <c r="I526" t="str">
        <f t="shared" si="24"/>
        <v>CANADA-INDIA</v>
      </c>
      <c r="J526">
        <v>103</v>
      </c>
      <c r="K526" s="9">
        <f t="shared" si="25"/>
        <v>34.333333333333336</v>
      </c>
      <c r="L526" t="s">
        <v>86</v>
      </c>
      <c r="M526" s="1">
        <v>43272.886111111111</v>
      </c>
      <c r="N526" s="5">
        <f t="shared" si="26"/>
        <v>43272</v>
      </c>
      <c r="O526" t="s">
        <v>17</v>
      </c>
    </row>
    <row r="527" spans="1:15" ht="13.5" customHeight="1" x14ac:dyDescent="0.2">
      <c r="A527" t="s">
        <v>87</v>
      </c>
      <c r="B527">
        <v>327</v>
      </c>
      <c r="C527" s="1">
        <v>43284.979166666664</v>
      </c>
      <c r="D527" t="s">
        <v>18</v>
      </c>
      <c r="E527">
        <v>721.00175071040996</v>
      </c>
      <c r="F527" t="s">
        <v>7</v>
      </c>
      <c r="G527" t="s">
        <v>16</v>
      </c>
      <c r="H527" t="s">
        <v>85</v>
      </c>
      <c r="I527" t="str">
        <f t="shared" si="24"/>
        <v>CANADA-VIET NAM</v>
      </c>
      <c r="J527">
        <v>327</v>
      </c>
      <c r="K527" s="9">
        <f t="shared" si="25"/>
        <v>109</v>
      </c>
      <c r="L527" t="s">
        <v>87</v>
      </c>
      <c r="M527" s="1">
        <v>43274.884722222225</v>
      </c>
      <c r="N527" s="5">
        <f t="shared" si="26"/>
        <v>43274</v>
      </c>
      <c r="O527" t="s">
        <v>17</v>
      </c>
    </row>
    <row r="528" spans="1:15" ht="13.5" customHeight="1" x14ac:dyDescent="0.2">
      <c r="A528" t="s">
        <v>87</v>
      </c>
      <c r="B528">
        <v>327</v>
      </c>
      <c r="C528" s="1">
        <v>43284.979166666664</v>
      </c>
      <c r="D528" t="s">
        <v>18</v>
      </c>
      <c r="E528">
        <v>27.472025573955001</v>
      </c>
      <c r="F528" t="s">
        <v>14</v>
      </c>
      <c r="G528" t="s">
        <v>16</v>
      </c>
      <c r="H528" t="s">
        <v>85</v>
      </c>
      <c r="I528" t="str">
        <f t="shared" si="24"/>
        <v>CANADA-VIET NAM</v>
      </c>
      <c r="J528">
        <v>327</v>
      </c>
      <c r="K528" s="9">
        <f t="shared" si="25"/>
        <v>109</v>
      </c>
      <c r="L528" t="s">
        <v>87</v>
      </c>
      <c r="M528" s="1">
        <v>43274.884722222225</v>
      </c>
      <c r="N528" s="5">
        <f t="shared" si="26"/>
        <v>43274</v>
      </c>
      <c r="O528" t="s">
        <v>17</v>
      </c>
    </row>
    <row r="529" spans="1:15" ht="13.5" customHeight="1" x14ac:dyDescent="0.2">
      <c r="A529" t="s">
        <v>87</v>
      </c>
      <c r="B529">
        <v>327</v>
      </c>
      <c r="C529" s="1">
        <v>43284.979166666664</v>
      </c>
      <c r="D529" t="s">
        <v>18</v>
      </c>
      <c r="E529">
        <v>98.104590079559998</v>
      </c>
      <c r="F529" t="s">
        <v>14</v>
      </c>
      <c r="G529" t="s">
        <v>16</v>
      </c>
      <c r="H529" t="s">
        <v>85</v>
      </c>
      <c r="I529" t="str">
        <f t="shared" si="24"/>
        <v>CANADA-VIET NAM</v>
      </c>
      <c r="J529">
        <v>327</v>
      </c>
      <c r="K529" s="9">
        <f t="shared" si="25"/>
        <v>109</v>
      </c>
      <c r="L529" t="s">
        <v>87</v>
      </c>
      <c r="M529" s="1">
        <v>43274.884722222225</v>
      </c>
      <c r="N529" s="5">
        <f t="shared" si="26"/>
        <v>43274</v>
      </c>
      <c r="O529" t="s">
        <v>17</v>
      </c>
    </row>
    <row r="530" spans="1:15" ht="13.5" customHeight="1" x14ac:dyDescent="0.2">
      <c r="A530" t="s">
        <v>117</v>
      </c>
      <c r="B530">
        <v>6472</v>
      </c>
      <c r="C530" s="1">
        <v>43261.203472222223</v>
      </c>
      <c r="D530" t="s">
        <v>18</v>
      </c>
      <c r="E530">
        <v>2483.3828116647901</v>
      </c>
      <c r="F530" t="s">
        <v>7</v>
      </c>
      <c r="G530" t="s">
        <v>42</v>
      </c>
      <c r="H530" t="s">
        <v>16</v>
      </c>
      <c r="I530" t="str">
        <f t="shared" si="24"/>
        <v>CHINA-CANADA</v>
      </c>
      <c r="J530">
        <v>6472</v>
      </c>
      <c r="K530" s="9">
        <f t="shared" si="25"/>
        <v>1078.6666666666667</v>
      </c>
      <c r="L530" t="s">
        <v>117</v>
      </c>
      <c r="M530" s="1">
        <v>43245.025694444441</v>
      </c>
      <c r="N530" s="5">
        <f t="shared" si="26"/>
        <v>43245</v>
      </c>
      <c r="O530" t="s">
        <v>31</v>
      </c>
    </row>
    <row r="531" spans="1:15" ht="13.5" customHeight="1" x14ac:dyDescent="0.2">
      <c r="A531" t="s">
        <v>117</v>
      </c>
      <c r="B531">
        <v>6472</v>
      </c>
      <c r="C531" s="1">
        <v>43261.203472222223</v>
      </c>
      <c r="D531" t="s">
        <v>18</v>
      </c>
      <c r="E531">
        <v>40.541980661369998</v>
      </c>
      <c r="F531" t="s">
        <v>7</v>
      </c>
      <c r="G531" t="s">
        <v>42</v>
      </c>
      <c r="H531" t="s">
        <v>16</v>
      </c>
      <c r="I531" t="str">
        <f t="shared" si="24"/>
        <v>CHINA-CANADA</v>
      </c>
      <c r="J531">
        <v>6472</v>
      </c>
      <c r="K531" s="9">
        <f t="shared" si="25"/>
        <v>1078.6666666666667</v>
      </c>
      <c r="L531" t="s">
        <v>117</v>
      </c>
      <c r="M531" s="1">
        <v>43245.025694444441</v>
      </c>
      <c r="N531" s="5">
        <f t="shared" si="26"/>
        <v>43245</v>
      </c>
      <c r="O531" t="s">
        <v>31</v>
      </c>
    </row>
    <row r="532" spans="1:15" ht="13.5" customHeight="1" x14ac:dyDescent="0.2">
      <c r="A532" t="s">
        <v>117</v>
      </c>
      <c r="B532">
        <v>6472</v>
      </c>
      <c r="C532" s="1">
        <v>43261.203472222223</v>
      </c>
      <c r="D532" t="s">
        <v>18</v>
      </c>
      <c r="E532">
        <v>91.22326253208</v>
      </c>
      <c r="F532" t="s">
        <v>7</v>
      </c>
      <c r="G532" t="s">
        <v>42</v>
      </c>
      <c r="H532" t="s">
        <v>16</v>
      </c>
      <c r="I532" t="str">
        <f t="shared" si="24"/>
        <v>CHINA-CANADA</v>
      </c>
      <c r="J532">
        <v>6472</v>
      </c>
      <c r="K532" s="9">
        <f t="shared" si="25"/>
        <v>1078.6666666666667</v>
      </c>
      <c r="L532" t="s">
        <v>117</v>
      </c>
      <c r="M532" s="1">
        <v>43245.025694444441</v>
      </c>
      <c r="N532" s="5">
        <f t="shared" si="26"/>
        <v>43245</v>
      </c>
      <c r="O532" t="s">
        <v>31</v>
      </c>
    </row>
    <row r="533" spans="1:15" ht="13.5" customHeight="1" x14ac:dyDescent="0.2">
      <c r="A533" t="s">
        <v>117</v>
      </c>
      <c r="B533">
        <v>6472</v>
      </c>
      <c r="C533" s="1">
        <v>43261.203472222223</v>
      </c>
      <c r="D533" t="s">
        <v>18</v>
      </c>
      <c r="E533">
        <v>258.47605995821999</v>
      </c>
      <c r="F533" t="s">
        <v>7</v>
      </c>
      <c r="G533" t="s">
        <v>42</v>
      </c>
      <c r="H533" t="s">
        <v>16</v>
      </c>
      <c r="I533" t="str">
        <f t="shared" si="24"/>
        <v>CHINA-CANADA</v>
      </c>
      <c r="J533">
        <v>6472</v>
      </c>
      <c r="K533" s="9">
        <f t="shared" si="25"/>
        <v>1078.6666666666667</v>
      </c>
      <c r="L533" t="s">
        <v>117</v>
      </c>
      <c r="M533" s="1">
        <v>43245.025694444441</v>
      </c>
      <c r="N533" s="5">
        <f t="shared" si="26"/>
        <v>43245</v>
      </c>
      <c r="O533" t="s">
        <v>31</v>
      </c>
    </row>
    <row r="534" spans="1:15" ht="13.5" customHeight="1" x14ac:dyDescent="0.2">
      <c r="A534" t="s">
        <v>117</v>
      </c>
      <c r="B534">
        <v>6472</v>
      </c>
      <c r="C534" s="1">
        <v>43261.203472222223</v>
      </c>
      <c r="D534" t="s">
        <v>18</v>
      </c>
      <c r="E534">
        <v>50.681281870710002</v>
      </c>
      <c r="F534" t="s">
        <v>14</v>
      </c>
      <c r="G534" t="s">
        <v>42</v>
      </c>
      <c r="H534" t="s">
        <v>16</v>
      </c>
      <c r="I534" t="str">
        <f t="shared" si="24"/>
        <v>CHINA-CANADA</v>
      </c>
      <c r="J534">
        <v>6472</v>
      </c>
      <c r="K534" s="9">
        <f t="shared" si="25"/>
        <v>1078.6666666666667</v>
      </c>
      <c r="L534" t="s">
        <v>117</v>
      </c>
      <c r="M534" s="1">
        <v>43245.025694444441</v>
      </c>
      <c r="N534" s="5">
        <f t="shared" si="26"/>
        <v>43245</v>
      </c>
      <c r="O534" t="s">
        <v>31</v>
      </c>
    </row>
    <row r="535" spans="1:15" ht="13.5" customHeight="1" x14ac:dyDescent="0.2">
      <c r="A535" t="s">
        <v>117</v>
      </c>
      <c r="B535">
        <v>6472</v>
      </c>
      <c r="C535" s="1">
        <v>43261.203472222223</v>
      </c>
      <c r="D535" t="s">
        <v>18</v>
      </c>
      <c r="E535">
        <v>329.42833215961502</v>
      </c>
      <c r="F535" t="s">
        <v>14</v>
      </c>
      <c r="G535" t="s">
        <v>42</v>
      </c>
      <c r="H535" t="s">
        <v>16</v>
      </c>
      <c r="I535" t="str">
        <f t="shared" si="24"/>
        <v>CHINA-CANADA</v>
      </c>
      <c r="J535">
        <v>6472</v>
      </c>
      <c r="K535" s="9">
        <f t="shared" si="25"/>
        <v>1078.6666666666667</v>
      </c>
      <c r="L535" t="s">
        <v>117</v>
      </c>
      <c r="M535" s="1">
        <v>43245.025694444441</v>
      </c>
      <c r="N535" s="5">
        <f t="shared" si="26"/>
        <v>43245</v>
      </c>
      <c r="O535" t="s">
        <v>31</v>
      </c>
    </row>
    <row r="536" spans="1:15" ht="13.5" customHeight="1" x14ac:dyDescent="0.2">
      <c r="A536" t="s">
        <v>34</v>
      </c>
      <c r="B536">
        <v>148</v>
      </c>
      <c r="C536" s="1">
        <v>43277.75</v>
      </c>
      <c r="D536" t="s">
        <v>11</v>
      </c>
      <c r="E536">
        <v>-369.298824755883</v>
      </c>
      <c r="F536" t="s">
        <v>7</v>
      </c>
      <c r="G536" t="s">
        <v>20</v>
      </c>
      <c r="H536" t="s">
        <v>12</v>
      </c>
      <c r="I536" t="str">
        <f t="shared" si="24"/>
        <v>UNITED ARAB EMIRATES-UNITED KINGDOM</v>
      </c>
      <c r="J536">
        <v>148</v>
      </c>
      <c r="K536" s="9">
        <f t="shared" si="25"/>
        <v>5.92</v>
      </c>
      <c r="L536" t="s">
        <v>34</v>
      </c>
      <c r="M536" s="1">
        <v>43273.1875</v>
      </c>
      <c r="N536" s="5">
        <f t="shared" si="26"/>
        <v>43273</v>
      </c>
      <c r="O536" t="s">
        <v>17</v>
      </c>
    </row>
    <row r="537" spans="1:15" ht="13.5" customHeight="1" x14ac:dyDescent="0.2">
      <c r="A537" t="s">
        <v>34</v>
      </c>
      <c r="B537">
        <v>148</v>
      </c>
      <c r="C537" s="1">
        <v>43277.75</v>
      </c>
      <c r="D537" t="s">
        <v>11</v>
      </c>
      <c r="E537">
        <v>-83.520401422424996</v>
      </c>
      <c r="F537" t="s">
        <v>7</v>
      </c>
      <c r="G537" t="s">
        <v>20</v>
      </c>
      <c r="H537" t="s">
        <v>12</v>
      </c>
      <c r="I537" t="str">
        <f t="shared" si="24"/>
        <v>UNITED ARAB EMIRATES-UNITED KINGDOM</v>
      </c>
      <c r="J537">
        <v>148</v>
      </c>
      <c r="K537" s="9">
        <f t="shared" si="25"/>
        <v>5.92</v>
      </c>
      <c r="L537" t="s">
        <v>34</v>
      </c>
      <c r="M537" s="1">
        <v>43273.1875</v>
      </c>
      <c r="N537" s="5">
        <f t="shared" si="26"/>
        <v>43273</v>
      </c>
      <c r="O537" t="s">
        <v>17</v>
      </c>
    </row>
    <row r="538" spans="1:15" ht="13.5" customHeight="1" x14ac:dyDescent="0.2">
      <c r="A538" t="s">
        <v>34</v>
      </c>
      <c r="B538">
        <v>148</v>
      </c>
      <c r="C538" s="1">
        <v>43277.75</v>
      </c>
      <c r="D538" t="s">
        <v>11</v>
      </c>
      <c r="E538">
        <v>-52.198600288196999</v>
      </c>
      <c r="F538" t="s">
        <v>7</v>
      </c>
      <c r="G538" t="s">
        <v>20</v>
      </c>
      <c r="H538" t="s">
        <v>12</v>
      </c>
      <c r="I538" t="str">
        <f t="shared" si="24"/>
        <v>UNITED ARAB EMIRATES-UNITED KINGDOM</v>
      </c>
      <c r="J538">
        <v>148</v>
      </c>
      <c r="K538" s="9">
        <f t="shared" si="25"/>
        <v>5.92</v>
      </c>
      <c r="L538" t="s">
        <v>34</v>
      </c>
      <c r="M538" s="1">
        <v>43273.1875</v>
      </c>
      <c r="N538" s="5">
        <f t="shared" si="26"/>
        <v>43273</v>
      </c>
      <c r="O538" t="s">
        <v>17</v>
      </c>
    </row>
    <row r="539" spans="1:15" ht="13.5" customHeight="1" x14ac:dyDescent="0.2">
      <c r="A539" t="s">
        <v>34</v>
      </c>
      <c r="B539">
        <v>148</v>
      </c>
      <c r="C539" s="1">
        <v>43277.75</v>
      </c>
      <c r="D539" t="s">
        <v>11</v>
      </c>
      <c r="E539">
        <v>-83.520401422424996</v>
      </c>
      <c r="F539" t="s">
        <v>7</v>
      </c>
      <c r="G539" t="s">
        <v>20</v>
      </c>
      <c r="H539" t="s">
        <v>12</v>
      </c>
      <c r="I539" t="str">
        <f t="shared" si="24"/>
        <v>UNITED ARAB EMIRATES-UNITED KINGDOM</v>
      </c>
      <c r="J539">
        <v>148</v>
      </c>
      <c r="K539" s="9">
        <f t="shared" si="25"/>
        <v>5.92</v>
      </c>
      <c r="L539" t="s">
        <v>34</v>
      </c>
      <c r="M539" s="1">
        <v>43273.1875</v>
      </c>
      <c r="N539" s="5">
        <f t="shared" si="26"/>
        <v>43273</v>
      </c>
      <c r="O539" t="s">
        <v>17</v>
      </c>
    </row>
    <row r="540" spans="1:15" ht="13.5" customHeight="1" x14ac:dyDescent="0.2">
      <c r="A540" t="s">
        <v>34</v>
      </c>
      <c r="B540">
        <v>148</v>
      </c>
      <c r="C540" s="1">
        <v>43277.75</v>
      </c>
      <c r="D540" t="s">
        <v>11</v>
      </c>
      <c r="E540">
        <v>-52.198600288196999</v>
      </c>
      <c r="F540" t="s">
        <v>7</v>
      </c>
      <c r="G540" t="s">
        <v>20</v>
      </c>
      <c r="H540" t="s">
        <v>12</v>
      </c>
      <c r="I540" t="str">
        <f t="shared" si="24"/>
        <v>UNITED ARAB EMIRATES-UNITED KINGDOM</v>
      </c>
      <c r="J540">
        <v>148</v>
      </c>
      <c r="K540" s="9">
        <f t="shared" si="25"/>
        <v>5.92</v>
      </c>
      <c r="L540" t="s">
        <v>34</v>
      </c>
      <c r="M540" s="1">
        <v>43273.1875</v>
      </c>
      <c r="N540" s="5">
        <f t="shared" si="26"/>
        <v>43273</v>
      </c>
      <c r="O540" t="s">
        <v>17</v>
      </c>
    </row>
    <row r="541" spans="1:15" ht="13.5" customHeight="1" x14ac:dyDescent="0.2">
      <c r="A541" t="s">
        <v>34</v>
      </c>
      <c r="B541">
        <v>148</v>
      </c>
      <c r="C541" s="1">
        <v>43277.75</v>
      </c>
      <c r="D541" t="s">
        <v>11</v>
      </c>
      <c r="E541">
        <v>-39.614419646999998</v>
      </c>
      <c r="F541" t="s">
        <v>14</v>
      </c>
      <c r="G541" t="s">
        <v>20</v>
      </c>
      <c r="H541" t="s">
        <v>12</v>
      </c>
      <c r="I541" t="str">
        <f t="shared" si="24"/>
        <v>UNITED ARAB EMIRATES-UNITED KINGDOM</v>
      </c>
      <c r="J541">
        <v>148</v>
      </c>
      <c r="K541" s="9">
        <f t="shared" si="25"/>
        <v>5.92</v>
      </c>
      <c r="L541" t="s">
        <v>34</v>
      </c>
      <c r="M541" s="1">
        <v>43273.1875</v>
      </c>
      <c r="N541" s="5">
        <f t="shared" si="26"/>
        <v>43273</v>
      </c>
      <c r="O541" t="s">
        <v>17</v>
      </c>
    </row>
    <row r="542" spans="1:15" ht="13.5" customHeight="1" x14ac:dyDescent="0.2">
      <c r="A542" t="s">
        <v>34</v>
      </c>
      <c r="B542">
        <v>148</v>
      </c>
      <c r="C542" s="1">
        <v>43277.75</v>
      </c>
      <c r="D542" t="s">
        <v>11</v>
      </c>
      <c r="E542">
        <v>-85.355869532735994</v>
      </c>
      <c r="F542" t="s">
        <v>14</v>
      </c>
      <c r="G542" t="s">
        <v>20</v>
      </c>
      <c r="H542" t="s">
        <v>12</v>
      </c>
      <c r="I542" t="str">
        <f t="shared" si="24"/>
        <v>UNITED ARAB EMIRATES-UNITED KINGDOM</v>
      </c>
      <c r="J542">
        <v>148</v>
      </c>
      <c r="K542" s="9">
        <f t="shared" si="25"/>
        <v>5.92</v>
      </c>
      <c r="L542" t="s">
        <v>34</v>
      </c>
      <c r="M542" s="1">
        <v>43273.1875</v>
      </c>
      <c r="N542" s="5">
        <f t="shared" si="26"/>
        <v>43273</v>
      </c>
      <c r="O542" t="s">
        <v>17</v>
      </c>
    </row>
    <row r="543" spans="1:15" ht="13.5" customHeight="1" x14ac:dyDescent="0.2">
      <c r="A543" t="s">
        <v>34</v>
      </c>
      <c r="B543">
        <v>148</v>
      </c>
      <c r="C543" s="1">
        <v>43277.75</v>
      </c>
      <c r="D543" t="s">
        <v>11</v>
      </c>
      <c r="E543">
        <v>-958.21999203473399</v>
      </c>
      <c r="F543" t="s">
        <v>14</v>
      </c>
      <c r="G543" t="s">
        <v>20</v>
      </c>
      <c r="H543" t="s">
        <v>12</v>
      </c>
      <c r="I543" t="str">
        <f t="shared" si="24"/>
        <v>UNITED ARAB EMIRATES-UNITED KINGDOM</v>
      </c>
      <c r="J543">
        <v>148</v>
      </c>
      <c r="K543" s="9">
        <f t="shared" si="25"/>
        <v>5.92</v>
      </c>
      <c r="L543" t="s">
        <v>34</v>
      </c>
      <c r="M543" s="1">
        <v>43273.1875</v>
      </c>
      <c r="N543" s="5">
        <f t="shared" si="26"/>
        <v>43273</v>
      </c>
      <c r="O543" t="s">
        <v>17</v>
      </c>
    </row>
    <row r="544" spans="1:15" ht="13.5" customHeight="1" x14ac:dyDescent="0.2">
      <c r="A544" t="s">
        <v>34</v>
      </c>
      <c r="B544">
        <v>148</v>
      </c>
      <c r="C544" s="1">
        <v>43277.75</v>
      </c>
      <c r="D544" t="s">
        <v>11</v>
      </c>
      <c r="E544">
        <v>369.298824755883</v>
      </c>
      <c r="F544" t="s">
        <v>7</v>
      </c>
      <c r="G544" t="s">
        <v>20</v>
      </c>
      <c r="H544" t="s">
        <v>12</v>
      </c>
      <c r="I544" t="str">
        <f t="shared" si="24"/>
        <v>UNITED ARAB EMIRATES-UNITED KINGDOM</v>
      </c>
      <c r="J544">
        <v>148</v>
      </c>
      <c r="K544" s="9">
        <f t="shared" si="25"/>
        <v>5.92</v>
      </c>
      <c r="L544" t="s">
        <v>34</v>
      </c>
      <c r="M544" s="1">
        <v>43273.1875</v>
      </c>
      <c r="N544" s="5">
        <f t="shared" si="26"/>
        <v>43273</v>
      </c>
      <c r="O544" t="s">
        <v>17</v>
      </c>
    </row>
    <row r="545" spans="1:15" ht="13.5" customHeight="1" x14ac:dyDescent="0.2">
      <c r="A545" t="s">
        <v>34</v>
      </c>
      <c r="B545">
        <v>148</v>
      </c>
      <c r="C545" s="1">
        <v>43277.75</v>
      </c>
      <c r="D545" t="s">
        <v>11</v>
      </c>
      <c r="E545">
        <v>83.520401422424996</v>
      </c>
      <c r="F545" t="s">
        <v>7</v>
      </c>
      <c r="G545" t="s">
        <v>20</v>
      </c>
      <c r="H545" t="s">
        <v>12</v>
      </c>
      <c r="I545" t="str">
        <f t="shared" si="24"/>
        <v>UNITED ARAB EMIRATES-UNITED KINGDOM</v>
      </c>
      <c r="J545">
        <v>148</v>
      </c>
      <c r="K545" s="9">
        <f t="shared" si="25"/>
        <v>5.92</v>
      </c>
      <c r="L545" t="s">
        <v>34</v>
      </c>
      <c r="M545" s="1">
        <v>43273.1875</v>
      </c>
      <c r="N545" s="5">
        <f t="shared" si="26"/>
        <v>43273</v>
      </c>
      <c r="O545" t="s">
        <v>17</v>
      </c>
    </row>
    <row r="546" spans="1:15" ht="13.5" customHeight="1" x14ac:dyDescent="0.2">
      <c r="A546" t="s">
        <v>34</v>
      </c>
      <c r="B546">
        <v>148</v>
      </c>
      <c r="C546" s="1">
        <v>43277.75</v>
      </c>
      <c r="D546" t="s">
        <v>11</v>
      </c>
      <c r="E546">
        <v>52.198600288196999</v>
      </c>
      <c r="F546" t="s">
        <v>7</v>
      </c>
      <c r="G546" t="s">
        <v>20</v>
      </c>
      <c r="H546" t="s">
        <v>12</v>
      </c>
      <c r="I546" t="str">
        <f t="shared" si="24"/>
        <v>UNITED ARAB EMIRATES-UNITED KINGDOM</v>
      </c>
      <c r="J546">
        <v>148</v>
      </c>
      <c r="K546" s="9">
        <f t="shared" si="25"/>
        <v>5.92</v>
      </c>
      <c r="L546" t="s">
        <v>34</v>
      </c>
      <c r="M546" s="1">
        <v>43273.1875</v>
      </c>
      <c r="N546" s="5">
        <f t="shared" si="26"/>
        <v>43273</v>
      </c>
      <c r="O546" t="s">
        <v>17</v>
      </c>
    </row>
    <row r="547" spans="1:15" ht="13.5" customHeight="1" x14ac:dyDescent="0.2">
      <c r="A547" t="s">
        <v>34</v>
      </c>
      <c r="B547">
        <v>148</v>
      </c>
      <c r="C547" s="1">
        <v>43277.75</v>
      </c>
      <c r="D547" t="s">
        <v>11</v>
      </c>
      <c r="E547">
        <v>83.520401422424996</v>
      </c>
      <c r="F547" t="s">
        <v>7</v>
      </c>
      <c r="G547" t="s">
        <v>20</v>
      </c>
      <c r="H547" t="s">
        <v>12</v>
      </c>
      <c r="I547" t="str">
        <f t="shared" si="24"/>
        <v>UNITED ARAB EMIRATES-UNITED KINGDOM</v>
      </c>
      <c r="J547">
        <v>148</v>
      </c>
      <c r="K547" s="9">
        <f t="shared" si="25"/>
        <v>5.92</v>
      </c>
      <c r="L547" t="s">
        <v>34</v>
      </c>
      <c r="M547" s="1">
        <v>43273.1875</v>
      </c>
      <c r="N547" s="5">
        <f t="shared" si="26"/>
        <v>43273</v>
      </c>
      <c r="O547" t="s">
        <v>17</v>
      </c>
    </row>
    <row r="548" spans="1:15" ht="13.5" customHeight="1" x14ac:dyDescent="0.2">
      <c r="A548" t="s">
        <v>34</v>
      </c>
      <c r="B548">
        <v>148</v>
      </c>
      <c r="C548" s="1">
        <v>43277.75</v>
      </c>
      <c r="D548" t="s">
        <v>11</v>
      </c>
      <c r="E548">
        <v>52.198600288196999</v>
      </c>
      <c r="F548" t="s">
        <v>7</v>
      </c>
      <c r="G548" t="s">
        <v>20</v>
      </c>
      <c r="H548" t="s">
        <v>12</v>
      </c>
      <c r="I548" t="str">
        <f t="shared" si="24"/>
        <v>UNITED ARAB EMIRATES-UNITED KINGDOM</v>
      </c>
      <c r="J548">
        <v>148</v>
      </c>
      <c r="K548" s="9">
        <f t="shared" si="25"/>
        <v>5.92</v>
      </c>
      <c r="L548" t="s">
        <v>34</v>
      </c>
      <c r="M548" s="1">
        <v>43273.1875</v>
      </c>
      <c r="N548" s="5">
        <f t="shared" si="26"/>
        <v>43273</v>
      </c>
      <c r="O548" t="s">
        <v>17</v>
      </c>
    </row>
    <row r="549" spans="1:15" ht="13.5" customHeight="1" x14ac:dyDescent="0.2">
      <c r="A549" t="s">
        <v>34</v>
      </c>
      <c r="B549">
        <v>148</v>
      </c>
      <c r="C549" s="1">
        <v>43277.75</v>
      </c>
      <c r="D549" t="s">
        <v>11</v>
      </c>
      <c r="E549">
        <v>39.614419646999998</v>
      </c>
      <c r="F549" t="s">
        <v>14</v>
      </c>
      <c r="G549" t="s">
        <v>20</v>
      </c>
      <c r="H549" t="s">
        <v>12</v>
      </c>
      <c r="I549" t="str">
        <f t="shared" si="24"/>
        <v>UNITED ARAB EMIRATES-UNITED KINGDOM</v>
      </c>
      <c r="J549">
        <v>148</v>
      </c>
      <c r="K549" s="9">
        <f t="shared" si="25"/>
        <v>5.92</v>
      </c>
      <c r="L549" t="s">
        <v>34</v>
      </c>
      <c r="M549" s="1">
        <v>43273.1875</v>
      </c>
      <c r="N549" s="5">
        <f t="shared" si="26"/>
        <v>43273</v>
      </c>
      <c r="O549" t="s">
        <v>17</v>
      </c>
    </row>
    <row r="550" spans="1:15" ht="13.5" customHeight="1" x14ac:dyDescent="0.2">
      <c r="A550" t="s">
        <v>34</v>
      </c>
      <c r="B550">
        <v>148</v>
      </c>
      <c r="C550" s="1">
        <v>43277.75</v>
      </c>
      <c r="D550" t="s">
        <v>11</v>
      </c>
      <c r="E550">
        <v>85.355869532735994</v>
      </c>
      <c r="F550" t="s">
        <v>14</v>
      </c>
      <c r="G550" t="s">
        <v>20</v>
      </c>
      <c r="H550" t="s">
        <v>12</v>
      </c>
      <c r="I550" t="str">
        <f t="shared" si="24"/>
        <v>UNITED ARAB EMIRATES-UNITED KINGDOM</v>
      </c>
      <c r="J550">
        <v>148</v>
      </c>
      <c r="K550" s="9">
        <f t="shared" si="25"/>
        <v>5.92</v>
      </c>
      <c r="L550" t="s">
        <v>34</v>
      </c>
      <c r="M550" s="1">
        <v>43273.1875</v>
      </c>
      <c r="N550" s="5">
        <f t="shared" si="26"/>
        <v>43273</v>
      </c>
      <c r="O550" t="s">
        <v>17</v>
      </c>
    </row>
    <row r="551" spans="1:15" ht="13.5" customHeight="1" x14ac:dyDescent="0.2">
      <c r="A551" t="s">
        <v>34</v>
      </c>
      <c r="B551">
        <v>148</v>
      </c>
      <c r="C551" s="1">
        <v>43277.75</v>
      </c>
      <c r="D551" t="s">
        <v>11</v>
      </c>
      <c r="E551">
        <v>958.21999203473399</v>
      </c>
      <c r="F551" t="s">
        <v>14</v>
      </c>
      <c r="G551" t="s">
        <v>20</v>
      </c>
      <c r="H551" t="s">
        <v>12</v>
      </c>
      <c r="I551" t="str">
        <f t="shared" si="24"/>
        <v>UNITED ARAB EMIRATES-UNITED KINGDOM</v>
      </c>
      <c r="J551">
        <v>148</v>
      </c>
      <c r="K551" s="9">
        <f t="shared" si="25"/>
        <v>5.92</v>
      </c>
      <c r="L551" t="s">
        <v>34</v>
      </c>
      <c r="M551" s="1">
        <v>43273.1875</v>
      </c>
      <c r="N551" s="5">
        <f t="shared" si="26"/>
        <v>43273</v>
      </c>
      <c r="O551" t="s">
        <v>17</v>
      </c>
    </row>
    <row r="552" spans="1:15" ht="13.5" customHeight="1" x14ac:dyDescent="0.2">
      <c r="A552" t="s">
        <v>34</v>
      </c>
      <c r="B552">
        <v>148</v>
      </c>
      <c r="C552" s="1">
        <v>43277.75</v>
      </c>
      <c r="D552" t="s">
        <v>11</v>
      </c>
      <c r="E552">
        <v>401.84867289916798</v>
      </c>
      <c r="F552" t="s">
        <v>7</v>
      </c>
      <c r="G552" t="s">
        <v>20</v>
      </c>
      <c r="H552" t="s">
        <v>12</v>
      </c>
      <c r="I552" t="str">
        <f t="shared" si="24"/>
        <v>UNITED ARAB EMIRATES-UNITED KINGDOM</v>
      </c>
      <c r="J552">
        <v>148</v>
      </c>
      <c r="K552" s="9">
        <f t="shared" si="25"/>
        <v>5.92</v>
      </c>
      <c r="L552" t="s">
        <v>34</v>
      </c>
      <c r="M552" s="1">
        <v>43273.1875</v>
      </c>
      <c r="N552" s="5">
        <f t="shared" si="26"/>
        <v>43273</v>
      </c>
      <c r="O552" t="s">
        <v>17</v>
      </c>
    </row>
    <row r="553" spans="1:15" ht="13.5" customHeight="1" x14ac:dyDescent="0.2">
      <c r="A553" t="s">
        <v>34</v>
      </c>
      <c r="B553">
        <v>148</v>
      </c>
      <c r="C553" s="1">
        <v>43277.75</v>
      </c>
      <c r="D553" t="s">
        <v>11</v>
      </c>
      <c r="E553">
        <v>83.520401422424996</v>
      </c>
      <c r="F553" t="s">
        <v>7</v>
      </c>
      <c r="G553" t="s">
        <v>20</v>
      </c>
      <c r="H553" t="s">
        <v>12</v>
      </c>
      <c r="I553" t="str">
        <f t="shared" si="24"/>
        <v>UNITED ARAB EMIRATES-UNITED KINGDOM</v>
      </c>
      <c r="J553">
        <v>148</v>
      </c>
      <c r="K553" s="9">
        <f t="shared" si="25"/>
        <v>5.92</v>
      </c>
      <c r="L553" t="s">
        <v>34</v>
      </c>
      <c r="M553" s="1">
        <v>43273.1875</v>
      </c>
      <c r="N553" s="5">
        <f t="shared" si="26"/>
        <v>43273</v>
      </c>
      <c r="O553" t="s">
        <v>17</v>
      </c>
    </row>
    <row r="554" spans="1:15" ht="13.5" customHeight="1" x14ac:dyDescent="0.2">
      <c r="A554" t="s">
        <v>34</v>
      </c>
      <c r="B554">
        <v>148</v>
      </c>
      <c r="C554" s="1">
        <v>43277.75</v>
      </c>
      <c r="D554" t="s">
        <v>11</v>
      </c>
      <c r="E554">
        <v>52.198600288196999</v>
      </c>
      <c r="F554" t="s">
        <v>7</v>
      </c>
      <c r="G554" t="s">
        <v>20</v>
      </c>
      <c r="H554" t="s">
        <v>12</v>
      </c>
      <c r="I554" t="str">
        <f t="shared" si="24"/>
        <v>UNITED ARAB EMIRATES-UNITED KINGDOM</v>
      </c>
      <c r="J554">
        <v>148</v>
      </c>
      <c r="K554" s="9">
        <f t="shared" si="25"/>
        <v>5.92</v>
      </c>
      <c r="L554" t="s">
        <v>34</v>
      </c>
      <c r="M554" s="1">
        <v>43273.1875</v>
      </c>
      <c r="N554" s="5">
        <f t="shared" si="26"/>
        <v>43273</v>
      </c>
      <c r="O554" t="s">
        <v>17</v>
      </c>
    </row>
    <row r="555" spans="1:15" ht="13.5" customHeight="1" x14ac:dyDescent="0.2">
      <c r="A555" t="s">
        <v>34</v>
      </c>
      <c r="B555">
        <v>148</v>
      </c>
      <c r="C555" s="1">
        <v>43277.75</v>
      </c>
      <c r="D555" t="s">
        <v>11</v>
      </c>
      <c r="E555">
        <v>83.520401422424996</v>
      </c>
      <c r="F555" t="s">
        <v>7</v>
      </c>
      <c r="G555" t="s">
        <v>20</v>
      </c>
      <c r="H555" t="s">
        <v>12</v>
      </c>
      <c r="I555" t="str">
        <f t="shared" si="24"/>
        <v>UNITED ARAB EMIRATES-UNITED KINGDOM</v>
      </c>
      <c r="J555">
        <v>148</v>
      </c>
      <c r="K555" s="9">
        <f t="shared" si="25"/>
        <v>5.92</v>
      </c>
      <c r="L555" t="s">
        <v>34</v>
      </c>
      <c r="M555" s="1">
        <v>43273.1875</v>
      </c>
      <c r="N555" s="5">
        <f t="shared" si="26"/>
        <v>43273</v>
      </c>
      <c r="O555" t="s">
        <v>17</v>
      </c>
    </row>
    <row r="556" spans="1:15" ht="13.5" customHeight="1" x14ac:dyDescent="0.2">
      <c r="A556" t="s">
        <v>34</v>
      </c>
      <c r="B556">
        <v>148</v>
      </c>
      <c r="C556" s="1">
        <v>43277.75</v>
      </c>
      <c r="D556" t="s">
        <v>11</v>
      </c>
      <c r="E556">
        <v>52.198600288196999</v>
      </c>
      <c r="F556" t="s">
        <v>7</v>
      </c>
      <c r="G556" t="s">
        <v>20</v>
      </c>
      <c r="H556" t="s">
        <v>12</v>
      </c>
      <c r="I556" t="str">
        <f t="shared" si="24"/>
        <v>UNITED ARAB EMIRATES-UNITED KINGDOM</v>
      </c>
      <c r="J556">
        <v>148</v>
      </c>
      <c r="K556" s="9">
        <f t="shared" si="25"/>
        <v>5.92</v>
      </c>
      <c r="L556" t="s">
        <v>34</v>
      </c>
      <c r="M556" s="1">
        <v>43273.1875</v>
      </c>
      <c r="N556" s="5">
        <f t="shared" si="26"/>
        <v>43273</v>
      </c>
      <c r="O556" t="s">
        <v>17</v>
      </c>
    </row>
    <row r="557" spans="1:15" ht="13.5" customHeight="1" x14ac:dyDescent="0.2">
      <c r="A557" t="s">
        <v>34</v>
      </c>
      <c r="B557">
        <v>148</v>
      </c>
      <c r="C557" s="1">
        <v>43277.75</v>
      </c>
      <c r="D557" t="s">
        <v>11</v>
      </c>
      <c r="E557">
        <v>39.614419646999998</v>
      </c>
      <c r="F557" t="s">
        <v>14</v>
      </c>
      <c r="G557" t="s">
        <v>20</v>
      </c>
      <c r="H557" t="s">
        <v>12</v>
      </c>
      <c r="I557" t="str">
        <f t="shared" si="24"/>
        <v>UNITED ARAB EMIRATES-UNITED KINGDOM</v>
      </c>
      <c r="J557">
        <v>148</v>
      </c>
      <c r="K557" s="9">
        <f t="shared" si="25"/>
        <v>5.92</v>
      </c>
      <c r="L557" t="s">
        <v>34</v>
      </c>
      <c r="M557" s="1">
        <v>43273.1875</v>
      </c>
      <c r="N557" s="5">
        <f t="shared" si="26"/>
        <v>43273</v>
      </c>
      <c r="O557" t="s">
        <v>17</v>
      </c>
    </row>
    <row r="558" spans="1:15" ht="13.5" customHeight="1" x14ac:dyDescent="0.2">
      <c r="A558" t="s">
        <v>34</v>
      </c>
      <c r="B558">
        <v>148</v>
      </c>
      <c r="C558" s="1">
        <v>43277.75</v>
      </c>
      <c r="D558" t="s">
        <v>11</v>
      </c>
      <c r="E558">
        <v>85.355869532735994</v>
      </c>
      <c r="F558" t="s">
        <v>14</v>
      </c>
      <c r="G558" t="s">
        <v>20</v>
      </c>
      <c r="H558" t="s">
        <v>12</v>
      </c>
      <c r="I558" t="str">
        <f t="shared" si="24"/>
        <v>UNITED ARAB EMIRATES-UNITED KINGDOM</v>
      </c>
      <c r="J558">
        <v>148</v>
      </c>
      <c r="K558" s="9">
        <f t="shared" si="25"/>
        <v>5.92</v>
      </c>
      <c r="L558" t="s">
        <v>34</v>
      </c>
      <c r="M558" s="1">
        <v>43273.1875</v>
      </c>
      <c r="N558" s="5">
        <f t="shared" si="26"/>
        <v>43273</v>
      </c>
      <c r="O558" t="s">
        <v>17</v>
      </c>
    </row>
    <row r="559" spans="1:15" ht="13.5" customHeight="1" x14ac:dyDescent="0.2">
      <c r="A559" t="s">
        <v>34</v>
      </c>
      <c r="B559">
        <v>148</v>
      </c>
      <c r="C559" s="1">
        <v>43277.75</v>
      </c>
      <c r="D559" t="s">
        <v>11</v>
      </c>
      <c r="E559">
        <v>958.21999203473399</v>
      </c>
      <c r="F559" t="s">
        <v>14</v>
      </c>
      <c r="G559" t="s">
        <v>20</v>
      </c>
      <c r="H559" t="s">
        <v>12</v>
      </c>
      <c r="I559" t="str">
        <f t="shared" si="24"/>
        <v>UNITED ARAB EMIRATES-UNITED KINGDOM</v>
      </c>
      <c r="J559">
        <v>148</v>
      </c>
      <c r="K559" s="9">
        <f t="shared" si="25"/>
        <v>5.92</v>
      </c>
      <c r="L559" t="s">
        <v>34</v>
      </c>
      <c r="M559" s="1">
        <v>43273.1875</v>
      </c>
      <c r="N559" s="5">
        <f t="shared" si="26"/>
        <v>43273</v>
      </c>
      <c r="O559" t="s">
        <v>17</v>
      </c>
    </row>
    <row r="560" spans="1:15" ht="13.5" customHeight="1" x14ac:dyDescent="0.2">
      <c r="A560" t="s">
        <v>34</v>
      </c>
      <c r="B560">
        <v>148</v>
      </c>
      <c r="C560" s="1">
        <v>43277.75</v>
      </c>
      <c r="D560" t="s">
        <v>11</v>
      </c>
      <c r="E560">
        <v>46.216822921499997</v>
      </c>
      <c r="F560" t="s">
        <v>14</v>
      </c>
      <c r="G560" t="s">
        <v>20</v>
      </c>
      <c r="H560" t="s">
        <v>12</v>
      </c>
      <c r="I560" t="str">
        <f t="shared" si="24"/>
        <v>UNITED ARAB EMIRATES-UNITED KINGDOM</v>
      </c>
      <c r="J560">
        <v>148</v>
      </c>
      <c r="K560" s="9">
        <f t="shared" si="25"/>
        <v>5.92</v>
      </c>
      <c r="L560" t="s">
        <v>34</v>
      </c>
      <c r="M560" s="1">
        <v>43273.1875</v>
      </c>
      <c r="N560" s="5">
        <f t="shared" si="26"/>
        <v>43273</v>
      </c>
      <c r="O560" t="s">
        <v>17</v>
      </c>
    </row>
    <row r="561" spans="1:15" ht="13.5" customHeight="1" x14ac:dyDescent="0.2">
      <c r="A561" t="s">
        <v>79</v>
      </c>
      <c r="B561">
        <v>573</v>
      </c>
      <c r="C561" s="1">
        <v>43282.40347222222</v>
      </c>
      <c r="D561" t="s">
        <v>29</v>
      </c>
      <c r="E561">
        <v>2704.56</v>
      </c>
      <c r="F561" t="s">
        <v>7</v>
      </c>
      <c r="G561" t="s">
        <v>23</v>
      </c>
      <c r="H561" t="s">
        <v>77</v>
      </c>
      <c r="I561" t="str">
        <f t="shared" si="24"/>
        <v>UNITED STATES-KUWAIT</v>
      </c>
      <c r="J561">
        <v>573</v>
      </c>
      <c r="K561" s="9">
        <f t="shared" si="25"/>
        <v>114.6</v>
      </c>
      <c r="L561" t="s">
        <v>79</v>
      </c>
      <c r="M561" s="1">
        <v>43280.543749999997</v>
      </c>
      <c r="N561" s="5">
        <f t="shared" si="26"/>
        <v>43280</v>
      </c>
      <c r="O561" t="s">
        <v>17</v>
      </c>
    </row>
    <row r="562" spans="1:15" ht="13.5" customHeight="1" x14ac:dyDescent="0.2">
      <c r="A562" t="s">
        <v>79</v>
      </c>
      <c r="B562">
        <v>573</v>
      </c>
      <c r="C562" s="1">
        <v>43282.40347222222</v>
      </c>
      <c r="D562" t="s">
        <v>29</v>
      </c>
      <c r="E562">
        <v>45</v>
      </c>
      <c r="F562" t="s">
        <v>14</v>
      </c>
      <c r="G562" t="s">
        <v>23</v>
      </c>
      <c r="H562" t="s">
        <v>77</v>
      </c>
      <c r="I562" t="str">
        <f t="shared" si="24"/>
        <v>UNITED STATES-KUWAIT</v>
      </c>
      <c r="J562">
        <v>573</v>
      </c>
      <c r="K562" s="9">
        <f t="shared" si="25"/>
        <v>114.6</v>
      </c>
      <c r="L562" t="s">
        <v>79</v>
      </c>
      <c r="M562" s="1">
        <v>43280.543749999997</v>
      </c>
      <c r="N562" s="5">
        <f t="shared" si="26"/>
        <v>43280</v>
      </c>
      <c r="O562" t="s">
        <v>17</v>
      </c>
    </row>
    <row r="563" spans="1:15" ht="13.5" customHeight="1" x14ac:dyDescent="0.2">
      <c r="A563" t="s">
        <v>79</v>
      </c>
      <c r="B563">
        <v>573</v>
      </c>
      <c r="C563" s="1">
        <v>43282.40347222222</v>
      </c>
      <c r="D563" t="s">
        <v>29</v>
      </c>
      <c r="E563">
        <v>57.3</v>
      </c>
      <c r="F563" t="s">
        <v>14</v>
      </c>
      <c r="G563" t="s">
        <v>23</v>
      </c>
      <c r="H563" t="s">
        <v>77</v>
      </c>
      <c r="I563" t="str">
        <f t="shared" si="24"/>
        <v>UNITED STATES-KUWAIT</v>
      </c>
      <c r="J563">
        <v>573</v>
      </c>
      <c r="K563" s="9">
        <f t="shared" si="25"/>
        <v>114.6</v>
      </c>
      <c r="L563" t="s">
        <v>79</v>
      </c>
      <c r="M563" s="1">
        <v>43280.543749999997</v>
      </c>
      <c r="N563" s="5">
        <f t="shared" si="26"/>
        <v>43280</v>
      </c>
      <c r="O563" t="s">
        <v>17</v>
      </c>
    </row>
    <row r="564" spans="1:15" ht="13.5" customHeight="1" x14ac:dyDescent="0.2">
      <c r="A564" t="s">
        <v>79</v>
      </c>
      <c r="B564">
        <v>573</v>
      </c>
      <c r="C564" s="1">
        <v>43282.40347222222</v>
      </c>
      <c r="D564" t="s">
        <v>29</v>
      </c>
      <c r="E564">
        <v>55</v>
      </c>
      <c r="F564" t="s">
        <v>14</v>
      </c>
      <c r="G564" t="s">
        <v>23</v>
      </c>
      <c r="H564" t="s">
        <v>77</v>
      </c>
      <c r="I564" t="str">
        <f t="shared" si="24"/>
        <v>UNITED STATES-KUWAIT</v>
      </c>
      <c r="J564">
        <v>573</v>
      </c>
      <c r="K564" s="9">
        <f t="shared" si="25"/>
        <v>114.6</v>
      </c>
      <c r="L564" t="s">
        <v>79</v>
      </c>
      <c r="M564" s="1">
        <v>43280.543749999997</v>
      </c>
      <c r="N564" s="5">
        <f t="shared" si="26"/>
        <v>43280</v>
      </c>
      <c r="O564" t="s">
        <v>17</v>
      </c>
    </row>
    <row r="565" spans="1:15" ht="13.5" customHeight="1" x14ac:dyDescent="0.2">
      <c r="A565" t="s">
        <v>79</v>
      </c>
      <c r="B565">
        <v>573</v>
      </c>
      <c r="C565" s="1">
        <v>43282.40347222222</v>
      </c>
      <c r="D565" t="s">
        <v>29</v>
      </c>
      <c r="E565">
        <v>25</v>
      </c>
      <c r="F565" t="s">
        <v>14</v>
      </c>
      <c r="G565" t="s">
        <v>23</v>
      </c>
      <c r="H565" t="s">
        <v>77</v>
      </c>
      <c r="I565" t="str">
        <f t="shared" si="24"/>
        <v>UNITED STATES-KUWAIT</v>
      </c>
      <c r="J565">
        <v>573</v>
      </c>
      <c r="K565" s="9">
        <f t="shared" si="25"/>
        <v>114.6</v>
      </c>
      <c r="L565" t="s">
        <v>79</v>
      </c>
      <c r="M565" s="1">
        <v>43280.543749999997</v>
      </c>
      <c r="N565" s="5">
        <f t="shared" si="26"/>
        <v>43280</v>
      </c>
      <c r="O565" t="s">
        <v>17</v>
      </c>
    </row>
    <row r="566" spans="1:15" ht="13.5" customHeight="1" x14ac:dyDescent="0.2">
      <c r="A566" t="s">
        <v>40</v>
      </c>
      <c r="B566">
        <v>17737</v>
      </c>
      <c r="C566" s="1">
        <v>43274.583333333336</v>
      </c>
      <c r="D566" t="s">
        <v>27</v>
      </c>
      <c r="E566">
        <v>108.55</v>
      </c>
      <c r="F566" t="s">
        <v>14</v>
      </c>
      <c r="G566" t="s">
        <v>23</v>
      </c>
      <c r="H566" t="s">
        <v>20</v>
      </c>
      <c r="I566" t="str">
        <f t="shared" si="24"/>
        <v>UNITED STATES-UNITED ARAB EMIRATES</v>
      </c>
      <c r="J566">
        <v>17737</v>
      </c>
      <c r="K566" s="9">
        <f t="shared" si="25"/>
        <v>554.28125</v>
      </c>
      <c r="L566" t="s">
        <v>40</v>
      </c>
      <c r="M566" s="1">
        <v>43238.958333333336</v>
      </c>
      <c r="N566" s="5">
        <f t="shared" si="26"/>
        <v>43238</v>
      </c>
      <c r="O566" t="s">
        <v>31</v>
      </c>
    </row>
    <row r="567" spans="1:15" ht="13.5" customHeight="1" x14ac:dyDescent="0.2">
      <c r="A567" t="s">
        <v>40</v>
      </c>
      <c r="B567">
        <v>17737</v>
      </c>
      <c r="C567" s="1">
        <v>43274.583333333336</v>
      </c>
      <c r="D567" t="s">
        <v>27</v>
      </c>
      <c r="E567">
        <v>122</v>
      </c>
      <c r="F567" t="s">
        <v>14</v>
      </c>
      <c r="G567" t="s">
        <v>23</v>
      </c>
      <c r="H567" t="s">
        <v>20</v>
      </c>
      <c r="I567" t="str">
        <f t="shared" si="24"/>
        <v>UNITED STATES-UNITED ARAB EMIRATES</v>
      </c>
      <c r="J567">
        <v>17737</v>
      </c>
      <c r="K567" s="9">
        <f t="shared" si="25"/>
        <v>554.28125</v>
      </c>
      <c r="L567" t="s">
        <v>40</v>
      </c>
      <c r="M567" s="1">
        <v>43238.958333333336</v>
      </c>
      <c r="N567" s="5">
        <f t="shared" si="26"/>
        <v>43238</v>
      </c>
      <c r="O567" t="s">
        <v>31</v>
      </c>
    </row>
    <row r="568" spans="1:15" ht="13.5" customHeight="1" x14ac:dyDescent="0.2">
      <c r="A568" t="s">
        <v>40</v>
      </c>
      <c r="B568">
        <v>17737</v>
      </c>
      <c r="C568" s="1">
        <v>43274.583333333336</v>
      </c>
      <c r="D568" t="s">
        <v>27</v>
      </c>
      <c r="E568">
        <v>312</v>
      </c>
      <c r="F568" t="s">
        <v>14</v>
      </c>
      <c r="G568" t="s">
        <v>23</v>
      </c>
      <c r="H568" t="s">
        <v>20</v>
      </c>
      <c r="I568" t="str">
        <f t="shared" si="24"/>
        <v>UNITED STATES-UNITED ARAB EMIRATES</v>
      </c>
      <c r="J568">
        <v>17737</v>
      </c>
      <c r="K568" s="9">
        <f t="shared" si="25"/>
        <v>554.28125</v>
      </c>
      <c r="L568" t="s">
        <v>40</v>
      </c>
      <c r="M568" s="1">
        <v>43238.958333333336</v>
      </c>
      <c r="N568" s="5">
        <f t="shared" si="26"/>
        <v>43238</v>
      </c>
      <c r="O568" t="s">
        <v>31</v>
      </c>
    </row>
    <row r="569" spans="1:15" ht="13.5" customHeight="1" x14ac:dyDescent="0.2">
      <c r="A569" t="s">
        <v>40</v>
      </c>
      <c r="B569">
        <v>17737</v>
      </c>
      <c r="C569" s="1">
        <v>43274.583333333336</v>
      </c>
      <c r="D569" t="s">
        <v>27</v>
      </c>
      <c r="E569">
        <v>86</v>
      </c>
      <c r="F569" t="s">
        <v>14</v>
      </c>
      <c r="G569" t="s">
        <v>23</v>
      </c>
      <c r="H569" t="s">
        <v>20</v>
      </c>
      <c r="I569" t="str">
        <f t="shared" si="24"/>
        <v>UNITED STATES-UNITED ARAB EMIRATES</v>
      </c>
      <c r="J569">
        <v>17737</v>
      </c>
      <c r="K569" s="9">
        <f t="shared" si="25"/>
        <v>554.28125</v>
      </c>
      <c r="L569" t="s">
        <v>40</v>
      </c>
      <c r="M569" s="1">
        <v>43238.958333333336</v>
      </c>
      <c r="N569" s="5">
        <f t="shared" si="26"/>
        <v>43238</v>
      </c>
      <c r="O569" t="s">
        <v>31</v>
      </c>
    </row>
    <row r="570" spans="1:15" ht="13.5" customHeight="1" x14ac:dyDescent="0.2">
      <c r="A570" t="s">
        <v>40</v>
      </c>
      <c r="B570">
        <v>17737</v>
      </c>
      <c r="C570" s="1">
        <v>43274.583333333336</v>
      </c>
      <c r="D570" t="s">
        <v>27</v>
      </c>
      <c r="E570">
        <v>56</v>
      </c>
      <c r="F570" t="s">
        <v>14</v>
      </c>
      <c r="G570" t="s">
        <v>23</v>
      </c>
      <c r="H570" t="s">
        <v>20</v>
      </c>
      <c r="I570" t="str">
        <f t="shared" si="24"/>
        <v>UNITED STATES-UNITED ARAB EMIRATES</v>
      </c>
      <c r="J570">
        <v>17737</v>
      </c>
      <c r="K570" s="9">
        <f t="shared" si="25"/>
        <v>554.28125</v>
      </c>
      <c r="L570" t="s">
        <v>40</v>
      </c>
      <c r="M570" s="1">
        <v>43238.958333333336</v>
      </c>
      <c r="N570" s="5">
        <f t="shared" si="26"/>
        <v>43238</v>
      </c>
      <c r="O570" t="s">
        <v>31</v>
      </c>
    </row>
    <row r="571" spans="1:15" ht="13.5" customHeight="1" x14ac:dyDescent="0.2">
      <c r="A571" t="s">
        <v>40</v>
      </c>
      <c r="B571">
        <v>17737</v>
      </c>
      <c r="C571" s="1">
        <v>43274.583333333336</v>
      </c>
      <c r="D571" t="s">
        <v>27</v>
      </c>
      <c r="E571">
        <v>28.5</v>
      </c>
      <c r="F571" t="s">
        <v>14</v>
      </c>
      <c r="G571" t="s">
        <v>23</v>
      </c>
      <c r="H571" t="s">
        <v>20</v>
      </c>
      <c r="I571" t="str">
        <f t="shared" si="24"/>
        <v>UNITED STATES-UNITED ARAB EMIRATES</v>
      </c>
      <c r="J571">
        <v>17737</v>
      </c>
      <c r="K571" s="9">
        <f t="shared" si="25"/>
        <v>554.28125</v>
      </c>
      <c r="L571" t="s">
        <v>40</v>
      </c>
      <c r="M571" s="1">
        <v>43238.958333333336</v>
      </c>
      <c r="N571" s="5">
        <f t="shared" si="26"/>
        <v>43238</v>
      </c>
      <c r="O571" t="s">
        <v>31</v>
      </c>
    </row>
    <row r="572" spans="1:15" ht="13.5" customHeight="1" x14ac:dyDescent="0.2">
      <c r="A572" t="s">
        <v>40</v>
      </c>
      <c r="B572">
        <v>17737</v>
      </c>
      <c r="C572" s="1">
        <v>43274.583333333336</v>
      </c>
      <c r="D572" t="s">
        <v>27</v>
      </c>
      <c r="E572">
        <v>22</v>
      </c>
      <c r="F572" t="s">
        <v>14</v>
      </c>
      <c r="G572" t="s">
        <v>23</v>
      </c>
      <c r="H572" t="s">
        <v>20</v>
      </c>
      <c r="I572" t="str">
        <f t="shared" si="24"/>
        <v>UNITED STATES-UNITED ARAB EMIRATES</v>
      </c>
      <c r="J572">
        <v>17737</v>
      </c>
      <c r="K572" s="9">
        <f t="shared" si="25"/>
        <v>554.28125</v>
      </c>
      <c r="L572" t="s">
        <v>40</v>
      </c>
      <c r="M572" s="1">
        <v>43238.958333333336</v>
      </c>
      <c r="N572" s="5">
        <f t="shared" si="26"/>
        <v>43238</v>
      </c>
      <c r="O572" t="s">
        <v>31</v>
      </c>
    </row>
    <row r="573" spans="1:15" ht="13.5" customHeight="1" x14ac:dyDescent="0.2">
      <c r="A573" t="s">
        <v>40</v>
      </c>
      <c r="B573">
        <v>17737</v>
      </c>
      <c r="C573" s="1">
        <v>43274.583333333336</v>
      </c>
      <c r="D573" t="s">
        <v>27</v>
      </c>
      <c r="E573">
        <v>47.5</v>
      </c>
      <c r="F573" t="s">
        <v>14</v>
      </c>
      <c r="G573" t="s">
        <v>23</v>
      </c>
      <c r="H573" t="s">
        <v>20</v>
      </c>
      <c r="I573" t="str">
        <f t="shared" si="24"/>
        <v>UNITED STATES-UNITED ARAB EMIRATES</v>
      </c>
      <c r="J573">
        <v>17737</v>
      </c>
      <c r="K573" s="9">
        <f t="shared" si="25"/>
        <v>554.28125</v>
      </c>
      <c r="L573" t="s">
        <v>40</v>
      </c>
      <c r="M573" s="1">
        <v>43238.958333333336</v>
      </c>
      <c r="N573" s="5">
        <f t="shared" si="26"/>
        <v>43238</v>
      </c>
      <c r="O573" t="s">
        <v>31</v>
      </c>
    </row>
    <row r="574" spans="1:15" ht="13.5" customHeight="1" x14ac:dyDescent="0.2">
      <c r="A574" t="s">
        <v>40</v>
      </c>
      <c r="B574">
        <v>17737</v>
      </c>
      <c r="C574" s="1">
        <v>43274.583333333336</v>
      </c>
      <c r="D574" t="s">
        <v>27</v>
      </c>
      <c r="E574">
        <v>108.55</v>
      </c>
      <c r="F574" t="s">
        <v>14</v>
      </c>
      <c r="G574" t="s">
        <v>23</v>
      </c>
      <c r="H574" t="s">
        <v>20</v>
      </c>
      <c r="I574" t="str">
        <f t="shared" si="24"/>
        <v>UNITED STATES-UNITED ARAB EMIRATES</v>
      </c>
      <c r="J574">
        <v>17737</v>
      </c>
      <c r="K574" s="9">
        <f t="shared" si="25"/>
        <v>554.28125</v>
      </c>
      <c r="L574" t="s">
        <v>40</v>
      </c>
      <c r="M574" s="1">
        <v>43238.958333333336</v>
      </c>
      <c r="N574" s="5">
        <f t="shared" si="26"/>
        <v>43238</v>
      </c>
      <c r="O574" t="s">
        <v>31</v>
      </c>
    </row>
    <row r="575" spans="1:15" ht="13.5" customHeight="1" x14ac:dyDescent="0.2">
      <c r="A575" t="s">
        <v>40</v>
      </c>
      <c r="B575">
        <v>17737</v>
      </c>
      <c r="C575" s="1">
        <v>43274.583333333336</v>
      </c>
      <c r="D575" t="s">
        <v>27</v>
      </c>
      <c r="E575">
        <v>122</v>
      </c>
      <c r="F575" t="s">
        <v>14</v>
      </c>
      <c r="G575" t="s">
        <v>23</v>
      </c>
      <c r="H575" t="s">
        <v>20</v>
      </c>
      <c r="I575" t="str">
        <f t="shared" si="24"/>
        <v>UNITED STATES-UNITED ARAB EMIRATES</v>
      </c>
      <c r="J575">
        <v>17737</v>
      </c>
      <c r="K575" s="9">
        <f t="shared" si="25"/>
        <v>554.28125</v>
      </c>
      <c r="L575" t="s">
        <v>40</v>
      </c>
      <c r="M575" s="1">
        <v>43238.958333333336</v>
      </c>
      <c r="N575" s="5">
        <f t="shared" si="26"/>
        <v>43238</v>
      </c>
      <c r="O575" t="s">
        <v>31</v>
      </c>
    </row>
    <row r="576" spans="1:15" ht="13.5" customHeight="1" x14ac:dyDescent="0.2">
      <c r="A576" t="s">
        <v>40</v>
      </c>
      <c r="B576">
        <v>17737</v>
      </c>
      <c r="C576" s="1">
        <v>43274.583333333336</v>
      </c>
      <c r="D576" t="s">
        <v>27</v>
      </c>
      <c r="E576">
        <v>312</v>
      </c>
      <c r="F576" t="s">
        <v>14</v>
      </c>
      <c r="G576" t="s">
        <v>23</v>
      </c>
      <c r="H576" t="s">
        <v>20</v>
      </c>
      <c r="I576" t="str">
        <f t="shared" si="24"/>
        <v>UNITED STATES-UNITED ARAB EMIRATES</v>
      </c>
      <c r="J576">
        <v>17737</v>
      </c>
      <c r="K576" s="9">
        <f t="shared" si="25"/>
        <v>554.28125</v>
      </c>
      <c r="L576" t="s">
        <v>40</v>
      </c>
      <c r="M576" s="1">
        <v>43238.958333333336</v>
      </c>
      <c r="N576" s="5">
        <f t="shared" si="26"/>
        <v>43238</v>
      </c>
      <c r="O576" t="s">
        <v>31</v>
      </c>
    </row>
    <row r="577" spans="1:15" ht="13.5" customHeight="1" x14ac:dyDescent="0.2">
      <c r="A577" t="s">
        <v>40</v>
      </c>
      <c r="B577">
        <v>17737</v>
      </c>
      <c r="C577" s="1">
        <v>43274.583333333336</v>
      </c>
      <c r="D577" t="s">
        <v>27</v>
      </c>
      <c r="E577">
        <v>86</v>
      </c>
      <c r="F577" t="s">
        <v>14</v>
      </c>
      <c r="G577" t="s">
        <v>23</v>
      </c>
      <c r="H577" t="s">
        <v>20</v>
      </c>
      <c r="I577" t="str">
        <f t="shared" si="24"/>
        <v>UNITED STATES-UNITED ARAB EMIRATES</v>
      </c>
      <c r="J577">
        <v>17737</v>
      </c>
      <c r="K577" s="9">
        <f t="shared" si="25"/>
        <v>554.28125</v>
      </c>
      <c r="L577" t="s">
        <v>40</v>
      </c>
      <c r="M577" s="1">
        <v>43238.958333333336</v>
      </c>
      <c r="N577" s="5">
        <f t="shared" si="26"/>
        <v>43238</v>
      </c>
      <c r="O577" t="s">
        <v>31</v>
      </c>
    </row>
    <row r="578" spans="1:15" ht="13.5" customHeight="1" x14ac:dyDescent="0.2">
      <c r="A578" t="s">
        <v>40</v>
      </c>
      <c r="B578">
        <v>17737</v>
      </c>
      <c r="C578" s="1">
        <v>43274.583333333336</v>
      </c>
      <c r="D578" t="s">
        <v>27</v>
      </c>
      <c r="E578">
        <v>56</v>
      </c>
      <c r="F578" t="s">
        <v>14</v>
      </c>
      <c r="G578" t="s">
        <v>23</v>
      </c>
      <c r="H578" t="s">
        <v>20</v>
      </c>
      <c r="I578" t="str">
        <f t="shared" ref="I578:I641" si="27">G578&amp;"-"&amp;H578</f>
        <v>UNITED STATES-UNITED ARAB EMIRATES</v>
      </c>
      <c r="J578">
        <v>17737</v>
      </c>
      <c r="K578" s="9">
        <f t="shared" ref="K578:K641" si="28">J578/COUNTIF(L:L,L578)</f>
        <v>554.28125</v>
      </c>
      <c r="L578" t="s">
        <v>40</v>
      </c>
      <c r="M578" s="1">
        <v>43238.958333333336</v>
      </c>
      <c r="N578" s="5">
        <f t="shared" si="26"/>
        <v>43238</v>
      </c>
      <c r="O578" t="s">
        <v>31</v>
      </c>
    </row>
    <row r="579" spans="1:15" ht="13.5" customHeight="1" x14ac:dyDescent="0.2">
      <c r="A579" t="s">
        <v>40</v>
      </c>
      <c r="B579">
        <v>17737</v>
      </c>
      <c r="C579" s="1">
        <v>43274.583333333336</v>
      </c>
      <c r="D579" t="s">
        <v>27</v>
      </c>
      <c r="E579">
        <v>28.5</v>
      </c>
      <c r="F579" t="s">
        <v>14</v>
      </c>
      <c r="G579" t="s">
        <v>23</v>
      </c>
      <c r="H579" t="s">
        <v>20</v>
      </c>
      <c r="I579" t="str">
        <f t="shared" si="27"/>
        <v>UNITED STATES-UNITED ARAB EMIRATES</v>
      </c>
      <c r="J579">
        <v>17737</v>
      </c>
      <c r="K579" s="9">
        <f t="shared" si="28"/>
        <v>554.28125</v>
      </c>
      <c r="L579" t="s">
        <v>40</v>
      </c>
      <c r="M579" s="1">
        <v>43238.958333333336</v>
      </c>
      <c r="N579" s="5">
        <f t="shared" ref="N579:N642" si="29">IFERROR(INT(M579),"")</f>
        <v>43238</v>
      </c>
      <c r="O579" t="s">
        <v>31</v>
      </c>
    </row>
    <row r="580" spans="1:15" ht="13.5" customHeight="1" x14ac:dyDescent="0.2">
      <c r="A580" t="s">
        <v>40</v>
      </c>
      <c r="B580">
        <v>17737</v>
      </c>
      <c r="C580" s="1">
        <v>43274.583333333336</v>
      </c>
      <c r="D580" t="s">
        <v>27</v>
      </c>
      <c r="E580">
        <v>22</v>
      </c>
      <c r="F580" t="s">
        <v>14</v>
      </c>
      <c r="G580" t="s">
        <v>23</v>
      </c>
      <c r="H580" t="s">
        <v>20</v>
      </c>
      <c r="I580" t="str">
        <f t="shared" si="27"/>
        <v>UNITED STATES-UNITED ARAB EMIRATES</v>
      </c>
      <c r="J580">
        <v>17737</v>
      </c>
      <c r="K580" s="9">
        <f t="shared" si="28"/>
        <v>554.28125</v>
      </c>
      <c r="L580" t="s">
        <v>40</v>
      </c>
      <c r="M580" s="1">
        <v>43238.958333333336</v>
      </c>
      <c r="N580" s="5">
        <f t="shared" si="29"/>
        <v>43238</v>
      </c>
      <c r="O580" t="s">
        <v>31</v>
      </c>
    </row>
    <row r="581" spans="1:15" ht="13.5" customHeight="1" x14ac:dyDescent="0.2">
      <c r="A581" t="s">
        <v>40</v>
      </c>
      <c r="B581">
        <v>17737</v>
      </c>
      <c r="C581" s="1">
        <v>43274.583333333336</v>
      </c>
      <c r="D581" t="s">
        <v>27</v>
      </c>
      <c r="E581">
        <v>47.5</v>
      </c>
      <c r="F581" t="s">
        <v>14</v>
      </c>
      <c r="G581" t="s">
        <v>23</v>
      </c>
      <c r="H581" t="s">
        <v>20</v>
      </c>
      <c r="I581" t="str">
        <f t="shared" si="27"/>
        <v>UNITED STATES-UNITED ARAB EMIRATES</v>
      </c>
      <c r="J581">
        <v>17737</v>
      </c>
      <c r="K581" s="9">
        <f t="shared" si="28"/>
        <v>554.28125</v>
      </c>
      <c r="L581" t="s">
        <v>40</v>
      </c>
      <c r="M581" s="1">
        <v>43238.958333333336</v>
      </c>
      <c r="N581" s="5">
        <f t="shared" si="29"/>
        <v>43238</v>
      </c>
      <c r="O581" t="s">
        <v>31</v>
      </c>
    </row>
    <row r="582" spans="1:15" ht="13.5" customHeight="1" x14ac:dyDescent="0.2">
      <c r="A582" t="s">
        <v>40</v>
      </c>
      <c r="B582">
        <v>17737</v>
      </c>
      <c r="C582" s="1">
        <v>43274.583333333336</v>
      </c>
      <c r="D582" t="s">
        <v>27</v>
      </c>
      <c r="E582">
        <v>41</v>
      </c>
      <c r="F582" t="s">
        <v>14</v>
      </c>
      <c r="G582" t="s">
        <v>23</v>
      </c>
      <c r="H582" t="s">
        <v>20</v>
      </c>
      <c r="I582" t="str">
        <f t="shared" si="27"/>
        <v>UNITED STATES-UNITED ARAB EMIRATES</v>
      </c>
      <c r="J582">
        <v>17737</v>
      </c>
      <c r="K582" s="9">
        <f t="shared" si="28"/>
        <v>554.28125</v>
      </c>
      <c r="L582" t="s">
        <v>40</v>
      </c>
      <c r="M582" s="1">
        <v>43238.958333333336</v>
      </c>
      <c r="N582" s="5">
        <f t="shared" si="29"/>
        <v>43238</v>
      </c>
      <c r="O582" t="s">
        <v>31</v>
      </c>
    </row>
    <row r="583" spans="1:15" ht="13.5" customHeight="1" x14ac:dyDescent="0.2">
      <c r="A583" t="s">
        <v>40</v>
      </c>
      <c r="B583">
        <v>17737</v>
      </c>
      <c r="C583" s="1">
        <v>43274.583333333336</v>
      </c>
      <c r="D583" t="s">
        <v>27</v>
      </c>
      <c r="E583">
        <v>-108.55</v>
      </c>
      <c r="F583" t="s">
        <v>14</v>
      </c>
      <c r="G583" t="s">
        <v>23</v>
      </c>
      <c r="H583" t="s">
        <v>20</v>
      </c>
      <c r="I583" t="str">
        <f t="shared" si="27"/>
        <v>UNITED STATES-UNITED ARAB EMIRATES</v>
      </c>
      <c r="J583">
        <v>17737</v>
      </c>
      <c r="K583" s="9">
        <f t="shared" si="28"/>
        <v>554.28125</v>
      </c>
      <c r="L583" t="s">
        <v>40</v>
      </c>
      <c r="M583" s="1">
        <v>43238.958333333336</v>
      </c>
      <c r="N583" s="5">
        <f t="shared" si="29"/>
        <v>43238</v>
      </c>
      <c r="O583" t="s">
        <v>31</v>
      </c>
    </row>
    <row r="584" spans="1:15" ht="13.5" customHeight="1" x14ac:dyDescent="0.2">
      <c r="A584" t="s">
        <v>40</v>
      </c>
      <c r="B584">
        <v>17737</v>
      </c>
      <c r="C584" s="1">
        <v>43274.583333333336</v>
      </c>
      <c r="D584" t="s">
        <v>27</v>
      </c>
      <c r="E584">
        <v>-122</v>
      </c>
      <c r="F584" t="s">
        <v>14</v>
      </c>
      <c r="G584" t="s">
        <v>23</v>
      </c>
      <c r="H584" t="s">
        <v>20</v>
      </c>
      <c r="I584" t="str">
        <f t="shared" si="27"/>
        <v>UNITED STATES-UNITED ARAB EMIRATES</v>
      </c>
      <c r="J584">
        <v>17737</v>
      </c>
      <c r="K584" s="9">
        <f t="shared" si="28"/>
        <v>554.28125</v>
      </c>
      <c r="L584" t="s">
        <v>40</v>
      </c>
      <c r="M584" s="1">
        <v>43238.958333333336</v>
      </c>
      <c r="N584" s="5">
        <f t="shared" si="29"/>
        <v>43238</v>
      </c>
      <c r="O584" t="s">
        <v>31</v>
      </c>
    </row>
    <row r="585" spans="1:15" ht="13.5" customHeight="1" x14ac:dyDescent="0.2">
      <c r="A585" t="s">
        <v>40</v>
      </c>
      <c r="B585">
        <v>17737</v>
      </c>
      <c r="C585" s="1">
        <v>43274.583333333336</v>
      </c>
      <c r="D585" t="s">
        <v>27</v>
      </c>
      <c r="E585">
        <v>-312</v>
      </c>
      <c r="F585" t="s">
        <v>14</v>
      </c>
      <c r="G585" t="s">
        <v>23</v>
      </c>
      <c r="H585" t="s">
        <v>20</v>
      </c>
      <c r="I585" t="str">
        <f t="shared" si="27"/>
        <v>UNITED STATES-UNITED ARAB EMIRATES</v>
      </c>
      <c r="J585">
        <v>17737</v>
      </c>
      <c r="K585" s="9">
        <f t="shared" si="28"/>
        <v>554.28125</v>
      </c>
      <c r="L585" t="s">
        <v>40</v>
      </c>
      <c r="M585" s="1">
        <v>43238.958333333336</v>
      </c>
      <c r="N585" s="5">
        <f t="shared" si="29"/>
        <v>43238</v>
      </c>
      <c r="O585" t="s">
        <v>31</v>
      </c>
    </row>
    <row r="586" spans="1:15" ht="13.5" customHeight="1" x14ac:dyDescent="0.2">
      <c r="A586" t="s">
        <v>40</v>
      </c>
      <c r="B586">
        <v>17737</v>
      </c>
      <c r="C586" s="1">
        <v>43274.583333333336</v>
      </c>
      <c r="D586" t="s">
        <v>27</v>
      </c>
      <c r="E586">
        <v>-86</v>
      </c>
      <c r="F586" t="s">
        <v>14</v>
      </c>
      <c r="G586" t="s">
        <v>23</v>
      </c>
      <c r="H586" t="s">
        <v>20</v>
      </c>
      <c r="I586" t="str">
        <f t="shared" si="27"/>
        <v>UNITED STATES-UNITED ARAB EMIRATES</v>
      </c>
      <c r="J586">
        <v>17737</v>
      </c>
      <c r="K586" s="9">
        <f t="shared" si="28"/>
        <v>554.28125</v>
      </c>
      <c r="L586" t="s">
        <v>40</v>
      </c>
      <c r="M586" s="1">
        <v>43238.958333333336</v>
      </c>
      <c r="N586" s="5">
        <f t="shared" si="29"/>
        <v>43238</v>
      </c>
      <c r="O586" t="s">
        <v>31</v>
      </c>
    </row>
    <row r="587" spans="1:15" ht="13.5" customHeight="1" x14ac:dyDescent="0.2">
      <c r="A587" t="s">
        <v>40</v>
      </c>
      <c r="B587">
        <v>17737</v>
      </c>
      <c r="C587" s="1">
        <v>43274.583333333336</v>
      </c>
      <c r="D587" t="s">
        <v>27</v>
      </c>
      <c r="E587">
        <v>-56</v>
      </c>
      <c r="F587" t="s">
        <v>14</v>
      </c>
      <c r="G587" t="s">
        <v>23</v>
      </c>
      <c r="H587" t="s">
        <v>20</v>
      </c>
      <c r="I587" t="str">
        <f t="shared" si="27"/>
        <v>UNITED STATES-UNITED ARAB EMIRATES</v>
      </c>
      <c r="J587">
        <v>17737</v>
      </c>
      <c r="K587" s="9">
        <f t="shared" si="28"/>
        <v>554.28125</v>
      </c>
      <c r="L587" t="s">
        <v>40</v>
      </c>
      <c r="M587" s="1">
        <v>43238.958333333336</v>
      </c>
      <c r="N587" s="5">
        <f t="shared" si="29"/>
        <v>43238</v>
      </c>
      <c r="O587" t="s">
        <v>31</v>
      </c>
    </row>
    <row r="588" spans="1:15" ht="13.5" customHeight="1" x14ac:dyDescent="0.2">
      <c r="A588" t="s">
        <v>40</v>
      </c>
      <c r="B588">
        <v>17737</v>
      </c>
      <c r="C588" s="1">
        <v>43274.583333333336</v>
      </c>
      <c r="D588" t="s">
        <v>27</v>
      </c>
      <c r="E588">
        <v>-28.5</v>
      </c>
      <c r="F588" t="s">
        <v>14</v>
      </c>
      <c r="G588" t="s">
        <v>23</v>
      </c>
      <c r="H588" t="s">
        <v>20</v>
      </c>
      <c r="I588" t="str">
        <f t="shared" si="27"/>
        <v>UNITED STATES-UNITED ARAB EMIRATES</v>
      </c>
      <c r="J588">
        <v>17737</v>
      </c>
      <c r="K588" s="9">
        <f t="shared" si="28"/>
        <v>554.28125</v>
      </c>
      <c r="L588" t="s">
        <v>40</v>
      </c>
      <c r="M588" s="1">
        <v>43238.958333333336</v>
      </c>
      <c r="N588" s="5">
        <f t="shared" si="29"/>
        <v>43238</v>
      </c>
      <c r="O588" t="s">
        <v>31</v>
      </c>
    </row>
    <row r="589" spans="1:15" ht="13.5" customHeight="1" x14ac:dyDescent="0.2">
      <c r="A589" t="s">
        <v>40</v>
      </c>
      <c r="B589">
        <v>17737</v>
      </c>
      <c r="C589" s="1">
        <v>43274.583333333336</v>
      </c>
      <c r="D589" t="s">
        <v>27</v>
      </c>
      <c r="E589">
        <v>-22</v>
      </c>
      <c r="F589" t="s">
        <v>14</v>
      </c>
      <c r="G589" t="s">
        <v>23</v>
      </c>
      <c r="H589" t="s">
        <v>20</v>
      </c>
      <c r="I589" t="str">
        <f t="shared" si="27"/>
        <v>UNITED STATES-UNITED ARAB EMIRATES</v>
      </c>
      <c r="J589">
        <v>17737</v>
      </c>
      <c r="K589" s="9">
        <f t="shared" si="28"/>
        <v>554.28125</v>
      </c>
      <c r="L589" t="s">
        <v>40</v>
      </c>
      <c r="M589" s="1">
        <v>43238.958333333336</v>
      </c>
      <c r="N589" s="5">
        <f t="shared" si="29"/>
        <v>43238</v>
      </c>
      <c r="O589" t="s">
        <v>31</v>
      </c>
    </row>
    <row r="590" spans="1:15" ht="13.5" customHeight="1" x14ac:dyDescent="0.2">
      <c r="A590" t="s">
        <v>40</v>
      </c>
      <c r="B590">
        <v>17737</v>
      </c>
      <c r="C590" s="1">
        <v>43274.583333333336</v>
      </c>
      <c r="D590" t="s">
        <v>27</v>
      </c>
      <c r="E590">
        <v>-47.5</v>
      </c>
      <c r="F590" t="s">
        <v>14</v>
      </c>
      <c r="G590" t="s">
        <v>23</v>
      </c>
      <c r="H590" t="s">
        <v>20</v>
      </c>
      <c r="I590" t="str">
        <f t="shared" si="27"/>
        <v>UNITED STATES-UNITED ARAB EMIRATES</v>
      </c>
      <c r="J590">
        <v>17737</v>
      </c>
      <c r="K590" s="9">
        <f t="shared" si="28"/>
        <v>554.28125</v>
      </c>
      <c r="L590" t="s">
        <v>40</v>
      </c>
      <c r="M590" s="1">
        <v>43238.958333333336</v>
      </c>
      <c r="N590" s="5">
        <f t="shared" si="29"/>
        <v>43238</v>
      </c>
      <c r="O590" t="s">
        <v>31</v>
      </c>
    </row>
    <row r="591" spans="1:15" ht="13.5" customHeight="1" x14ac:dyDescent="0.2">
      <c r="A591" t="s">
        <v>134</v>
      </c>
      <c r="B591">
        <v>658</v>
      </c>
      <c r="C591" t="s">
        <v>13</v>
      </c>
      <c r="D591" t="s">
        <v>11</v>
      </c>
      <c r="E591">
        <v>335.58695363628601</v>
      </c>
      <c r="F591" t="s">
        <v>7</v>
      </c>
      <c r="G591" t="s">
        <v>12</v>
      </c>
      <c r="H591" t="s">
        <v>135</v>
      </c>
      <c r="I591" t="str">
        <f t="shared" si="27"/>
        <v>UNITED KINGDOM-GERMANY</v>
      </c>
      <c r="J591">
        <v>658</v>
      </c>
      <c r="K591" s="9">
        <f t="shared" si="28"/>
        <v>219.33333333333334</v>
      </c>
      <c r="L591" t="s">
        <v>134</v>
      </c>
      <c r="M591" s="1">
        <v>43279.515277777777</v>
      </c>
      <c r="N591" s="5">
        <f t="shared" si="29"/>
        <v>43279</v>
      </c>
      <c r="O591" t="s">
        <v>91</v>
      </c>
    </row>
    <row r="592" spans="1:15" ht="13.5" customHeight="1" x14ac:dyDescent="0.2">
      <c r="A592" t="s">
        <v>134</v>
      </c>
      <c r="B592">
        <v>658</v>
      </c>
      <c r="C592" t="s">
        <v>13</v>
      </c>
      <c r="D592" t="s">
        <v>11</v>
      </c>
      <c r="E592">
        <v>199.20771159821399</v>
      </c>
      <c r="F592" t="s">
        <v>14</v>
      </c>
      <c r="G592" t="s">
        <v>12</v>
      </c>
      <c r="H592" t="s">
        <v>135</v>
      </c>
      <c r="I592" t="str">
        <f t="shared" si="27"/>
        <v>UNITED KINGDOM-GERMANY</v>
      </c>
      <c r="J592">
        <v>658</v>
      </c>
      <c r="K592" s="9">
        <f t="shared" si="28"/>
        <v>219.33333333333334</v>
      </c>
      <c r="L592" t="s">
        <v>134</v>
      </c>
      <c r="M592" s="1">
        <v>43279.515277777777</v>
      </c>
      <c r="N592" s="5">
        <f t="shared" si="29"/>
        <v>43279</v>
      </c>
      <c r="O592" t="s">
        <v>91</v>
      </c>
    </row>
    <row r="593" spans="1:15" ht="13.5" customHeight="1" x14ac:dyDescent="0.2">
      <c r="A593" t="s">
        <v>134</v>
      </c>
      <c r="B593">
        <v>658</v>
      </c>
      <c r="C593" t="s">
        <v>13</v>
      </c>
      <c r="D593" t="s">
        <v>11</v>
      </c>
      <c r="E593">
        <v>106.9589330469</v>
      </c>
      <c r="F593" t="s">
        <v>14</v>
      </c>
      <c r="G593" t="s">
        <v>12</v>
      </c>
      <c r="H593" t="s">
        <v>135</v>
      </c>
      <c r="I593" t="str">
        <f t="shared" si="27"/>
        <v>UNITED KINGDOM-GERMANY</v>
      </c>
      <c r="J593">
        <v>658</v>
      </c>
      <c r="K593" s="9">
        <f t="shared" si="28"/>
        <v>219.33333333333334</v>
      </c>
      <c r="L593" t="s">
        <v>134</v>
      </c>
      <c r="M593" s="1">
        <v>43279.515277777777</v>
      </c>
      <c r="N593" s="5">
        <f t="shared" si="29"/>
        <v>43279</v>
      </c>
      <c r="O593" t="s">
        <v>91</v>
      </c>
    </row>
    <row r="594" spans="1:15" ht="13.5" customHeight="1" x14ac:dyDescent="0.2">
      <c r="A594" t="s">
        <v>13</v>
      </c>
      <c r="C594" t="s">
        <v>13</v>
      </c>
      <c r="D594" t="s">
        <v>27</v>
      </c>
      <c r="E594">
        <v>175.54442505227999</v>
      </c>
      <c r="F594" t="s">
        <v>7</v>
      </c>
      <c r="G594" t="s">
        <v>13</v>
      </c>
      <c r="H594" t="s">
        <v>20</v>
      </c>
      <c r="I594" t="str">
        <f t="shared" si="27"/>
        <v>-UNITED ARAB EMIRATES</v>
      </c>
      <c r="K594" s="9">
        <f t="shared" si="28"/>
        <v>0</v>
      </c>
      <c r="L594" t="s">
        <v>13</v>
      </c>
      <c r="M594" t="s">
        <v>13</v>
      </c>
      <c r="N594" s="5" t="str">
        <f t="shared" si="29"/>
        <v/>
      </c>
      <c r="O594" t="s">
        <v>31</v>
      </c>
    </row>
    <row r="595" spans="1:15" ht="13.5" customHeight="1" x14ac:dyDescent="0.2">
      <c r="A595" t="s">
        <v>13</v>
      </c>
      <c r="C595" t="s">
        <v>13</v>
      </c>
      <c r="D595" t="s">
        <v>27</v>
      </c>
      <c r="E595">
        <v>122.495644575</v>
      </c>
      <c r="F595" t="s">
        <v>14</v>
      </c>
      <c r="G595" t="s">
        <v>13</v>
      </c>
      <c r="H595" t="s">
        <v>20</v>
      </c>
      <c r="I595" t="str">
        <f t="shared" si="27"/>
        <v>-UNITED ARAB EMIRATES</v>
      </c>
      <c r="K595" s="9">
        <f t="shared" si="28"/>
        <v>0</v>
      </c>
      <c r="L595" t="s">
        <v>13</v>
      </c>
      <c r="M595" t="s">
        <v>13</v>
      </c>
      <c r="N595" s="5" t="str">
        <f t="shared" si="29"/>
        <v/>
      </c>
      <c r="O595" t="s">
        <v>31</v>
      </c>
    </row>
    <row r="596" spans="1:15" ht="13.5" customHeight="1" x14ac:dyDescent="0.2">
      <c r="A596" t="s">
        <v>13</v>
      </c>
      <c r="C596" t="s">
        <v>13</v>
      </c>
      <c r="D596" t="s">
        <v>27</v>
      </c>
      <c r="E596">
        <v>400.15243894499997</v>
      </c>
      <c r="F596" t="s">
        <v>14</v>
      </c>
      <c r="G596" t="s">
        <v>13</v>
      </c>
      <c r="H596" t="s">
        <v>20</v>
      </c>
      <c r="I596" t="str">
        <f t="shared" si="27"/>
        <v>-UNITED ARAB EMIRATES</v>
      </c>
      <c r="K596" s="9">
        <f t="shared" si="28"/>
        <v>0</v>
      </c>
      <c r="L596" t="s">
        <v>13</v>
      </c>
      <c r="M596" t="s">
        <v>13</v>
      </c>
      <c r="N596" s="5" t="str">
        <f t="shared" si="29"/>
        <v/>
      </c>
      <c r="O596" t="s">
        <v>31</v>
      </c>
    </row>
    <row r="597" spans="1:15" ht="13.5" customHeight="1" x14ac:dyDescent="0.2">
      <c r="A597" t="s">
        <v>13</v>
      </c>
      <c r="C597" t="s">
        <v>13</v>
      </c>
      <c r="D597" t="s">
        <v>27</v>
      </c>
      <c r="E597">
        <v>85.7469512025</v>
      </c>
      <c r="F597" t="s">
        <v>14</v>
      </c>
      <c r="G597" t="s">
        <v>13</v>
      </c>
      <c r="H597" t="s">
        <v>20</v>
      </c>
      <c r="I597" t="str">
        <f t="shared" si="27"/>
        <v>-UNITED ARAB EMIRATES</v>
      </c>
      <c r="K597" s="9">
        <f t="shared" si="28"/>
        <v>0</v>
      </c>
      <c r="L597" t="s">
        <v>13</v>
      </c>
      <c r="M597" t="s">
        <v>13</v>
      </c>
      <c r="N597" s="5" t="str">
        <f t="shared" si="29"/>
        <v/>
      </c>
      <c r="O597" t="s">
        <v>31</v>
      </c>
    </row>
    <row r="598" spans="1:15" ht="13.5" customHeight="1" x14ac:dyDescent="0.2">
      <c r="A598" t="s">
        <v>13</v>
      </c>
      <c r="C598" t="s">
        <v>13</v>
      </c>
      <c r="D598" t="s">
        <v>27</v>
      </c>
      <c r="E598">
        <v>54.442508699999998</v>
      </c>
      <c r="F598" t="s">
        <v>14</v>
      </c>
      <c r="G598" t="s">
        <v>13</v>
      </c>
      <c r="H598" t="s">
        <v>20</v>
      </c>
      <c r="I598" t="str">
        <f t="shared" si="27"/>
        <v>-UNITED ARAB EMIRATES</v>
      </c>
      <c r="K598" s="9">
        <f t="shared" si="28"/>
        <v>0</v>
      </c>
      <c r="L598" t="s">
        <v>13</v>
      </c>
      <c r="M598" t="s">
        <v>13</v>
      </c>
      <c r="N598" s="5" t="str">
        <f t="shared" si="29"/>
        <v/>
      </c>
      <c r="O598" t="s">
        <v>31</v>
      </c>
    </row>
    <row r="599" spans="1:15" ht="13.5" customHeight="1" x14ac:dyDescent="0.2">
      <c r="A599" t="s">
        <v>13</v>
      </c>
      <c r="C599" t="s">
        <v>13</v>
      </c>
      <c r="D599" t="s">
        <v>27</v>
      </c>
      <c r="E599">
        <v>14.971689892500001</v>
      </c>
      <c r="F599" t="s">
        <v>14</v>
      </c>
      <c r="G599" t="s">
        <v>13</v>
      </c>
      <c r="H599" t="s">
        <v>20</v>
      </c>
      <c r="I599" t="str">
        <f t="shared" si="27"/>
        <v>-UNITED ARAB EMIRATES</v>
      </c>
      <c r="K599" s="9">
        <f t="shared" si="28"/>
        <v>0</v>
      </c>
      <c r="L599" t="s">
        <v>13</v>
      </c>
      <c r="M599" t="s">
        <v>13</v>
      </c>
      <c r="N599" s="5" t="str">
        <f t="shared" si="29"/>
        <v/>
      </c>
      <c r="O599" t="s">
        <v>31</v>
      </c>
    </row>
    <row r="600" spans="1:15" ht="13.5" customHeight="1" x14ac:dyDescent="0.2">
      <c r="A600" t="s">
        <v>13</v>
      </c>
      <c r="C600" t="s">
        <v>13</v>
      </c>
      <c r="D600" t="s">
        <v>27</v>
      </c>
      <c r="E600">
        <v>17.693815327500001</v>
      </c>
      <c r="F600" t="s">
        <v>14</v>
      </c>
      <c r="G600" t="s">
        <v>13</v>
      </c>
      <c r="H600" t="s">
        <v>20</v>
      </c>
      <c r="I600" t="str">
        <f t="shared" si="27"/>
        <v>-UNITED ARAB EMIRATES</v>
      </c>
      <c r="K600" s="9">
        <f t="shared" si="28"/>
        <v>0</v>
      </c>
      <c r="L600" t="s">
        <v>13</v>
      </c>
      <c r="M600" t="s">
        <v>13</v>
      </c>
      <c r="N600" s="5" t="str">
        <f t="shared" si="29"/>
        <v/>
      </c>
      <c r="O600" t="s">
        <v>31</v>
      </c>
    </row>
    <row r="601" spans="1:15" ht="13.5" customHeight="1" x14ac:dyDescent="0.2">
      <c r="A601" t="s">
        <v>13</v>
      </c>
      <c r="C601" t="s">
        <v>13</v>
      </c>
      <c r="D601" t="s">
        <v>27</v>
      </c>
      <c r="E601">
        <v>108.8850174</v>
      </c>
      <c r="F601" t="s">
        <v>14</v>
      </c>
      <c r="G601" t="s">
        <v>13</v>
      </c>
      <c r="H601" t="s">
        <v>20</v>
      </c>
      <c r="I601" t="str">
        <f t="shared" si="27"/>
        <v>-UNITED ARAB EMIRATES</v>
      </c>
      <c r="K601" s="9">
        <f t="shared" si="28"/>
        <v>0</v>
      </c>
      <c r="L601" t="s">
        <v>13</v>
      </c>
      <c r="M601" t="s">
        <v>13</v>
      </c>
      <c r="N601" s="5" t="str">
        <f t="shared" si="29"/>
        <v/>
      </c>
      <c r="O601" t="s">
        <v>31</v>
      </c>
    </row>
    <row r="602" spans="1:15" ht="13.5" customHeight="1" x14ac:dyDescent="0.2">
      <c r="A602" t="s">
        <v>88</v>
      </c>
      <c r="B602">
        <v>154</v>
      </c>
      <c r="C602" s="1">
        <v>43287.118055555555</v>
      </c>
      <c r="D602" t="s">
        <v>18</v>
      </c>
      <c r="E602">
        <v>341.12811140793002</v>
      </c>
      <c r="F602" t="s">
        <v>7</v>
      </c>
      <c r="G602" t="s">
        <v>16</v>
      </c>
      <c r="H602" t="s">
        <v>89</v>
      </c>
      <c r="I602" t="str">
        <f t="shared" si="27"/>
        <v>CANADA-THAILAND</v>
      </c>
      <c r="J602">
        <v>154</v>
      </c>
      <c r="K602" s="9">
        <f t="shared" si="28"/>
        <v>51.333333333333336</v>
      </c>
      <c r="L602" t="s">
        <v>88</v>
      </c>
      <c r="M602" s="1">
        <v>43282.887499999997</v>
      </c>
      <c r="N602" s="5">
        <f t="shared" si="29"/>
        <v>43282</v>
      </c>
      <c r="O602" t="s">
        <v>17</v>
      </c>
    </row>
    <row r="603" spans="1:15" ht="13.5" customHeight="1" x14ac:dyDescent="0.2">
      <c r="A603" t="s">
        <v>88</v>
      </c>
      <c r="B603">
        <v>154</v>
      </c>
      <c r="C603" s="1">
        <v>43287.118055555555</v>
      </c>
      <c r="D603" t="s">
        <v>18</v>
      </c>
      <c r="E603">
        <v>27.487249749945001</v>
      </c>
      <c r="F603" t="s">
        <v>14</v>
      </c>
      <c r="G603" t="s">
        <v>16</v>
      </c>
      <c r="H603" t="s">
        <v>89</v>
      </c>
      <c r="I603" t="str">
        <f t="shared" si="27"/>
        <v>CANADA-THAILAND</v>
      </c>
      <c r="J603">
        <v>154</v>
      </c>
      <c r="K603" s="9">
        <f t="shared" si="28"/>
        <v>51.333333333333336</v>
      </c>
      <c r="L603" t="s">
        <v>88</v>
      </c>
      <c r="M603" s="1">
        <v>43282.887499999997</v>
      </c>
      <c r="N603" s="5">
        <f t="shared" si="29"/>
        <v>43282</v>
      </c>
      <c r="O603" t="s">
        <v>17</v>
      </c>
    </row>
    <row r="604" spans="1:15" ht="13.5" customHeight="1" x14ac:dyDescent="0.2">
      <c r="A604" t="s">
        <v>88</v>
      </c>
      <c r="B604">
        <v>154</v>
      </c>
      <c r="C604" s="1">
        <v>43287.118055555555</v>
      </c>
      <c r="D604" t="s">
        <v>18</v>
      </c>
      <c r="E604">
        <v>98.500418655299995</v>
      </c>
      <c r="F604" t="s">
        <v>14</v>
      </c>
      <c r="G604" t="s">
        <v>16</v>
      </c>
      <c r="H604" t="s">
        <v>89</v>
      </c>
      <c r="I604" t="str">
        <f t="shared" si="27"/>
        <v>CANADA-THAILAND</v>
      </c>
      <c r="J604">
        <v>154</v>
      </c>
      <c r="K604" s="9">
        <f t="shared" si="28"/>
        <v>51.333333333333336</v>
      </c>
      <c r="L604" t="s">
        <v>88</v>
      </c>
      <c r="M604" s="1">
        <v>43282.887499999997</v>
      </c>
      <c r="N604" s="5">
        <f t="shared" si="29"/>
        <v>43282</v>
      </c>
      <c r="O604" t="s">
        <v>17</v>
      </c>
    </row>
    <row r="605" spans="1:15" ht="13.5" customHeight="1" x14ac:dyDescent="0.2">
      <c r="A605" t="s">
        <v>119</v>
      </c>
      <c r="B605">
        <v>0</v>
      </c>
      <c r="C605" t="s">
        <v>13</v>
      </c>
      <c r="D605" t="s">
        <v>35</v>
      </c>
      <c r="E605">
        <v>411.14156599199998</v>
      </c>
      <c r="F605" t="s">
        <v>14</v>
      </c>
      <c r="G605" t="s">
        <v>37</v>
      </c>
      <c r="H605" t="s">
        <v>37</v>
      </c>
      <c r="I605" t="str">
        <f t="shared" si="27"/>
        <v>AUSTRALIA-AUSTRALIA</v>
      </c>
      <c r="K605" s="9">
        <f t="shared" si="28"/>
        <v>0</v>
      </c>
      <c r="L605" t="s">
        <v>119</v>
      </c>
      <c r="M605" t="s">
        <v>13</v>
      </c>
      <c r="N605" s="5" t="str">
        <f t="shared" si="29"/>
        <v/>
      </c>
      <c r="O605" t="s">
        <v>38</v>
      </c>
    </row>
    <row r="606" spans="1:15" ht="13.5" customHeight="1" x14ac:dyDescent="0.2">
      <c r="A606" t="s">
        <v>119</v>
      </c>
      <c r="B606">
        <v>0</v>
      </c>
      <c r="C606" t="s">
        <v>13</v>
      </c>
      <c r="D606" t="s">
        <v>35</v>
      </c>
      <c r="E606">
        <v>41.114156599200001</v>
      </c>
      <c r="F606" t="s">
        <v>14</v>
      </c>
      <c r="G606" t="s">
        <v>37</v>
      </c>
      <c r="H606" t="s">
        <v>37</v>
      </c>
      <c r="I606" t="str">
        <f t="shared" si="27"/>
        <v>AUSTRALIA-AUSTRALIA</v>
      </c>
      <c r="K606" s="9">
        <f t="shared" si="28"/>
        <v>0</v>
      </c>
      <c r="L606" t="s">
        <v>119</v>
      </c>
      <c r="M606" t="s">
        <v>13</v>
      </c>
      <c r="N606" s="5" t="str">
        <f t="shared" si="29"/>
        <v/>
      </c>
      <c r="O606" t="s">
        <v>38</v>
      </c>
    </row>
    <row r="607" spans="1:15" ht="13.5" customHeight="1" x14ac:dyDescent="0.2">
      <c r="A607" t="s">
        <v>19</v>
      </c>
      <c r="B607">
        <v>11368</v>
      </c>
      <c r="C607" s="1">
        <v>43292.938888888886</v>
      </c>
      <c r="D607" t="s">
        <v>18</v>
      </c>
      <c r="E607">
        <v>20239.552581001801</v>
      </c>
      <c r="F607" t="s">
        <v>7</v>
      </c>
      <c r="G607" t="s">
        <v>16</v>
      </c>
      <c r="H607" t="s">
        <v>20</v>
      </c>
      <c r="I607" t="str">
        <f t="shared" si="27"/>
        <v>CANADA-UNITED ARAB EMIRATES</v>
      </c>
      <c r="J607">
        <v>11368</v>
      </c>
      <c r="K607" s="9">
        <f t="shared" si="28"/>
        <v>1136.8</v>
      </c>
      <c r="L607" t="s">
        <v>19</v>
      </c>
      <c r="M607" s="1">
        <v>43287.992361111108</v>
      </c>
      <c r="N607" s="5">
        <f t="shared" si="29"/>
        <v>43287</v>
      </c>
      <c r="O607" t="s">
        <v>17</v>
      </c>
    </row>
    <row r="608" spans="1:15" ht="13.5" customHeight="1" x14ac:dyDescent="0.2">
      <c r="A608" t="s">
        <v>19</v>
      </c>
      <c r="B608">
        <v>11368</v>
      </c>
      <c r="C608" s="1">
        <v>43292.938888888886</v>
      </c>
      <c r="D608" t="s">
        <v>18</v>
      </c>
      <c r="E608">
        <v>27.790590403125002</v>
      </c>
      <c r="F608" t="s">
        <v>14</v>
      </c>
      <c r="G608" t="s">
        <v>16</v>
      </c>
      <c r="H608" t="s">
        <v>20</v>
      </c>
      <c r="I608" t="str">
        <f t="shared" si="27"/>
        <v>CANADA-UNITED ARAB EMIRATES</v>
      </c>
      <c r="J608">
        <v>11368</v>
      </c>
      <c r="K608" s="9">
        <f t="shared" si="28"/>
        <v>1136.8</v>
      </c>
      <c r="L608" t="s">
        <v>19</v>
      </c>
      <c r="M608" s="1">
        <v>43287.992361111108</v>
      </c>
      <c r="N608" s="5">
        <f t="shared" si="29"/>
        <v>43287</v>
      </c>
      <c r="O608" t="s">
        <v>17</v>
      </c>
    </row>
    <row r="609" spans="1:15" ht="13.5" customHeight="1" x14ac:dyDescent="0.2">
      <c r="A609" t="s">
        <v>19</v>
      </c>
      <c r="B609">
        <v>11368</v>
      </c>
      <c r="C609" s="1">
        <v>43292.938888888886</v>
      </c>
      <c r="D609" t="s">
        <v>18</v>
      </c>
      <c r="E609">
        <v>1125.5381302687499</v>
      </c>
      <c r="F609" t="s">
        <v>14</v>
      </c>
      <c r="G609" t="s">
        <v>16</v>
      </c>
      <c r="H609" t="s">
        <v>20</v>
      </c>
      <c r="I609" t="str">
        <f t="shared" si="27"/>
        <v>CANADA-UNITED ARAB EMIRATES</v>
      </c>
      <c r="J609">
        <v>11368</v>
      </c>
      <c r="K609" s="9">
        <f t="shared" si="28"/>
        <v>1136.8</v>
      </c>
      <c r="L609" t="s">
        <v>19</v>
      </c>
      <c r="M609" s="1">
        <v>43287.992361111108</v>
      </c>
      <c r="N609" s="5">
        <f t="shared" si="29"/>
        <v>43287</v>
      </c>
      <c r="O609" t="s">
        <v>17</v>
      </c>
    </row>
    <row r="610" spans="1:15" ht="13.5" customHeight="1" x14ac:dyDescent="0.2">
      <c r="A610" t="s">
        <v>19</v>
      </c>
      <c r="B610">
        <v>11368</v>
      </c>
      <c r="C610" s="1">
        <v>43292.938888888886</v>
      </c>
      <c r="D610" t="s">
        <v>18</v>
      </c>
      <c r="E610">
        <v>-20239.552581001801</v>
      </c>
      <c r="F610" t="s">
        <v>7</v>
      </c>
      <c r="G610" t="s">
        <v>16</v>
      </c>
      <c r="H610" t="s">
        <v>20</v>
      </c>
      <c r="I610" t="str">
        <f t="shared" si="27"/>
        <v>CANADA-UNITED ARAB EMIRATES</v>
      </c>
      <c r="J610">
        <v>11368</v>
      </c>
      <c r="K610" s="9">
        <f t="shared" si="28"/>
        <v>1136.8</v>
      </c>
      <c r="L610" t="s">
        <v>19</v>
      </c>
      <c r="M610" s="1">
        <v>43287.992361111108</v>
      </c>
      <c r="N610" s="5">
        <f t="shared" si="29"/>
        <v>43287</v>
      </c>
      <c r="O610" t="s">
        <v>17</v>
      </c>
    </row>
    <row r="611" spans="1:15" ht="13.5" customHeight="1" x14ac:dyDescent="0.2">
      <c r="A611" t="s">
        <v>19</v>
      </c>
      <c r="B611">
        <v>11368</v>
      </c>
      <c r="C611" s="1">
        <v>43292.938888888886</v>
      </c>
      <c r="D611" t="s">
        <v>18</v>
      </c>
      <c r="E611">
        <v>-1125.5381302687499</v>
      </c>
      <c r="F611" t="s">
        <v>14</v>
      </c>
      <c r="G611" t="s">
        <v>16</v>
      </c>
      <c r="H611" t="s">
        <v>20</v>
      </c>
      <c r="I611" t="str">
        <f t="shared" si="27"/>
        <v>CANADA-UNITED ARAB EMIRATES</v>
      </c>
      <c r="J611">
        <v>11368</v>
      </c>
      <c r="K611" s="9">
        <f t="shared" si="28"/>
        <v>1136.8</v>
      </c>
      <c r="L611" t="s">
        <v>19</v>
      </c>
      <c r="M611" s="1">
        <v>43287.992361111108</v>
      </c>
      <c r="N611" s="5">
        <f t="shared" si="29"/>
        <v>43287</v>
      </c>
      <c r="O611" t="s">
        <v>17</v>
      </c>
    </row>
    <row r="612" spans="1:15" ht="13.5" customHeight="1" x14ac:dyDescent="0.2">
      <c r="A612" t="s">
        <v>19</v>
      </c>
      <c r="B612">
        <v>11368</v>
      </c>
      <c r="C612" s="1">
        <v>43292.938888888886</v>
      </c>
      <c r="D612" t="s">
        <v>18</v>
      </c>
      <c r="E612">
        <v>-27.790590403125002</v>
      </c>
      <c r="F612" t="s">
        <v>14</v>
      </c>
      <c r="G612" t="s">
        <v>16</v>
      </c>
      <c r="H612" t="s">
        <v>20</v>
      </c>
      <c r="I612" t="str">
        <f t="shared" si="27"/>
        <v>CANADA-UNITED ARAB EMIRATES</v>
      </c>
      <c r="J612">
        <v>11368</v>
      </c>
      <c r="K612" s="9">
        <f t="shared" si="28"/>
        <v>1136.8</v>
      </c>
      <c r="L612" t="s">
        <v>19</v>
      </c>
      <c r="M612" s="1">
        <v>43287.992361111108</v>
      </c>
      <c r="N612" s="5">
        <f t="shared" si="29"/>
        <v>43287</v>
      </c>
      <c r="O612" t="s">
        <v>17</v>
      </c>
    </row>
    <row r="613" spans="1:15" ht="13.5" customHeight="1" x14ac:dyDescent="0.2">
      <c r="A613" t="s">
        <v>19</v>
      </c>
      <c r="B613">
        <v>11368</v>
      </c>
      <c r="C613" s="1">
        <v>43292.938888888886</v>
      </c>
      <c r="D613" t="s">
        <v>18</v>
      </c>
      <c r="E613">
        <v>13597.7321634618</v>
      </c>
      <c r="F613" t="s">
        <v>7</v>
      </c>
      <c r="G613" t="s">
        <v>16</v>
      </c>
      <c r="H613" t="s">
        <v>20</v>
      </c>
      <c r="I613" t="str">
        <f t="shared" si="27"/>
        <v>CANADA-UNITED ARAB EMIRATES</v>
      </c>
      <c r="J613">
        <v>11368</v>
      </c>
      <c r="K613" s="9">
        <f t="shared" si="28"/>
        <v>1136.8</v>
      </c>
      <c r="L613" t="s">
        <v>19</v>
      </c>
      <c r="M613" s="1">
        <v>43287.992361111108</v>
      </c>
      <c r="N613" s="5">
        <f t="shared" si="29"/>
        <v>43287</v>
      </c>
      <c r="O613" t="s">
        <v>17</v>
      </c>
    </row>
    <row r="614" spans="1:15" ht="13.5" customHeight="1" x14ac:dyDescent="0.2">
      <c r="A614" t="s">
        <v>19</v>
      </c>
      <c r="B614">
        <v>11368</v>
      </c>
      <c r="C614" s="1">
        <v>43292.938888888886</v>
      </c>
      <c r="D614" t="s">
        <v>18</v>
      </c>
      <c r="E614">
        <v>27.790590403125002</v>
      </c>
      <c r="F614" t="s">
        <v>14</v>
      </c>
      <c r="G614" t="s">
        <v>16</v>
      </c>
      <c r="H614" t="s">
        <v>20</v>
      </c>
      <c r="I614" t="str">
        <f t="shared" si="27"/>
        <v>CANADA-UNITED ARAB EMIRATES</v>
      </c>
      <c r="J614">
        <v>11368</v>
      </c>
      <c r="K614" s="9">
        <f t="shared" si="28"/>
        <v>1136.8</v>
      </c>
      <c r="L614" t="s">
        <v>19</v>
      </c>
      <c r="M614" s="1">
        <v>43287.992361111108</v>
      </c>
      <c r="N614" s="5">
        <f t="shared" si="29"/>
        <v>43287</v>
      </c>
      <c r="O614" t="s">
        <v>17</v>
      </c>
    </row>
    <row r="615" spans="1:15" ht="13.5" customHeight="1" x14ac:dyDescent="0.2">
      <c r="A615" t="s">
        <v>19</v>
      </c>
      <c r="B615">
        <v>11368</v>
      </c>
      <c r="C615" s="1">
        <v>43292.938888888886</v>
      </c>
      <c r="D615" t="s">
        <v>18</v>
      </c>
      <c r="E615">
        <v>1125.5381302687499</v>
      </c>
      <c r="F615" t="s">
        <v>14</v>
      </c>
      <c r="G615" t="s">
        <v>16</v>
      </c>
      <c r="H615" t="s">
        <v>20</v>
      </c>
      <c r="I615" t="str">
        <f t="shared" si="27"/>
        <v>CANADA-UNITED ARAB EMIRATES</v>
      </c>
      <c r="J615">
        <v>11368</v>
      </c>
      <c r="K615" s="9">
        <f t="shared" si="28"/>
        <v>1136.8</v>
      </c>
      <c r="L615" t="s">
        <v>19</v>
      </c>
      <c r="M615" s="1">
        <v>43287.992361111108</v>
      </c>
      <c r="N615" s="5">
        <f t="shared" si="29"/>
        <v>43287</v>
      </c>
      <c r="O615" t="s">
        <v>17</v>
      </c>
    </row>
    <row r="616" spans="1:15" ht="13.5" customHeight="1" x14ac:dyDescent="0.2">
      <c r="A616" t="s">
        <v>19</v>
      </c>
      <c r="B616">
        <v>11368</v>
      </c>
      <c r="C616" s="1">
        <v>43292.938888888886</v>
      </c>
      <c r="D616" t="s">
        <v>18</v>
      </c>
      <c r="E616">
        <v>6641.8204175399997</v>
      </c>
      <c r="F616" t="s">
        <v>14</v>
      </c>
      <c r="G616" t="s">
        <v>16</v>
      </c>
      <c r="H616" t="s">
        <v>20</v>
      </c>
      <c r="I616" t="str">
        <f t="shared" si="27"/>
        <v>CANADA-UNITED ARAB EMIRATES</v>
      </c>
      <c r="J616">
        <v>11368</v>
      </c>
      <c r="K616" s="9">
        <f t="shared" si="28"/>
        <v>1136.8</v>
      </c>
      <c r="L616" t="s">
        <v>19</v>
      </c>
      <c r="M616" s="1">
        <v>43287.992361111108</v>
      </c>
      <c r="N616" s="5">
        <f t="shared" si="29"/>
        <v>43287</v>
      </c>
      <c r="O616" t="s">
        <v>17</v>
      </c>
    </row>
    <row r="617" spans="1:15" ht="13.5" customHeight="1" x14ac:dyDescent="0.2">
      <c r="A617" t="s">
        <v>47</v>
      </c>
      <c r="B617">
        <v>45</v>
      </c>
      <c r="C617" s="1">
        <v>43289.640972222223</v>
      </c>
      <c r="D617" t="s">
        <v>27</v>
      </c>
      <c r="E617">
        <v>112.477883296177</v>
      </c>
      <c r="F617" t="s">
        <v>7</v>
      </c>
      <c r="G617" t="s">
        <v>23</v>
      </c>
      <c r="H617" t="s">
        <v>20</v>
      </c>
      <c r="I617" t="str">
        <f t="shared" si="27"/>
        <v>UNITED STATES-UNITED ARAB EMIRATES</v>
      </c>
      <c r="J617">
        <v>45</v>
      </c>
      <c r="K617" s="9">
        <f t="shared" si="28"/>
        <v>1.40625</v>
      </c>
      <c r="L617" t="s">
        <v>47</v>
      </c>
      <c r="M617" s="1">
        <v>43289.004166666666</v>
      </c>
      <c r="N617" s="5">
        <f t="shared" si="29"/>
        <v>43289</v>
      </c>
      <c r="O617" t="s">
        <v>17</v>
      </c>
    </row>
    <row r="618" spans="1:15" ht="13.5" customHeight="1" x14ac:dyDescent="0.2">
      <c r="A618" t="s">
        <v>47</v>
      </c>
      <c r="B618">
        <v>45</v>
      </c>
      <c r="C618" s="1">
        <v>43289.640972222223</v>
      </c>
      <c r="D618" t="s">
        <v>27</v>
      </c>
      <c r="E618">
        <v>79.984756486408003</v>
      </c>
      <c r="F618" t="s">
        <v>7</v>
      </c>
      <c r="G618" t="s">
        <v>23</v>
      </c>
      <c r="H618" t="s">
        <v>20</v>
      </c>
      <c r="I618" t="str">
        <f t="shared" si="27"/>
        <v>UNITED STATES-UNITED ARAB EMIRATES</v>
      </c>
      <c r="J618">
        <v>45</v>
      </c>
      <c r="K618" s="9">
        <f t="shared" si="28"/>
        <v>1.40625</v>
      </c>
      <c r="L618" t="s">
        <v>47</v>
      </c>
      <c r="M618" s="1">
        <v>43289.004166666666</v>
      </c>
      <c r="N618" s="5">
        <f t="shared" si="29"/>
        <v>43289</v>
      </c>
      <c r="O618" t="s">
        <v>17</v>
      </c>
    </row>
    <row r="619" spans="1:15" ht="13.5" customHeight="1" x14ac:dyDescent="0.2">
      <c r="A619" t="s">
        <v>47</v>
      </c>
      <c r="B619">
        <v>45</v>
      </c>
      <c r="C619" s="1">
        <v>43289.640972222223</v>
      </c>
      <c r="D619" t="s">
        <v>27</v>
      </c>
      <c r="E619">
        <v>9.9980945608010003</v>
      </c>
      <c r="F619" t="s">
        <v>7</v>
      </c>
      <c r="G619" t="s">
        <v>23</v>
      </c>
      <c r="H619" t="s">
        <v>20</v>
      </c>
      <c r="I619" t="str">
        <f t="shared" si="27"/>
        <v>UNITED STATES-UNITED ARAB EMIRATES</v>
      </c>
      <c r="J619">
        <v>45</v>
      </c>
      <c r="K619" s="9">
        <f t="shared" si="28"/>
        <v>1.40625</v>
      </c>
      <c r="L619" t="s">
        <v>47</v>
      </c>
      <c r="M619" s="1">
        <v>43289.004166666666</v>
      </c>
      <c r="N619" s="5">
        <f t="shared" si="29"/>
        <v>43289</v>
      </c>
      <c r="O619" t="s">
        <v>17</v>
      </c>
    </row>
    <row r="620" spans="1:15" ht="13.5" customHeight="1" x14ac:dyDescent="0.2">
      <c r="A620" t="s">
        <v>47</v>
      </c>
      <c r="B620">
        <v>45</v>
      </c>
      <c r="C620" s="1">
        <v>43289.640972222223</v>
      </c>
      <c r="D620" t="s">
        <v>27</v>
      </c>
      <c r="E620">
        <v>60.737131482480997</v>
      </c>
      <c r="F620" t="s">
        <v>7</v>
      </c>
      <c r="G620" t="s">
        <v>23</v>
      </c>
      <c r="H620" t="s">
        <v>20</v>
      </c>
      <c r="I620" t="str">
        <f t="shared" si="27"/>
        <v>UNITED STATES-UNITED ARAB EMIRATES</v>
      </c>
      <c r="J620">
        <v>45</v>
      </c>
      <c r="K620" s="9">
        <f t="shared" si="28"/>
        <v>1.40625</v>
      </c>
      <c r="L620" t="s">
        <v>47</v>
      </c>
      <c r="M620" s="1">
        <v>43289.004166666666</v>
      </c>
      <c r="N620" s="5">
        <f t="shared" si="29"/>
        <v>43289</v>
      </c>
      <c r="O620" t="s">
        <v>17</v>
      </c>
    </row>
    <row r="621" spans="1:15" ht="13.5" customHeight="1" x14ac:dyDescent="0.2">
      <c r="A621" t="s">
        <v>47</v>
      </c>
      <c r="B621">
        <v>45</v>
      </c>
      <c r="C621" s="1">
        <v>43289.640972222223</v>
      </c>
      <c r="D621" t="s">
        <v>27</v>
      </c>
      <c r="E621">
        <v>13.498652580183</v>
      </c>
      <c r="F621" t="s">
        <v>7</v>
      </c>
      <c r="G621" t="s">
        <v>23</v>
      </c>
      <c r="H621" t="s">
        <v>20</v>
      </c>
      <c r="I621" t="str">
        <f t="shared" si="27"/>
        <v>UNITED STATES-UNITED ARAB EMIRATES</v>
      </c>
      <c r="J621">
        <v>45</v>
      </c>
      <c r="K621" s="9">
        <f t="shared" si="28"/>
        <v>1.40625</v>
      </c>
      <c r="L621" t="s">
        <v>47</v>
      </c>
      <c r="M621" s="1">
        <v>43289.004166666666</v>
      </c>
      <c r="N621" s="5">
        <f t="shared" si="29"/>
        <v>43289</v>
      </c>
      <c r="O621" t="s">
        <v>17</v>
      </c>
    </row>
    <row r="622" spans="1:15" ht="13.5" customHeight="1" x14ac:dyDescent="0.2">
      <c r="A622" t="s">
        <v>47</v>
      </c>
      <c r="B622">
        <v>45</v>
      </c>
      <c r="C622" s="1">
        <v>43289.640972222223</v>
      </c>
      <c r="D622" t="s">
        <v>27</v>
      </c>
      <c r="E622">
        <v>24.996597427670999</v>
      </c>
      <c r="F622" t="s">
        <v>7</v>
      </c>
      <c r="G622" t="s">
        <v>23</v>
      </c>
      <c r="H622" t="s">
        <v>20</v>
      </c>
      <c r="I622" t="str">
        <f t="shared" si="27"/>
        <v>UNITED STATES-UNITED ARAB EMIRATES</v>
      </c>
      <c r="J622">
        <v>45</v>
      </c>
      <c r="K622" s="9">
        <f t="shared" si="28"/>
        <v>1.40625</v>
      </c>
      <c r="L622" t="s">
        <v>47</v>
      </c>
      <c r="M622" s="1">
        <v>43289.004166666666</v>
      </c>
      <c r="N622" s="5">
        <f t="shared" si="29"/>
        <v>43289</v>
      </c>
      <c r="O622" t="s">
        <v>17</v>
      </c>
    </row>
    <row r="623" spans="1:15" ht="13.5" customHeight="1" x14ac:dyDescent="0.2">
      <c r="A623" t="s">
        <v>47</v>
      </c>
      <c r="B623">
        <v>45</v>
      </c>
      <c r="C623" s="1">
        <v>43289.640972222223</v>
      </c>
      <c r="D623" t="s">
        <v>27</v>
      </c>
      <c r="E623">
        <v>88.466668452500002</v>
      </c>
      <c r="F623" t="s">
        <v>14</v>
      </c>
      <c r="G623" t="s">
        <v>23</v>
      </c>
      <c r="H623" t="s">
        <v>20</v>
      </c>
      <c r="I623" t="str">
        <f t="shared" si="27"/>
        <v>UNITED STATES-UNITED ARAB EMIRATES</v>
      </c>
      <c r="J623">
        <v>45</v>
      </c>
      <c r="K623" s="9">
        <f t="shared" si="28"/>
        <v>1.40625</v>
      </c>
      <c r="L623" t="s">
        <v>47</v>
      </c>
      <c r="M623" s="1">
        <v>43289.004166666666</v>
      </c>
      <c r="N623" s="5">
        <f t="shared" si="29"/>
        <v>43289</v>
      </c>
      <c r="O623" t="s">
        <v>17</v>
      </c>
    </row>
    <row r="624" spans="1:15" ht="13.5" customHeight="1" x14ac:dyDescent="0.2">
      <c r="A624" t="s">
        <v>47</v>
      </c>
      <c r="B624">
        <v>45</v>
      </c>
      <c r="C624" s="1">
        <v>43289.640972222223</v>
      </c>
      <c r="D624" t="s">
        <v>27</v>
      </c>
      <c r="E624">
        <v>34.025641712499997</v>
      </c>
      <c r="F624" t="s">
        <v>14</v>
      </c>
      <c r="G624" t="s">
        <v>23</v>
      </c>
      <c r="H624" t="s">
        <v>20</v>
      </c>
      <c r="I624" t="str">
        <f t="shared" si="27"/>
        <v>UNITED STATES-UNITED ARAB EMIRATES</v>
      </c>
      <c r="J624">
        <v>45</v>
      </c>
      <c r="K624" s="9">
        <f t="shared" si="28"/>
        <v>1.40625</v>
      </c>
      <c r="L624" t="s">
        <v>47</v>
      </c>
      <c r="M624" s="1">
        <v>43289.004166666666</v>
      </c>
      <c r="N624" s="5">
        <f t="shared" si="29"/>
        <v>43289</v>
      </c>
      <c r="O624" t="s">
        <v>17</v>
      </c>
    </row>
    <row r="625" spans="1:15" ht="13.5" customHeight="1" x14ac:dyDescent="0.2">
      <c r="A625" t="s">
        <v>47</v>
      </c>
      <c r="B625">
        <v>45</v>
      </c>
      <c r="C625" s="1">
        <v>43289.640972222223</v>
      </c>
      <c r="D625" t="s">
        <v>27</v>
      </c>
      <c r="E625">
        <v>32.664616043999999</v>
      </c>
      <c r="F625" t="s">
        <v>14</v>
      </c>
      <c r="G625" t="s">
        <v>23</v>
      </c>
      <c r="H625" t="s">
        <v>20</v>
      </c>
      <c r="I625" t="str">
        <f t="shared" si="27"/>
        <v>UNITED STATES-UNITED ARAB EMIRATES</v>
      </c>
      <c r="J625">
        <v>45</v>
      </c>
      <c r="K625" s="9">
        <f t="shared" si="28"/>
        <v>1.40625</v>
      </c>
      <c r="L625" t="s">
        <v>47</v>
      </c>
      <c r="M625" s="1">
        <v>43289.004166666666</v>
      </c>
      <c r="N625" s="5">
        <f t="shared" si="29"/>
        <v>43289</v>
      </c>
      <c r="O625" t="s">
        <v>17</v>
      </c>
    </row>
    <row r="626" spans="1:15" ht="13.5" customHeight="1" x14ac:dyDescent="0.2">
      <c r="A626" t="s">
        <v>47</v>
      </c>
      <c r="B626">
        <v>45</v>
      </c>
      <c r="C626" s="1">
        <v>43289.640972222223</v>
      </c>
      <c r="D626" t="s">
        <v>27</v>
      </c>
      <c r="E626">
        <v>54.441026739999998</v>
      </c>
      <c r="F626" t="s">
        <v>43</v>
      </c>
      <c r="G626" t="s">
        <v>23</v>
      </c>
      <c r="H626" t="s">
        <v>20</v>
      </c>
      <c r="I626" t="str">
        <f t="shared" si="27"/>
        <v>UNITED STATES-UNITED ARAB EMIRATES</v>
      </c>
      <c r="J626">
        <v>45</v>
      </c>
      <c r="K626" s="9">
        <f t="shared" si="28"/>
        <v>1.40625</v>
      </c>
      <c r="L626" t="s">
        <v>47</v>
      </c>
      <c r="M626" s="1">
        <v>43289.004166666666</v>
      </c>
      <c r="N626" s="5">
        <f t="shared" si="29"/>
        <v>43289</v>
      </c>
      <c r="O626" t="s">
        <v>17</v>
      </c>
    </row>
    <row r="627" spans="1:15" ht="13.5" customHeight="1" x14ac:dyDescent="0.2">
      <c r="A627" t="s">
        <v>47</v>
      </c>
      <c r="B627">
        <v>45</v>
      </c>
      <c r="C627" s="1">
        <v>43289.640972222223</v>
      </c>
      <c r="D627" t="s">
        <v>27</v>
      </c>
      <c r="E627">
        <v>28.581539038500001</v>
      </c>
      <c r="F627" t="s">
        <v>14</v>
      </c>
      <c r="G627" t="s">
        <v>23</v>
      </c>
      <c r="H627" t="s">
        <v>20</v>
      </c>
      <c r="I627" t="str">
        <f t="shared" si="27"/>
        <v>UNITED STATES-UNITED ARAB EMIRATES</v>
      </c>
      <c r="J627">
        <v>45</v>
      </c>
      <c r="K627" s="9">
        <f t="shared" si="28"/>
        <v>1.40625</v>
      </c>
      <c r="L627" t="s">
        <v>47</v>
      </c>
      <c r="M627" s="1">
        <v>43289.004166666666</v>
      </c>
      <c r="N627" s="5">
        <f t="shared" si="29"/>
        <v>43289</v>
      </c>
      <c r="O627" t="s">
        <v>17</v>
      </c>
    </row>
    <row r="628" spans="1:15" ht="13.5" customHeight="1" x14ac:dyDescent="0.2">
      <c r="A628" t="s">
        <v>47</v>
      </c>
      <c r="B628">
        <v>45</v>
      </c>
      <c r="C628" s="1">
        <v>43289.640972222223</v>
      </c>
      <c r="D628" t="s">
        <v>27</v>
      </c>
      <c r="E628">
        <v>4.0830770054999999</v>
      </c>
      <c r="F628" t="s">
        <v>14</v>
      </c>
      <c r="G628" t="s">
        <v>23</v>
      </c>
      <c r="H628" t="s">
        <v>20</v>
      </c>
      <c r="I628" t="str">
        <f t="shared" si="27"/>
        <v>UNITED STATES-UNITED ARAB EMIRATES</v>
      </c>
      <c r="J628">
        <v>45</v>
      </c>
      <c r="K628" s="9">
        <f t="shared" si="28"/>
        <v>1.40625</v>
      </c>
      <c r="L628" t="s">
        <v>47</v>
      </c>
      <c r="M628" s="1">
        <v>43289.004166666666</v>
      </c>
      <c r="N628" s="5">
        <f t="shared" si="29"/>
        <v>43289</v>
      </c>
      <c r="O628" t="s">
        <v>17</v>
      </c>
    </row>
    <row r="629" spans="1:15" ht="13.5" customHeight="1" x14ac:dyDescent="0.2">
      <c r="A629" t="s">
        <v>47</v>
      </c>
      <c r="B629">
        <v>45</v>
      </c>
      <c r="C629" s="1">
        <v>43289.640972222223</v>
      </c>
      <c r="D629" t="s">
        <v>27</v>
      </c>
      <c r="E629">
        <v>14.971282353499999</v>
      </c>
      <c r="F629" t="s">
        <v>14</v>
      </c>
      <c r="G629" t="s">
        <v>23</v>
      </c>
      <c r="H629" t="s">
        <v>20</v>
      </c>
      <c r="I629" t="str">
        <f t="shared" si="27"/>
        <v>UNITED STATES-UNITED ARAB EMIRATES</v>
      </c>
      <c r="J629">
        <v>45</v>
      </c>
      <c r="K629" s="9">
        <f t="shared" si="28"/>
        <v>1.40625</v>
      </c>
      <c r="L629" t="s">
        <v>47</v>
      </c>
      <c r="M629" s="1">
        <v>43289.004166666666</v>
      </c>
      <c r="N629" s="5">
        <f t="shared" si="29"/>
        <v>43289</v>
      </c>
      <c r="O629" t="s">
        <v>17</v>
      </c>
    </row>
    <row r="630" spans="1:15" ht="13.5" customHeight="1" x14ac:dyDescent="0.2">
      <c r="A630" t="s">
        <v>47</v>
      </c>
      <c r="B630">
        <v>45</v>
      </c>
      <c r="C630" s="1">
        <v>43289.640972222223</v>
      </c>
      <c r="D630" t="s">
        <v>27</v>
      </c>
      <c r="E630">
        <v>81.661540110000004</v>
      </c>
      <c r="F630" t="s">
        <v>14</v>
      </c>
      <c r="G630" t="s">
        <v>23</v>
      </c>
      <c r="H630" t="s">
        <v>20</v>
      </c>
      <c r="I630" t="str">
        <f t="shared" si="27"/>
        <v>UNITED STATES-UNITED ARAB EMIRATES</v>
      </c>
      <c r="J630">
        <v>45</v>
      </c>
      <c r="K630" s="9">
        <f t="shared" si="28"/>
        <v>1.40625</v>
      </c>
      <c r="L630" t="s">
        <v>47</v>
      </c>
      <c r="M630" s="1">
        <v>43289.004166666666</v>
      </c>
      <c r="N630" s="5">
        <f t="shared" si="29"/>
        <v>43289</v>
      </c>
      <c r="O630" t="s">
        <v>17</v>
      </c>
    </row>
    <row r="631" spans="1:15" ht="13.5" customHeight="1" x14ac:dyDescent="0.2">
      <c r="A631" t="s">
        <v>47</v>
      </c>
      <c r="B631">
        <v>45</v>
      </c>
      <c r="C631" s="1">
        <v>43289.640972222223</v>
      </c>
      <c r="D631" t="s">
        <v>27</v>
      </c>
      <c r="E631">
        <v>272.20513369999998</v>
      </c>
      <c r="F631" t="s">
        <v>14</v>
      </c>
      <c r="G631" t="s">
        <v>23</v>
      </c>
      <c r="H631" t="s">
        <v>20</v>
      </c>
      <c r="I631" t="str">
        <f t="shared" si="27"/>
        <v>UNITED STATES-UNITED ARAB EMIRATES</v>
      </c>
      <c r="J631">
        <v>45</v>
      </c>
      <c r="K631" s="9">
        <f t="shared" si="28"/>
        <v>1.40625</v>
      </c>
      <c r="L631" t="s">
        <v>47</v>
      </c>
      <c r="M631" s="1">
        <v>43289.004166666666</v>
      </c>
      <c r="N631" s="5">
        <f t="shared" si="29"/>
        <v>43289</v>
      </c>
      <c r="O631" t="s">
        <v>17</v>
      </c>
    </row>
    <row r="632" spans="1:15" ht="13.5" customHeight="1" x14ac:dyDescent="0.2">
      <c r="A632" t="s">
        <v>47</v>
      </c>
      <c r="B632">
        <v>45</v>
      </c>
      <c r="C632" s="1">
        <v>43289.640972222223</v>
      </c>
      <c r="D632" t="s">
        <v>27</v>
      </c>
      <c r="E632">
        <v>19.054359358999999</v>
      </c>
      <c r="F632" t="s">
        <v>14</v>
      </c>
      <c r="G632" t="s">
        <v>23</v>
      </c>
      <c r="H632" t="s">
        <v>20</v>
      </c>
      <c r="I632" t="str">
        <f t="shared" si="27"/>
        <v>UNITED STATES-UNITED ARAB EMIRATES</v>
      </c>
      <c r="J632">
        <v>45</v>
      </c>
      <c r="K632" s="9">
        <f t="shared" si="28"/>
        <v>1.40625</v>
      </c>
      <c r="L632" t="s">
        <v>47</v>
      </c>
      <c r="M632" s="1">
        <v>43289.004166666666</v>
      </c>
      <c r="N632" s="5">
        <f t="shared" si="29"/>
        <v>43289</v>
      </c>
      <c r="O632" t="s">
        <v>17</v>
      </c>
    </row>
    <row r="633" spans="1:15" ht="13.5" customHeight="1" x14ac:dyDescent="0.2">
      <c r="A633" t="s">
        <v>118</v>
      </c>
      <c r="B633">
        <v>55441.5</v>
      </c>
      <c r="C633" s="1">
        <v>43282.367361111108</v>
      </c>
      <c r="D633" t="s">
        <v>18</v>
      </c>
      <c r="E633">
        <v>13457.795201606201</v>
      </c>
      <c r="F633" t="s">
        <v>7</v>
      </c>
      <c r="G633" t="s">
        <v>42</v>
      </c>
      <c r="H633" t="s">
        <v>16</v>
      </c>
      <c r="I633" t="str">
        <f t="shared" si="27"/>
        <v>CHINA-CANADA</v>
      </c>
      <c r="J633">
        <v>55441.5</v>
      </c>
      <c r="K633" s="9">
        <f t="shared" si="28"/>
        <v>5040.136363636364</v>
      </c>
      <c r="L633" t="s">
        <v>118</v>
      </c>
      <c r="M633" s="1">
        <v>43263.5</v>
      </c>
      <c r="N633" s="5">
        <f t="shared" si="29"/>
        <v>43263</v>
      </c>
      <c r="O633" t="s">
        <v>31</v>
      </c>
    </row>
    <row r="634" spans="1:15" ht="13.5" customHeight="1" x14ac:dyDescent="0.2">
      <c r="A634" t="s">
        <v>118</v>
      </c>
      <c r="B634">
        <v>55441.5</v>
      </c>
      <c r="C634" s="1">
        <v>43282.367361111108</v>
      </c>
      <c r="D634" t="s">
        <v>18</v>
      </c>
      <c r="E634">
        <v>40.628843784375</v>
      </c>
      <c r="F634" t="s">
        <v>7</v>
      </c>
      <c r="G634" t="s">
        <v>42</v>
      </c>
      <c r="H634" t="s">
        <v>16</v>
      </c>
      <c r="I634" t="str">
        <f t="shared" si="27"/>
        <v>CHINA-CANADA</v>
      </c>
      <c r="J634">
        <v>55441.5</v>
      </c>
      <c r="K634" s="9">
        <f t="shared" si="28"/>
        <v>5040.136363636364</v>
      </c>
      <c r="L634" t="s">
        <v>118</v>
      </c>
      <c r="M634" s="1">
        <v>43263.5</v>
      </c>
      <c r="N634" s="5">
        <f t="shared" si="29"/>
        <v>43263</v>
      </c>
      <c r="O634" t="s">
        <v>31</v>
      </c>
    </row>
    <row r="635" spans="1:15" ht="13.5" customHeight="1" x14ac:dyDescent="0.2">
      <c r="A635" t="s">
        <v>118</v>
      </c>
      <c r="B635">
        <v>55441.5</v>
      </c>
      <c r="C635" s="1">
        <v>43282.367361111108</v>
      </c>
      <c r="D635" t="s">
        <v>18</v>
      </c>
      <c r="E635">
        <v>1802.8367156868701</v>
      </c>
      <c r="F635" t="s">
        <v>7</v>
      </c>
      <c r="G635" t="s">
        <v>42</v>
      </c>
      <c r="H635" t="s">
        <v>16</v>
      </c>
      <c r="I635" t="str">
        <f t="shared" si="27"/>
        <v>CHINA-CANADA</v>
      </c>
      <c r="J635">
        <v>55441.5</v>
      </c>
      <c r="K635" s="9">
        <f t="shared" si="28"/>
        <v>5040.136363636364</v>
      </c>
      <c r="L635" t="s">
        <v>118</v>
      </c>
      <c r="M635" s="1">
        <v>43263.5</v>
      </c>
      <c r="N635" s="5">
        <f t="shared" si="29"/>
        <v>43263</v>
      </c>
      <c r="O635" t="s">
        <v>31</v>
      </c>
    </row>
    <row r="636" spans="1:15" ht="13.5" customHeight="1" x14ac:dyDescent="0.2">
      <c r="A636" t="s">
        <v>118</v>
      </c>
      <c r="B636">
        <v>55441.5</v>
      </c>
      <c r="C636" s="1">
        <v>43282.367361111108</v>
      </c>
      <c r="D636" t="s">
        <v>18</v>
      </c>
      <c r="E636">
        <v>91.412976620625003</v>
      </c>
      <c r="F636" t="s">
        <v>7</v>
      </c>
      <c r="G636" t="s">
        <v>42</v>
      </c>
      <c r="H636" t="s">
        <v>16</v>
      </c>
      <c r="I636" t="str">
        <f t="shared" si="27"/>
        <v>CHINA-CANADA</v>
      </c>
      <c r="J636">
        <v>55441.5</v>
      </c>
      <c r="K636" s="9">
        <f t="shared" si="28"/>
        <v>5040.136363636364</v>
      </c>
      <c r="L636" t="s">
        <v>118</v>
      </c>
      <c r="M636" s="1">
        <v>43263.5</v>
      </c>
      <c r="N636" s="5">
        <f t="shared" si="29"/>
        <v>43263</v>
      </c>
      <c r="O636" t="s">
        <v>31</v>
      </c>
    </row>
    <row r="637" spans="1:15" ht="13.5" customHeight="1" x14ac:dyDescent="0.2">
      <c r="A637" t="s">
        <v>118</v>
      </c>
      <c r="B637">
        <v>55441.5</v>
      </c>
      <c r="C637" s="1">
        <v>43282.367361111108</v>
      </c>
      <c r="D637" t="s">
        <v>18</v>
      </c>
      <c r="E637">
        <v>316.26691263750001</v>
      </c>
      <c r="F637" t="s">
        <v>7</v>
      </c>
      <c r="G637" t="s">
        <v>42</v>
      </c>
      <c r="H637" t="s">
        <v>16</v>
      </c>
      <c r="I637" t="str">
        <f t="shared" si="27"/>
        <v>CHINA-CANADA</v>
      </c>
      <c r="J637">
        <v>55441.5</v>
      </c>
      <c r="K637" s="9">
        <f t="shared" si="28"/>
        <v>5040.136363636364</v>
      </c>
      <c r="L637" t="s">
        <v>118</v>
      </c>
      <c r="M637" s="1">
        <v>43263.5</v>
      </c>
      <c r="N637" s="5">
        <f t="shared" si="29"/>
        <v>43263</v>
      </c>
      <c r="O637" t="s">
        <v>31</v>
      </c>
    </row>
    <row r="638" spans="1:15" ht="13.5" customHeight="1" x14ac:dyDescent="0.2">
      <c r="A638" t="s">
        <v>118</v>
      </c>
      <c r="B638">
        <v>55441.5</v>
      </c>
      <c r="C638" s="1">
        <v>43282.367361111108</v>
      </c>
      <c r="D638" t="s">
        <v>18</v>
      </c>
      <c r="E638">
        <v>863.33025821624994</v>
      </c>
      <c r="F638" t="s">
        <v>7</v>
      </c>
      <c r="G638" t="s">
        <v>42</v>
      </c>
      <c r="H638" t="s">
        <v>16</v>
      </c>
      <c r="I638" t="str">
        <f t="shared" si="27"/>
        <v>CHINA-CANADA</v>
      </c>
      <c r="J638">
        <v>55441.5</v>
      </c>
      <c r="K638" s="9">
        <f t="shared" si="28"/>
        <v>5040.136363636364</v>
      </c>
      <c r="L638" t="s">
        <v>118</v>
      </c>
      <c r="M638" s="1">
        <v>43263.5</v>
      </c>
      <c r="N638" s="5">
        <f t="shared" si="29"/>
        <v>43263</v>
      </c>
      <c r="O638" t="s">
        <v>31</v>
      </c>
    </row>
    <row r="639" spans="1:15" ht="13.5" customHeight="1" x14ac:dyDescent="0.2">
      <c r="A639" t="s">
        <v>118</v>
      </c>
      <c r="B639">
        <v>55441.5</v>
      </c>
      <c r="C639" s="1">
        <v>43282.367361111108</v>
      </c>
      <c r="D639" t="s">
        <v>18</v>
      </c>
      <c r="E639">
        <v>1726.6605164324999</v>
      </c>
      <c r="F639" t="s">
        <v>7</v>
      </c>
      <c r="G639" t="s">
        <v>42</v>
      </c>
      <c r="H639" t="s">
        <v>16</v>
      </c>
      <c r="I639" t="str">
        <f t="shared" si="27"/>
        <v>CHINA-CANADA</v>
      </c>
      <c r="J639">
        <v>55441.5</v>
      </c>
      <c r="K639" s="9">
        <f t="shared" si="28"/>
        <v>5040.136363636364</v>
      </c>
      <c r="L639" t="s">
        <v>118</v>
      </c>
      <c r="M639" s="1">
        <v>43263.5</v>
      </c>
      <c r="N639" s="5">
        <f t="shared" si="29"/>
        <v>43263</v>
      </c>
      <c r="O639" t="s">
        <v>31</v>
      </c>
    </row>
    <row r="640" spans="1:15" ht="13.5" customHeight="1" x14ac:dyDescent="0.2">
      <c r="A640" t="s">
        <v>118</v>
      </c>
      <c r="B640">
        <v>55441.5</v>
      </c>
      <c r="C640" s="1">
        <v>43282.367361111108</v>
      </c>
      <c r="D640" t="s">
        <v>18</v>
      </c>
      <c r="E640">
        <v>50.784132836250002</v>
      </c>
      <c r="F640" t="s">
        <v>14</v>
      </c>
      <c r="G640" t="s">
        <v>42</v>
      </c>
      <c r="H640" t="s">
        <v>16</v>
      </c>
      <c r="I640" t="str">
        <f t="shared" si="27"/>
        <v>CHINA-CANADA</v>
      </c>
      <c r="J640">
        <v>55441.5</v>
      </c>
      <c r="K640" s="9">
        <f t="shared" si="28"/>
        <v>5040.136363636364</v>
      </c>
      <c r="L640" t="s">
        <v>118</v>
      </c>
      <c r="M640" s="1">
        <v>43263.5</v>
      </c>
      <c r="N640" s="5">
        <f t="shared" si="29"/>
        <v>43263</v>
      </c>
      <c r="O640" t="s">
        <v>31</v>
      </c>
    </row>
    <row r="641" spans="1:15" ht="13.5" customHeight="1" x14ac:dyDescent="0.2">
      <c r="A641" t="s">
        <v>118</v>
      </c>
      <c r="B641">
        <v>55441.5</v>
      </c>
      <c r="C641" s="1">
        <v>43282.367361111108</v>
      </c>
      <c r="D641" t="s">
        <v>18</v>
      </c>
      <c r="E641">
        <v>1650.4843171781199</v>
      </c>
      <c r="F641" t="s">
        <v>14</v>
      </c>
      <c r="G641" t="s">
        <v>42</v>
      </c>
      <c r="H641" t="s">
        <v>16</v>
      </c>
      <c r="I641" t="str">
        <f t="shared" si="27"/>
        <v>CHINA-CANADA</v>
      </c>
      <c r="J641">
        <v>55441.5</v>
      </c>
      <c r="K641" s="9">
        <f t="shared" si="28"/>
        <v>5040.136363636364</v>
      </c>
      <c r="L641" t="s">
        <v>118</v>
      </c>
      <c r="M641" s="1">
        <v>43263.5</v>
      </c>
      <c r="N641" s="5">
        <f t="shared" si="29"/>
        <v>43263</v>
      </c>
      <c r="O641" t="s">
        <v>31</v>
      </c>
    </row>
    <row r="642" spans="1:15" ht="13.5" customHeight="1" x14ac:dyDescent="0.2">
      <c r="A642" t="s">
        <v>118</v>
      </c>
      <c r="B642">
        <v>55441.5</v>
      </c>
      <c r="C642" s="1">
        <v>43282.367361111108</v>
      </c>
      <c r="D642" t="s">
        <v>18</v>
      </c>
      <c r="E642">
        <v>457.05719552624998</v>
      </c>
      <c r="F642" t="s">
        <v>14</v>
      </c>
      <c r="G642" t="s">
        <v>42</v>
      </c>
      <c r="H642" t="s">
        <v>16</v>
      </c>
      <c r="I642" t="str">
        <f t="shared" ref="I642:I705" si="30">G642&amp;"-"&amp;H642</f>
        <v>CHINA-CANADA</v>
      </c>
      <c r="J642">
        <v>55441.5</v>
      </c>
      <c r="K642" s="9">
        <f t="shared" ref="K642:K705" si="31">J642/COUNTIF(L:L,L642)</f>
        <v>5040.136363636364</v>
      </c>
      <c r="L642" t="s">
        <v>118</v>
      </c>
      <c r="M642" s="1">
        <v>43263.5</v>
      </c>
      <c r="N642" s="5">
        <f t="shared" si="29"/>
        <v>43263</v>
      </c>
      <c r="O642" t="s">
        <v>31</v>
      </c>
    </row>
    <row r="643" spans="1:15" ht="13.5" customHeight="1" x14ac:dyDescent="0.2">
      <c r="A643" t="s">
        <v>118</v>
      </c>
      <c r="B643">
        <v>55441.5</v>
      </c>
      <c r="C643" s="1">
        <v>43282.367361111108</v>
      </c>
      <c r="D643" t="s">
        <v>18</v>
      </c>
      <c r="E643">
        <v>198.055043030625</v>
      </c>
      <c r="F643" t="s">
        <v>14</v>
      </c>
      <c r="G643" t="s">
        <v>42</v>
      </c>
      <c r="H643" t="s">
        <v>16</v>
      </c>
      <c r="I643" t="str">
        <f t="shared" si="30"/>
        <v>CHINA-CANADA</v>
      </c>
      <c r="J643">
        <v>55441.5</v>
      </c>
      <c r="K643" s="9">
        <f t="shared" si="31"/>
        <v>5040.136363636364</v>
      </c>
      <c r="L643" t="s">
        <v>118</v>
      </c>
      <c r="M643" s="1">
        <v>43263.5</v>
      </c>
      <c r="N643" s="5">
        <f t="shared" ref="N643:N706" si="32">IFERROR(INT(M643),"")</f>
        <v>43263</v>
      </c>
      <c r="O643" t="s">
        <v>31</v>
      </c>
    </row>
    <row r="644" spans="1:15" ht="13.5" customHeight="1" x14ac:dyDescent="0.2">
      <c r="A644" t="s">
        <v>100</v>
      </c>
      <c r="B644">
        <v>681.5</v>
      </c>
      <c r="C644" s="1">
        <v>43299.104166666664</v>
      </c>
      <c r="D644" t="s">
        <v>21</v>
      </c>
      <c r="E644">
        <v>1158.55</v>
      </c>
      <c r="F644" t="s">
        <v>7</v>
      </c>
      <c r="G644" t="s">
        <v>23</v>
      </c>
      <c r="H644" t="s">
        <v>12</v>
      </c>
      <c r="I644" t="str">
        <f t="shared" si="30"/>
        <v>UNITED STATES-UNITED KINGDOM</v>
      </c>
      <c r="J644">
        <v>681.5</v>
      </c>
      <c r="K644" s="9">
        <f t="shared" si="31"/>
        <v>85.1875</v>
      </c>
      <c r="L644" t="s">
        <v>100</v>
      </c>
      <c r="M644" s="1">
        <v>43297.10833333333</v>
      </c>
      <c r="N644" s="5">
        <f t="shared" si="32"/>
        <v>43297</v>
      </c>
      <c r="O644" t="s">
        <v>17</v>
      </c>
    </row>
    <row r="645" spans="1:15" ht="13.5" customHeight="1" x14ac:dyDescent="0.2">
      <c r="A645" t="s">
        <v>100</v>
      </c>
      <c r="B645">
        <v>681.5</v>
      </c>
      <c r="C645" s="1">
        <v>43299.104166666664</v>
      </c>
      <c r="D645" t="s">
        <v>21</v>
      </c>
      <c r="E645">
        <v>238.53</v>
      </c>
      <c r="F645" t="s">
        <v>14</v>
      </c>
      <c r="G645" t="s">
        <v>23</v>
      </c>
      <c r="H645" t="s">
        <v>12</v>
      </c>
      <c r="I645" t="str">
        <f t="shared" si="30"/>
        <v>UNITED STATES-UNITED KINGDOM</v>
      </c>
      <c r="J645">
        <v>681.5</v>
      </c>
      <c r="K645" s="9">
        <f t="shared" si="31"/>
        <v>85.1875</v>
      </c>
      <c r="L645" t="s">
        <v>100</v>
      </c>
      <c r="M645" s="1">
        <v>43297.10833333333</v>
      </c>
      <c r="N645" s="5">
        <f t="shared" si="32"/>
        <v>43297</v>
      </c>
      <c r="O645" t="s">
        <v>17</v>
      </c>
    </row>
    <row r="646" spans="1:15" ht="13.5" customHeight="1" x14ac:dyDescent="0.2">
      <c r="A646" t="s">
        <v>100</v>
      </c>
      <c r="B646">
        <v>681.5</v>
      </c>
      <c r="C646" s="1">
        <v>43299.104166666664</v>
      </c>
      <c r="D646" t="s">
        <v>21</v>
      </c>
      <c r="E646">
        <v>845.14</v>
      </c>
      <c r="F646" t="s">
        <v>14</v>
      </c>
      <c r="G646" t="s">
        <v>23</v>
      </c>
      <c r="H646" t="s">
        <v>12</v>
      </c>
      <c r="I646" t="str">
        <f t="shared" si="30"/>
        <v>UNITED STATES-UNITED KINGDOM</v>
      </c>
      <c r="J646">
        <v>681.5</v>
      </c>
      <c r="K646" s="9">
        <f t="shared" si="31"/>
        <v>85.1875</v>
      </c>
      <c r="L646" t="s">
        <v>100</v>
      </c>
      <c r="M646" s="1">
        <v>43297.10833333333</v>
      </c>
      <c r="N646" s="5">
        <f t="shared" si="32"/>
        <v>43297</v>
      </c>
      <c r="O646" t="s">
        <v>17</v>
      </c>
    </row>
    <row r="647" spans="1:15" ht="13.5" customHeight="1" x14ac:dyDescent="0.2">
      <c r="A647" t="s">
        <v>76</v>
      </c>
      <c r="B647">
        <v>127</v>
      </c>
      <c r="C647" s="1">
        <v>43256.631944444445</v>
      </c>
      <c r="D647" t="s">
        <v>29</v>
      </c>
      <c r="E647">
        <v>86.75</v>
      </c>
      <c r="F647" t="s">
        <v>14</v>
      </c>
      <c r="G647" t="s">
        <v>23</v>
      </c>
      <c r="H647" t="s">
        <v>77</v>
      </c>
      <c r="I647" t="str">
        <f t="shared" si="30"/>
        <v>UNITED STATES-KUWAIT</v>
      </c>
      <c r="J647">
        <v>127</v>
      </c>
      <c r="K647" s="9">
        <f t="shared" si="31"/>
        <v>8.4666666666666668</v>
      </c>
      <c r="L647" t="s">
        <v>76</v>
      </c>
      <c r="M647" s="1">
        <v>43254.982638888891</v>
      </c>
      <c r="N647" s="5">
        <f t="shared" si="32"/>
        <v>43254</v>
      </c>
      <c r="O647" t="s">
        <v>17</v>
      </c>
    </row>
    <row r="648" spans="1:15" ht="13.5" customHeight="1" x14ac:dyDescent="0.2">
      <c r="A648" t="s">
        <v>76</v>
      </c>
      <c r="B648">
        <v>127</v>
      </c>
      <c r="C648" s="1">
        <v>43256.631944444445</v>
      </c>
      <c r="D648" t="s">
        <v>29</v>
      </c>
      <c r="E648">
        <v>169.16</v>
      </c>
      <c r="F648" t="s">
        <v>14</v>
      </c>
      <c r="G648" t="s">
        <v>23</v>
      </c>
      <c r="H648" t="s">
        <v>77</v>
      </c>
      <c r="I648" t="str">
        <f t="shared" si="30"/>
        <v>UNITED STATES-KUWAIT</v>
      </c>
      <c r="J648">
        <v>127</v>
      </c>
      <c r="K648" s="9">
        <f t="shared" si="31"/>
        <v>8.4666666666666668</v>
      </c>
      <c r="L648" t="s">
        <v>76</v>
      </c>
      <c r="M648" s="1">
        <v>43254.982638888891</v>
      </c>
      <c r="N648" s="5">
        <f t="shared" si="32"/>
        <v>43254</v>
      </c>
      <c r="O648" t="s">
        <v>17</v>
      </c>
    </row>
    <row r="649" spans="1:15" ht="13.5" customHeight="1" x14ac:dyDescent="0.2">
      <c r="A649" t="s">
        <v>76</v>
      </c>
      <c r="B649">
        <v>127</v>
      </c>
      <c r="C649" s="1">
        <v>43256.631944444445</v>
      </c>
      <c r="D649" t="s">
        <v>29</v>
      </c>
      <c r="E649">
        <v>86.75</v>
      </c>
      <c r="F649" t="s">
        <v>14</v>
      </c>
      <c r="G649" t="s">
        <v>23</v>
      </c>
      <c r="H649" t="s">
        <v>77</v>
      </c>
      <c r="I649" t="str">
        <f t="shared" si="30"/>
        <v>UNITED STATES-KUWAIT</v>
      </c>
      <c r="J649">
        <v>127</v>
      </c>
      <c r="K649" s="9">
        <f t="shared" si="31"/>
        <v>8.4666666666666668</v>
      </c>
      <c r="L649" t="s">
        <v>76</v>
      </c>
      <c r="M649" s="1">
        <v>43254.982638888891</v>
      </c>
      <c r="N649" s="5">
        <f t="shared" si="32"/>
        <v>43254</v>
      </c>
      <c r="O649" t="s">
        <v>17</v>
      </c>
    </row>
    <row r="650" spans="1:15" ht="13.5" customHeight="1" x14ac:dyDescent="0.2">
      <c r="A650" t="s">
        <v>76</v>
      </c>
      <c r="B650">
        <v>127</v>
      </c>
      <c r="C650" s="1">
        <v>43256.631944444445</v>
      </c>
      <c r="D650" t="s">
        <v>29</v>
      </c>
      <c r="E650">
        <v>24.29</v>
      </c>
      <c r="F650" t="s">
        <v>14</v>
      </c>
      <c r="G650" t="s">
        <v>23</v>
      </c>
      <c r="H650" t="s">
        <v>77</v>
      </c>
      <c r="I650" t="str">
        <f t="shared" si="30"/>
        <v>UNITED STATES-KUWAIT</v>
      </c>
      <c r="J650">
        <v>127</v>
      </c>
      <c r="K650" s="9">
        <f t="shared" si="31"/>
        <v>8.4666666666666668</v>
      </c>
      <c r="L650" t="s">
        <v>76</v>
      </c>
      <c r="M650" s="1">
        <v>43254.982638888891</v>
      </c>
      <c r="N650" s="5">
        <f t="shared" si="32"/>
        <v>43254</v>
      </c>
      <c r="O650" t="s">
        <v>17</v>
      </c>
    </row>
    <row r="651" spans="1:15" ht="13.5" customHeight="1" x14ac:dyDescent="0.2">
      <c r="A651" t="s">
        <v>76</v>
      </c>
      <c r="B651">
        <v>127</v>
      </c>
      <c r="C651" s="1">
        <v>43256.631944444445</v>
      </c>
      <c r="D651" t="s">
        <v>29</v>
      </c>
      <c r="E651">
        <v>121.45</v>
      </c>
      <c r="F651" t="s">
        <v>14</v>
      </c>
      <c r="G651" t="s">
        <v>23</v>
      </c>
      <c r="H651" t="s">
        <v>77</v>
      </c>
      <c r="I651" t="str">
        <f t="shared" si="30"/>
        <v>UNITED STATES-KUWAIT</v>
      </c>
      <c r="J651">
        <v>127</v>
      </c>
      <c r="K651" s="9">
        <f t="shared" si="31"/>
        <v>8.4666666666666668</v>
      </c>
      <c r="L651" t="s">
        <v>76</v>
      </c>
      <c r="M651" s="1">
        <v>43254.982638888891</v>
      </c>
      <c r="N651" s="5">
        <f t="shared" si="32"/>
        <v>43254</v>
      </c>
      <c r="O651" t="s">
        <v>17</v>
      </c>
    </row>
    <row r="652" spans="1:15" ht="13.5" customHeight="1" x14ac:dyDescent="0.2">
      <c r="A652" t="s">
        <v>76</v>
      </c>
      <c r="B652">
        <v>127</v>
      </c>
      <c r="C652" s="1">
        <v>43256.631944444445</v>
      </c>
      <c r="D652" t="s">
        <v>29</v>
      </c>
      <c r="E652">
        <v>64.89</v>
      </c>
      <c r="F652" t="s">
        <v>14</v>
      </c>
      <c r="G652" t="s">
        <v>23</v>
      </c>
      <c r="H652" t="s">
        <v>77</v>
      </c>
      <c r="I652" t="str">
        <f t="shared" si="30"/>
        <v>UNITED STATES-KUWAIT</v>
      </c>
      <c r="J652">
        <v>127</v>
      </c>
      <c r="K652" s="9">
        <f t="shared" si="31"/>
        <v>8.4666666666666668</v>
      </c>
      <c r="L652" t="s">
        <v>76</v>
      </c>
      <c r="M652" s="1">
        <v>43254.982638888891</v>
      </c>
      <c r="N652" s="5">
        <f t="shared" si="32"/>
        <v>43254</v>
      </c>
      <c r="O652" t="s">
        <v>17</v>
      </c>
    </row>
    <row r="653" spans="1:15" ht="13.5" customHeight="1" x14ac:dyDescent="0.2">
      <c r="A653" t="s">
        <v>76</v>
      </c>
      <c r="B653">
        <v>127</v>
      </c>
      <c r="C653" s="1">
        <v>43256.631944444445</v>
      </c>
      <c r="D653" t="s">
        <v>29</v>
      </c>
      <c r="E653">
        <v>34.700000000000003</v>
      </c>
      <c r="F653" t="s">
        <v>14</v>
      </c>
      <c r="G653" t="s">
        <v>23</v>
      </c>
      <c r="H653" t="s">
        <v>77</v>
      </c>
      <c r="I653" t="str">
        <f t="shared" si="30"/>
        <v>UNITED STATES-KUWAIT</v>
      </c>
      <c r="J653">
        <v>127</v>
      </c>
      <c r="K653" s="9">
        <f t="shared" si="31"/>
        <v>8.4666666666666668</v>
      </c>
      <c r="L653" t="s">
        <v>76</v>
      </c>
      <c r="M653" s="1">
        <v>43254.982638888891</v>
      </c>
      <c r="N653" s="5">
        <f t="shared" si="32"/>
        <v>43254</v>
      </c>
      <c r="O653" t="s">
        <v>17</v>
      </c>
    </row>
    <row r="654" spans="1:15" ht="13.5" customHeight="1" x14ac:dyDescent="0.2">
      <c r="A654" t="s">
        <v>76</v>
      </c>
      <c r="B654">
        <v>127</v>
      </c>
      <c r="C654" s="1">
        <v>43256.631944444445</v>
      </c>
      <c r="D654" t="s">
        <v>29</v>
      </c>
      <c r="E654">
        <v>34.700000000000003</v>
      </c>
      <c r="F654" t="s">
        <v>14</v>
      </c>
      <c r="G654" t="s">
        <v>23</v>
      </c>
      <c r="H654" t="s">
        <v>77</v>
      </c>
      <c r="I654" t="str">
        <f t="shared" si="30"/>
        <v>UNITED STATES-KUWAIT</v>
      </c>
      <c r="J654">
        <v>127</v>
      </c>
      <c r="K654" s="9">
        <f t="shared" si="31"/>
        <v>8.4666666666666668</v>
      </c>
      <c r="L654" t="s">
        <v>76</v>
      </c>
      <c r="M654" s="1">
        <v>43254.982638888891</v>
      </c>
      <c r="N654" s="5">
        <f t="shared" si="32"/>
        <v>43254</v>
      </c>
      <c r="O654" t="s">
        <v>17</v>
      </c>
    </row>
    <row r="655" spans="1:15" ht="13.5" customHeight="1" x14ac:dyDescent="0.2">
      <c r="A655" t="s">
        <v>76</v>
      </c>
      <c r="B655">
        <v>127</v>
      </c>
      <c r="C655" s="1">
        <v>43256.631944444445</v>
      </c>
      <c r="D655" t="s">
        <v>29</v>
      </c>
      <c r="E655">
        <v>69.400000000000006</v>
      </c>
      <c r="F655" t="s">
        <v>14</v>
      </c>
      <c r="G655" t="s">
        <v>23</v>
      </c>
      <c r="H655" t="s">
        <v>77</v>
      </c>
      <c r="I655" t="str">
        <f t="shared" si="30"/>
        <v>UNITED STATES-KUWAIT</v>
      </c>
      <c r="J655">
        <v>127</v>
      </c>
      <c r="K655" s="9">
        <f t="shared" si="31"/>
        <v>8.4666666666666668</v>
      </c>
      <c r="L655" t="s">
        <v>76</v>
      </c>
      <c r="M655" s="1">
        <v>43254.982638888891</v>
      </c>
      <c r="N655" s="5">
        <f t="shared" si="32"/>
        <v>43254</v>
      </c>
      <c r="O655" t="s">
        <v>17</v>
      </c>
    </row>
    <row r="656" spans="1:15" ht="13.5" customHeight="1" x14ac:dyDescent="0.2">
      <c r="A656" t="s">
        <v>69</v>
      </c>
      <c r="B656">
        <v>6046.5</v>
      </c>
      <c r="C656" s="1">
        <v>43290.447222222225</v>
      </c>
      <c r="D656" t="s">
        <v>24</v>
      </c>
      <c r="E656">
        <v>2103</v>
      </c>
      <c r="F656" t="s">
        <v>7</v>
      </c>
      <c r="G656" t="s">
        <v>42</v>
      </c>
      <c r="H656" t="s">
        <v>23</v>
      </c>
      <c r="I656" t="str">
        <f t="shared" si="30"/>
        <v>CHINA-UNITED STATES</v>
      </c>
      <c r="J656">
        <v>6046.5</v>
      </c>
      <c r="K656" s="9">
        <f t="shared" si="31"/>
        <v>465.11538461538464</v>
      </c>
      <c r="L656" t="s">
        <v>69</v>
      </c>
      <c r="M656" s="1">
        <v>43258.474999999999</v>
      </c>
      <c r="N656" s="5">
        <f t="shared" si="32"/>
        <v>43258</v>
      </c>
      <c r="O656" t="s">
        <v>31</v>
      </c>
    </row>
    <row r="657" spans="1:15" ht="13.5" customHeight="1" x14ac:dyDescent="0.2">
      <c r="A657" t="s">
        <v>69</v>
      </c>
      <c r="B657">
        <v>6046.5</v>
      </c>
      <c r="C657" s="1">
        <v>43290.447222222225</v>
      </c>
      <c r="D657" t="s">
        <v>24</v>
      </c>
      <c r="E657">
        <v>30</v>
      </c>
      <c r="F657" t="s">
        <v>7</v>
      </c>
      <c r="G657" t="s">
        <v>42</v>
      </c>
      <c r="H657" t="s">
        <v>23</v>
      </c>
      <c r="I657" t="str">
        <f t="shared" si="30"/>
        <v>CHINA-UNITED STATES</v>
      </c>
      <c r="J657">
        <v>6046.5</v>
      </c>
      <c r="K657" s="9">
        <f t="shared" si="31"/>
        <v>465.11538461538464</v>
      </c>
      <c r="L657" t="s">
        <v>69</v>
      </c>
      <c r="M657" s="1">
        <v>43258.474999999999</v>
      </c>
      <c r="N657" s="5">
        <f t="shared" si="32"/>
        <v>43258</v>
      </c>
      <c r="O657" t="s">
        <v>31</v>
      </c>
    </row>
    <row r="658" spans="1:15" ht="13.5" customHeight="1" x14ac:dyDescent="0.2">
      <c r="A658" t="s">
        <v>69</v>
      </c>
      <c r="B658">
        <v>6046.5</v>
      </c>
      <c r="C658" s="1">
        <v>43290.447222222225</v>
      </c>
      <c r="D658" t="s">
        <v>24</v>
      </c>
      <c r="E658">
        <v>435</v>
      </c>
      <c r="F658" t="s">
        <v>7</v>
      </c>
      <c r="G658" t="s">
        <v>42</v>
      </c>
      <c r="H658" t="s">
        <v>23</v>
      </c>
      <c r="I658" t="str">
        <f t="shared" si="30"/>
        <v>CHINA-UNITED STATES</v>
      </c>
      <c r="J658">
        <v>6046.5</v>
      </c>
      <c r="K658" s="9">
        <f t="shared" si="31"/>
        <v>465.11538461538464</v>
      </c>
      <c r="L658" t="s">
        <v>69</v>
      </c>
      <c r="M658" s="1">
        <v>43258.474999999999</v>
      </c>
      <c r="N658" s="5">
        <f t="shared" si="32"/>
        <v>43258</v>
      </c>
      <c r="O658" t="s">
        <v>31</v>
      </c>
    </row>
    <row r="659" spans="1:15" ht="13.5" customHeight="1" x14ac:dyDescent="0.2">
      <c r="A659" t="s">
        <v>69</v>
      </c>
      <c r="B659">
        <v>6046.5</v>
      </c>
      <c r="C659" s="1">
        <v>43290.447222222225</v>
      </c>
      <c r="D659" t="s">
        <v>24</v>
      </c>
      <c r="E659">
        <v>109.3</v>
      </c>
      <c r="F659" t="s">
        <v>7</v>
      </c>
      <c r="G659" t="s">
        <v>42</v>
      </c>
      <c r="H659" t="s">
        <v>23</v>
      </c>
      <c r="I659" t="str">
        <f t="shared" si="30"/>
        <v>CHINA-UNITED STATES</v>
      </c>
      <c r="J659">
        <v>6046.5</v>
      </c>
      <c r="K659" s="9">
        <f t="shared" si="31"/>
        <v>465.11538461538464</v>
      </c>
      <c r="L659" t="s">
        <v>69</v>
      </c>
      <c r="M659" s="1">
        <v>43258.474999999999</v>
      </c>
      <c r="N659" s="5">
        <f t="shared" si="32"/>
        <v>43258</v>
      </c>
      <c r="O659" t="s">
        <v>31</v>
      </c>
    </row>
    <row r="660" spans="1:15" ht="13.5" customHeight="1" x14ac:dyDescent="0.2">
      <c r="A660" t="s">
        <v>69</v>
      </c>
      <c r="B660">
        <v>6046.5</v>
      </c>
      <c r="C660" s="1">
        <v>43290.447222222225</v>
      </c>
      <c r="D660" t="s">
        <v>24</v>
      </c>
      <c r="E660">
        <v>31.22</v>
      </c>
      <c r="F660" t="s">
        <v>7</v>
      </c>
      <c r="G660" t="s">
        <v>42</v>
      </c>
      <c r="H660" t="s">
        <v>23</v>
      </c>
      <c r="I660" t="str">
        <f t="shared" si="30"/>
        <v>CHINA-UNITED STATES</v>
      </c>
      <c r="J660">
        <v>6046.5</v>
      </c>
      <c r="K660" s="9">
        <f t="shared" si="31"/>
        <v>465.11538461538464</v>
      </c>
      <c r="L660" t="s">
        <v>69</v>
      </c>
      <c r="M660" s="1">
        <v>43258.474999999999</v>
      </c>
      <c r="N660" s="5">
        <f t="shared" si="32"/>
        <v>43258</v>
      </c>
      <c r="O660" t="s">
        <v>31</v>
      </c>
    </row>
    <row r="661" spans="1:15" ht="13.5" customHeight="1" x14ac:dyDescent="0.2">
      <c r="A661" t="s">
        <v>69</v>
      </c>
      <c r="B661">
        <v>6046.5</v>
      </c>
      <c r="C661" s="1">
        <v>43290.447222222225</v>
      </c>
      <c r="D661" t="s">
        <v>24</v>
      </c>
      <c r="E661">
        <v>23.42</v>
      </c>
      <c r="F661" t="s">
        <v>7</v>
      </c>
      <c r="G661" t="s">
        <v>42</v>
      </c>
      <c r="H661" t="s">
        <v>23</v>
      </c>
      <c r="I661" t="str">
        <f t="shared" si="30"/>
        <v>CHINA-UNITED STATES</v>
      </c>
      <c r="J661">
        <v>6046.5</v>
      </c>
      <c r="K661" s="9">
        <f t="shared" si="31"/>
        <v>465.11538461538464</v>
      </c>
      <c r="L661" t="s">
        <v>69</v>
      </c>
      <c r="M661" s="1">
        <v>43258.474999999999</v>
      </c>
      <c r="N661" s="5">
        <f t="shared" si="32"/>
        <v>43258</v>
      </c>
      <c r="O661" t="s">
        <v>31</v>
      </c>
    </row>
    <row r="662" spans="1:15" ht="13.5" customHeight="1" x14ac:dyDescent="0.2">
      <c r="A662" t="s">
        <v>69</v>
      </c>
      <c r="B662">
        <v>6046.5</v>
      </c>
      <c r="C662" s="1">
        <v>43290.447222222225</v>
      </c>
      <c r="D662" t="s">
        <v>24</v>
      </c>
      <c r="E662">
        <v>54.64</v>
      </c>
      <c r="F662" t="s">
        <v>7</v>
      </c>
      <c r="G662" t="s">
        <v>42</v>
      </c>
      <c r="H662" t="s">
        <v>23</v>
      </c>
      <c r="I662" t="str">
        <f t="shared" si="30"/>
        <v>CHINA-UNITED STATES</v>
      </c>
      <c r="J662">
        <v>6046.5</v>
      </c>
      <c r="K662" s="9">
        <f t="shared" si="31"/>
        <v>465.11538461538464</v>
      </c>
      <c r="L662" t="s">
        <v>69</v>
      </c>
      <c r="M662" s="1">
        <v>43258.474999999999</v>
      </c>
      <c r="N662" s="5">
        <f t="shared" si="32"/>
        <v>43258</v>
      </c>
      <c r="O662" t="s">
        <v>31</v>
      </c>
    </row>
    <row r="663" spans="1:15" ht="13.5" customHeight="1" x14ac:dyDescent="0.2">
      <c r="A663" t="s">
        <v>69</v>
      </c>
      <c r="B663">
        <v>6046.5</v>
      </c>
      <c r="C663" s="1">
        <v>43290.447222222225</v>
      </c>
      <c r="D663" t="s">
        <v>24</v>
      </c>
      <c r="E663">
        <v>107.73</v>
      </c>
      <c r="F663" t="s">
        <v>7</v>
      </c>
      <c r="G663" t="s">
        <v>42</v>
      </c>
      <c r="H663" t="s">
        <v>23</v>
      </c>
      <c r="I663" t="str">
        <f t="shared" si="30"/>
        <v>CHINA-UNITED STATES</v>
      </c>
      <c r="J663">
        <v>6046.5</v>
      </c>
      <c r="K663" s="9">
        <f t="shared" si="31"/>
        <v>465.11538461538464</v>
      </c>
      <c r="L663" t="s">
        <v>69</v>
      </c>
      <c r="M663" s="1">
        <v>43258.474999999999</v>
      </c>
      <c r="N663" s="5">
        <f t="shared" si="32"/>
        <v>43258</v>
      </c>
      <c r="O663" t="s">
        <v>31</v>
      </c>
    </row>
    <row r="664" spans="1:15" ht="13.5" customHeight="1" x14ac:dyDescent="0.2">
      <c r="A664" t="s">
        <v>69</v>
      </c>
      <c r="B664">
        <v>6046.5</v>
      </c>
      <c r="C664" s="1">
        <v>43290.447222222225</v>
      </c>
      <c r="D664" t="s">
        <v>24</v>
      </c>
      <c r="E664">
        <v>23.42</v>
      </c>
      <c r="F664" t="s">
        <v>7</v>
      </c>
      <c r="G664" t="s">
        <v>42</v>
      </c>
      <c r="H664" t="s">
        <v>23</v>
      </c>
      <c r="I664" t="str">
        <f t="shared" si="30"/>
        <v>CHINA-UNITED STATES</v>
      </c>
      <c r="J664">
        <v>6046.5</v>
      </c>
      <c r="K664" s="9">
        <f t="shared" si="31"/>
        <v>465.11538461538464</v>
      </c>
      <c r="L664" t="s">
        <v>69</v>
      </c>
      <c r="M664" s="1">
        <v>43258.474999999999</v>
      </c>
      <c r="N664" s="5">
        <f t="shared" si="32"/>
        <v>43258</v>
      </c>
      <c r="O664" t="s">
        <v>31</v>
      </c>
    </row>
    <row r="665" spans="1:15" ht="13.5" customHeight="1" x14ac:dyDescent="0.2">
      <c r="A665" t="s">
        <v>69</v>
      </c>
      <c r="B665">
        <v>6046.5</v>
      </c>
      <c r="C665" s="1">
        <v>43290.447222222225</v>
      </c>
      <c r="D665" t="s">
        <v>24</v>
      </c>
      <c r="E665">
        <v>15.61</v>
      </c>
      <c r="F665" t="s">
        <v>7</v>
      </c>
      <c r="G665" t="s">
        <v>42</v>
      </c>
      <c r="H665" t="s">
        <v>23</v>
      </c>
      <c r="I665" t="str">
        <f t="shared" si="30"/>
        <v>CHINA-UNITED STATES</v>
      </c>
      <c r="J665">
        <v>6046.5</v>
      </c>
      <c r="K665" s="9">
        <f t="shared" si="31"/>
        <v>465.11538461538464</v>
      </c>
      <c r="L665" t="s">
        <v>69</v>
      </c>
      <c r="M665" s="1">
        <v>43258.474999999999</v>
      </c>
      <c r="N665" s="5">
        <f t="shared" si="32"/>
        <v>43258</v>
      </c>
      <c r="O665" t="s">
        <v>31</v>
      </c>
    </row>
    <row r="666" spans="1:15" ht="13.5" customHeight="1" x14ac:dyDescent="0.2">
      <c r="A666" t="s">
        <v>69</v>
      </c>
      <c r="B666">
        <v>6046.5</v>
      </c>
      <c r="C666" s="1">
        <v>43290.447222222225</v>
      </c>
      <c r="D666" t="s">
        <v>24</v>
      </c>
      <c r="E666">
        <v>350</v>
      </c>
      <c r="F666" t="s">
        <v>14</v>
      </c>
      <c r="G666" t="s">
        <v>42</v>
      </c>
      <c r="H666" t="s">
        <v>23</v>
      </c>
      <c r="I666" t="str">
        <f t="shared" si="30"/>
        <v>CHINA-UNITED STATES</v>
      </c>
      <c r="J666">
        <v>6046.5</v>
      </c>
      <c r="K666" s="9">
        <f t="shared" si="31"/>
        <v>465.11538461538464</v>
      </c>
      <c r="L666" t="s">
        <v>69</v>
      </c>
      <c r="M666" s="1">
        <v>43258.474999999999</v>
      </c>
      <c r="N666" s="5">
        <f t="shared" si="32"/>
        <v>43258</v>
      </c>
      <c r="O666" t="s">
        <v>31</v>
      </c>
    </row>
    <row r="667" spans="1:15" ht="13.5" customHeight="1" x14ac:dyDescent="0.2">
      <c r="A667" t="s">
        <v>69</v>
      </c>
      <c r="B667">
        <v>6046.5</v>
      </c>
      <c r="C667" s="1">
        <v>43290.447222222225</v>
      </c>
      <c r="D667" t="s">
        <v>24</v>
      </c>
      <c r="E667">
        <v>105</v>
      </c>
      <c r="F667" t="s">
        <v>14</v>
      </c>
      <c r="G667" t="s">
        <v>42</v>
      </c>
      <c r="H667" t="s">
        <v>23</v>
      </c>
      <c r="I667" t="str">
        <f t="shared" si="30"/>
        <v>CHINA-UNITED STATES</v>
      </c>
      <c r="J667">
        <v>6046.5</v>
      </c>
      <c r="K667" s="9">
        <f t="shared" si="31"/>
        <v>465.11538461538464</v>
      </c>
      <c r="L667" t="s">
        <v>69</v>
      </c>
      <c r="M667" s="1">
        <v>43258.474999999999</v>
      </c>
      <c r="N667" s="5">
        <f t="shared" si="32"/>
        <v>43258</v>
      </c>
      <c r="O667" t="s">
        <v>31</v>
      </c>
    </row>
    <row r="668" spans="1:15" ht="13.5" customHeight="1" x14ac:dyDescent="0.2">
      <c r="A668" t="s">
        <v>69</v>
      </c>
      <c r="B668">
        <v>6046.5</v>
      </c>
      <c r="C668" s="1">
        <v>43290.447222222225</v>
      </c>
      <c r="D668" t="s">
        <v>24</v>
      </c>
      <c r="E668">
        <v>140</v>
      </c>
      <c r="F668" t="s">
        <v>14</v>
      </c>
      <c r="G668" t="s">
        <v>42</v>
      </c>
      <c r="H668" t="s">
        <v>23</v>
      </c>
      <c r="I668" t="str">
        <f t="shared" si="30"/>
        <v>CHINA-UNITED STATES</v>
      </c>
      <c r="J668">
        <v>6046.5</v>
      </c>
      <c r="K668" s="9">
        <f t="shared" si="31"/>
        <v>465.11538461538464</v>
      </c>
      <c r="L668" t="s">
        <v>69</v>
      </c>
      <c r="M668" s="1">
        <v>43258.474999999999</v>
      </c>
      <c r="N668" s="5">
        <f t="shared" si="32"/>
        <v>43258</v>
      </c>
      <c r="O668" t="s">
        <v>31</v>
      </c>
    </row>
    <row r="669" spans="1:15" ht="13.5" customHeight="1" x14ac:dyDescent="0.2">
      <c r="A669" t="s">
        <v>133</v>
      </c>
      <c r="B669">
        <v>1629</v>
      </c>
      <c r="C669" s="1">
        <v>43304.208333333336</v>
      </c>
      <c r="D669" t="s">
        <v>11</v>
      </c>
      <c r="E669">
        <v>815.17458646349996</v>
      </c>
      <c r="F669" t="s">
        <v>7</v>
      </c>
      <c r="G669" t="s">
        <v>12</v>
      </c>
      <c r="H669" t="s">
        <v>82</v>
      </c>
      <c r="I669" t="str">
        <f t="shared" si="30"/>
        <v>UNITED KINGDOM-NETHERLANDS</v>
      </c>
      <c r="J669">
        <v>1629</v>
      </c>
      <c r="K669" s="9">
        <f t="shared" si="31"/>
        <v>325.8</v>
      </c>
      <c r="L669" t="s">
        <v>133</v>
      </c>
      <c r="M669" s="1">
        <v>43301.5625</v>
      </c>
      <c r="N669" s="5">
        <f t="shared" si="32"/>
        <v>43301</v>
      </c>
      <c r="O669" t="s">
        <v>91</v>
      </c>
    </row>
    <row r="670" spans="1:15" ht="13.5" customHeight="1" x14ac:dyDescent="0.2">
      <c r="A670" t="s">
        <v>133</v>
      </c>
      <c r="B670">
        <v>1629</v>
      </c>
      <c r="C670" s="1">
        <v>43304.208333333336</v>
      </c>
      <c r="D670" t="s">
        <v>11</v>
      </c>
      <c r="E670">
        <v>84.011551584000003</v>
      </c>
      <c r="F670" t="s">
        <v>14</v>
      </c>
      <c r="G670" t="s">
        <v>12</v>
      </c>
      <c r="H670" t="s">
        <v>82</v>
      </c>
      <c r="I670" t="str">
        <f t="shared" si="30"/>
        <v>UNITED KINGDOM-NETHERLANDS</v>
      </c>
      <c r="J670">
        <v>1629</v>
      </c>
      <c r="K670" s="9">
        <f t="shared" si="31"/>
        <v>325.8</v>
      </c>
      <c r="L670" t="s">
        <v>133</v>
      </c>
      <c r="M670" s="1">
        <v>43301.5625</v>
      </c>
      <c r="N670" s="5">
        <f t="shared" si="32"/>
        <v>43301</v>
      </c>
      <c r="O670" t="s">
        <v>91</v>
      </c>
    </row>
    <row r="671" spans="1:15" ht="13.5" customHeight="1" x14ac:dyDescent="0.2">
      <c r="A671" t="s">
        <v>133</v>
      </c>
      <c r="B671">
        <v>1629</v>
      </c>
      <c r="C671" s="1">
        <v>43304.208333333336</v>
      </c>
      <c r="D671" t="s">
        <v>11</v>
      </c>
      <c r="E671">
        <v>179.83722760949999</v>
      </c>
      <c r="F671" t="s">
        <v>14</v>
      </c>
      <c r="G671" t="s">
        <v>12</v>
      </c>
      <c r="H671" t="s">
        <v>82</v>
      </c>
      <c r="I671" t="str">
        <f t="shared" si="30"/>
        <v>UNITED KINGDOM-NETHERLANDS</v>
      </c>
      <c r="J671">
        <v>1629</v>
      </c>
      <c r="K671" s="9">
        <f t="shared" si="31"/>
        <v>325.8</v>
      </c>
      <c r="L671" t="s">
        <v>133</v>
      </c>
      <c r="M671" s="1">
        <v>43301.5625</v>
      </c>
      <c r="N671" s="5">
        <f t="shared" si="32"/>
        <v>43301</v>
      </c>
      <c r="O671" t="s">
        <v>91</v>
      </c>
    </row>
    <row r="672" spans="1:15" ht="13.5" customHeight="1" x14ac:dyDescent="0.2">
      <c r="A672" t="s">
        <v>133</v>
      </c>
      <c r="B672">
        <v>1629</v>
      </c>
      <c r="C672" s="1">
        <v>43304.208333333336</v>
      </c>
      <c r="D672" t="s">
        <v>11</v>
      </c>
      <c r="E672">
        <v>1443.94854285</v>
      </c>
      <c r="F672" t="s">
        <v>7</v>
      </c>
      <c r="G672" t="s">
        <v>12</v>
      </c>
      <c r="H672" t="s">
        <v>82</v>
      </c>
      <c r="I672" t="str">
        <f t="shared" si="30"/>
        <v>UNITED KINGDOM-NETHERLANDS</v>
      </c>
      <c r="J672">
        <v>1629</v>
      </c>
      <c r="K672" s="9">
        <f t="shared" si="31"/>
        <v>325.8</v>
      </c>
      <c r="L672" t="s">
        <v>133</v>
      </c>
      <c r="M672" s="1">
        <v>43301.5625</v>
      </c>
      <c r="N672" s="5">
        <f t="shared" si="32"/>
        <v>43301</v>
      </c>
      <c r="O672" t="s">
        <v>91</v>
      </c>
    </row>
    <row r="673" spans="1:15" ht="13.5" customHeight="1" x14ac:dyDescent="0.2">
      <c r="A673" t="s">
        <v>133</v>
      </c>
      <c r="B673">
        <v>1629</v>
      </c>
      <c r="C673" s="1">
        <v>43304.208333333336</v>
      </c>
      <c r="D673" t="s">
        <v>11</v>
      </c>
      <c r="E673">
        <v>288.78970857000002</v>
      </c>
      <c r="F673" t="s">
        <v>14</v>
      </c>
      <c r="G673" t="s">
        <v>12</v>
      </c>
      <c r="H673" t="s">
        <v>82</v>
      </c>
      <c r="I673" t="str">
        <f t="shared" si="30"/>
        <v>UNITED KINGDOM-NETHERLANDS</v>
      </c>
      <c r="J673">
        <v>1629</v>
      </c>
      <c r="K673" s="9">
        <f t="shared" si="31"/>
        <v>325.8</v>
      </c>
      <c r="L673" t="s">
        <v>133</v>
      </c>
      <c r="M673" s="1">
        <v>43301.5625</v>
      </c>
      <c r="N673" s="5">
        <f t="shared" si="32"/>
        <v>43301</v>
      </c>
      <c r="O673" t="s">
        <v>91</v>
      </c>
    </row>
    <row r="674" spans="1:15" ht="13.5" customHeight="1" x14ac:dyDescent="0.2">
      <c r="A674" t="s">
        <v>48</v>
      </c>
      <c r="B674">
        <v>377</v>
      </c>
      <c r="C674" s="1">
        <v>43293.865277777775</v>
      </c>
      <c r="D674" t="s">
        <v>27</v>
      </c>
      <c r="E674">
        <v>998.85946016348703</v>
      </c>
      <c r="F674" t="s">
        <v>7</v>
      </c>
      <c r="G674" t="s">
        <v>12</v>
      </c>
      <c r="H674" t="s">
        <v>20</v>
      </c>
      <c r="I674" t="str">
        <f t="shared" si="30"/>
        <v>UNITED KINGDOM-UNITED ARAB EMIRATES</v>
      </c>
      <c r="J674">
        <v>377</v>
      </c>
      <c r="K674" s="9">
        <f t="shared" si="31"/>
        <v>11.424242424242424</v>
      </c>
      <c r="L674" t="s">
        <v>48</v>
      </c>
      <c r="M674" s="1">
        <v>43293.558333333334</v>
      </c>
      <c r="N674" s="5">
        <f t="shared" si="32"/>
        <v>43293</v>
      </c>
      <c r="O674" t="s">
        <v>17</v>
      </c>
    </row>
    <row r="675" spans="1:15" ht="13.5" customHeight="1" x14ac:dyDescent="0.2">
      <c r="A675" t="s">
        <v>48</v>
      </c>
      <c r="B675">
        <v>377</v>
      </c>
      <c r="C675" s="1">
        <v>43293.865277777775</v>
      </c>
      <c r="D675" t="s">
        <v>27</v>
      </c>
      <c r="E675">
        <v>49.081307657446999</v>
      </c>
      <c r="F675" t="s">
        <v>7</v>
      </c>
      <c r="G675" t="s">
        <v>12</v>
      </c>
      <c r="H675" t="s">
        <v>20</v>
      </c>
      <c r="I675" t="str">
        <f t="shared" si="30"/>
        <v>UNITED KINGDOM-UNITED ARAB EMIRATES</v>
      </c>
      <c r="J675">
        <v>377</v>
      </c>
      <c r="K675" s="9">
        <f t="shared" si="31"/>
        <v>11.424242424242424</v>
      </c>
      <c r="L675" t="s">
        <v>48</v>
      </c>
      <c r="M675" s="1">
        <v>43293.558333333334</v>
      </c>
      <c r="N675" s="5">
        <f t="shared" si="32"/>
        <v>43293</v>
      </c>
      <c r="O675" t="s">
        <v>17</v>
      </c>
    </row>
    <row r="676" spans="1:15" ht="13.5" customHeight="1" x14ac:dyDescent="0.2">
      <c r="A676" t="s">
        <v>48</v>
      </c>
      <c r="B676">
        <v>377</v>
      </c>
      <c r="C676" s="1">
        <v>43293.865277777775</v>
      </c>
      <c r="D676" t="s">
        <v>27</v>
      </c>
      <c r="E676">
        <v>35.054577117885998</v>
      </c>
      <c r="F676" t="s">
        <v>7</v>
      </c>
      <c r="G676" t="s">
        <v>12</v>
      </c>
      <c r="H676" t="s">
        <v>20</v>
      </c>
      <c r="I676" t="str">
        <f t="shared" si="30"/>
        <v>UNITED KINGDOM-UNITED ARAB EMIRATES</v>
      </c>
      <c r="J676">
        <v>377</v>
      </c>
      <c r="K676" s="9">
        <f t="shared" si="31"/>
        <v>11.424242424242424</v>
      </c>
      <c r="L676" t="s">
        <v>48</v>
      </c>
      <c r="M676" s="1">
        <v>43293.558333333334</v>
      </c>
      <c r="N676" s="5">
        <f t="shared" si="32"/>
        <v>43293</v>
      </c>
      <c r="O676" t="s">
        <v>17</v>
      </c>
    </row>
    <row r="677" spans="1:15" ht="13.5" customHeight="1" x14ac:dyDescent="0.2">
      <c r="A677" t="s">
        <v>48</v>
      </c>
      <c r="B677">
        <v>377</v>
      </c>
      <c r="C677" s="1">
        <v>43293.865277777775</v>
      </c>
      <c r="D677" t="s">
        <v>27</v>
      </c>
      <c r="E677">
        <v>88.466668452500002</v>
      </c>
      <c r="F677" t="s">
        <v>14</v>
      </c>
      <c r="G677" t="s">
        <v>12</v>
      </c>
      <c r="H677" t="s">
        <v>20</v>
      </c>
      <c r="I677" t="str">
        <f t="shared" si="30"/>
        <v>UNITED KINGDOM-UNITED ARAB EMIRATES</v>
      </c>
      <c r="J677">
        <v>377</v>
      </c>
      <c r="K677" s="9">
        <f t="shared" si="31"/>
        <v>11.424242424242424</v>
      </c>
      <c r="L677" t="s">
        <v>48</v>
      </c>
      <c r="M677" s="1">
        <v>43293.558333333334</v>
      </c>
      <c r="N677" s="5">
        <f t="shared" si="32"/>
        <v>43293</v>
      </c>
      <c r="O677" t="s">
        <v>17</v>
      </c>
    </row>
    <row r="678" spans="1:15" ht="13.5" customHeight="1" x14ac:dyDescent="0.2">
      <c r="A678" t="s">
        <v>48</v>
      </c>
      <c r="B678">
        <v>377</v>
      </c>
      <c r="C678" s="1">
        <v>43293.865277777775</v>
      </c>
      <c r="D678" t="s">
        <v>27</v>
      </c>
      <c r="E678">
        <v>34.025641712499997</v>
      </c>
      <c r="F678" t="s">
        <v>14</v>
      </c>
      <c r="G678" t="s">
        <v>12</v>
      </c>
      <c r="H678" t="s">
        <v>20</v>
      </c>
      <c r="I678" t="str">
        <f t="shared" si="30"/>
        <v>UNITED KINGDOM-UNITED ARAB EMIRATES</v>
      </c>
      <c r="J678">
        <v>377</v>
      </c>
      <c r="K678" s="9">
        <f t="shared" si="31"/>
        <v>11.424242424242424</v>
      </c>
      <c r="L678" t="s">
        <v>48</v>
      </c>
      <c r="M678" s="1">
        <v>43293.558333333334</v>
      </c>
      <c r="N678" s="5">
        <f t="shared" si="32"/>
        <v>43293</v>
      </c>
      <c r="O678" t="s">
        <v>17</v>
      </c>
    </row>
    <row r="679" spans="1:15" ht="13.5" customHeight="1" x14ac:dyDescent="0.2">
      <c r="A679" t="s">
        <v>48</v>
      </c>
      <c r="B679">
        <v>377</v>
      </c>
      <c r="C679" s="1">
        <v>43293.865277777775</v>
      </c>
      <c r="D679" t="s">
        <v>27</v>
      </c>
      <c r="E679">
        <v>32.664616043999999</v>
      </c>
      <c r="F679" t="s">
        <v>14</v>
      </c>
      <c r="G679" t="s">
        <v>12</v>
      </c>
      <c r="H679" t="s">
        <v>20</v>
      </c>
      <c r="I679" t="str">
        <f t="shared" si="30"/>
        <v>UNITED KINGDOM-UNITED ARAB EMIRATES</v>
      </c>
      <c r="J679">
        <v>377</v>
      </c>
      <c r="K679" s="9">
        <f t="shared" si="31"/>
        <v>11.424242424242424</v>
      </c>
      <c r="L679" t="s">
        <v>48</v>
      </c>
      <c r="M679" s="1">
        <v>43293.558333333334</v>
      </c>
      <c r="N679" s="5">
        <f t="shared" si="32"/>
        <v>43293</v>
      </c>
      <c r="O679" t="s">
        <v>17</v>
      </c>
    </row>
    <row r="680" spans="1:15" ht="13.5" customHeight="1" x14ac:dyDescent="0.2">
      <c r="A680" t="s">
        <v>48</v>
      </c>
      <c r="B680">
        <v>377</v>
      </c>
      <c r="C680" s="1">
        <v>43293.865277777775</v>
      </c>
      <c r="D680" t="s">
        <v>27</v>
      </c>
      <c r="E680">
        <v>54.441026739999998</v>
      </c>
      <c r="F680" t="s">
        <v>43</v>
      </c>
      <c r="G680" t="s">
        <v>12</v>
      </c>
      <c r="H680" t="s">
        <v>20</v>
      </c>
      <c r="I680" t="str">
        <f t="shared" si="30"/>
        <v>UNITED KINGDOM-UNITED ARAB EMIRATES</v>
      </c>
      <c r="J680">
        <v>377</v>
      </c>
      <c r="K680" s="9">
        <f t="shared" si="31"/>
        <v>11.424242424242424</v>
      </c>
      <c r="L680" t="s">
        <v>48</v>
      </c>
      <c r="M680" s="1">
        <v>43293.558333333334</v>
      </c>
      <c r="N680" s="5">
        <f t="shared" si="32"/>
        <v>43293</v>
      </c>
      <c r="O680" t="s">
        <v>17</v>
      </c>
    </row>
    <row r="681" spans="1:15" ht="13.5" customHeight="1" x14ac:dyDescent="0.2">
      <c r="A681" t="s">
        <v>48</v>
      </c>
      <c r="B681">
        <v>377</v>
      </c>
      <c r="C681" s="1">
        <v>43293.865277777775</v>
      </c>
      <c r="D681" t="s">
        <v>27</v>
      </c>
      <c r="E681">
        <v>28.581539038500001</v>
      </c>
      <c r="F681" t="s">
        <v>14</v>
      </c>
      <c r="G681" t="s">
        <v>12</v>
      </c>
      <c r="H681" t="s">
        <v>20</v>
      </c>
      <c r="I681" t="str">
        <f t="shared" si="30"/>
        <v>UNITED KINGDOM-UNITED ARAB EMIRATES</v>
      </c>
      <c r="J681">
        <v>377</v>
      </c>
      <c r="K681" s="9">
        <f t="shared" si="31"/>
        <v>11.424242424242424</v>
      </c>
      <c r="L681" t="s">
        <v>48</v>
      </c>
      <c r="M681" s="1">
        <v>43293.558333333334</v>
      </c>
      <c r="N681" s="5">
        <f t="shared" si="32"/>
        <v>43293</v>
      </c>
      <c r="O681" t="s">
        <v>17</v>
      </c>
    </row>
    <row r="682" spans="1:15" ht="13.5" customHeight="1" x14ac:dyDescent="0.2">
      <c r="A682" t="s">
        <v>48</v>
      </c>
      <c r="B682">
        <v>377</v>
      </c>
      <c r="C682" s="1">
        <v>43293.865277777775</v>
      </c>
      <c r="D682" t="s">
        <v>27</v>
      </c>
      <c r="E682">
        <v>4.0830770054999999</v>
      </c>
      <c r="F682" t="s">
        <v>14</v>
      </c>
      <c r="G682" t="s">
        <v>12</v>
      </c>
      <c r="H682" t="s">
        <v>20</v>
      </c>
      <c r="I682" t="str">
        <f t="shared" si="30"/>
        <v>UNITED KINGDOM-UNITED ARAB EMIRATES</v>
      </c>
      <c r="J682">
        <v>377</v>
      </c>
      <c r="K682" s="9">
        <f t="shared" si="31"/>
        <v>11.424242424242424</v>
      </c>
      <c r="L682" t="s">
        <v>48</v>
      </c>
      <c r="M682" s="1">
        <v>43293.558333333334</v>
      </c>
      <c r="N682" s="5">
        <f t="shared" si="32"/>
        <v>43293</v>
      </c>
      <c r="O682" t="s">
        <v>17</v>
      </c>
    </row>
    <row r="683" spans="1:15" ht="13.5" customHeight="1" x14ac:dyDescent="0.2">
      <c r="A683" t="s">
        <v>48</v>
      </c>
      <c r="B683">
        <v>377</v>
      </c>
      <c r="C683" s="1">
        <v>43293.865277777775</v>
      </c>
      <c r="D683" t="s">
        <v>27</v>
      </c>
      <c r="E683">
        <v>14.971282353499999</v>
      </c>
      <c r="F683" t="s">
        <v>14</v>
      </c>
      <c r="G683" t="s">
        <v>12</v>
      </c>
      <c r="H683" t="s">
        <v>20</v>
      </c>
      <c r="I683" t="str">
        <f t="shared" si="30"/>
        <v>UNITED KINGDOM-UNITED ARAB EMIRATES</v>
      </c>
      <c r="J683">
        <v>377</v>
      </c>
      <c r="K683" s="9">
        <f t="shared" si="31"/>
        <v>11.424242424242424</v>
      </c>
      <c r="L683" t="s">
        <v>48</v>
      </c>
      <c r="M683" s="1">
        <v>43293.558333333334</v>
      </c>
      <c r="N683" s="5">
        <f t="shared" si="32"/>
        <v>43293</v>
      </c>
      <c r="O683" t="s">
        <v>17</v>
      </c>
    </row>
    <row r="684" spans="1:15" ht="13.5" customHeight="1" x14ac:dyDescent="0.2">
      <c r="A684" t="s">
        <v>48</v>
      </c>
      <c r="B684">
        <v>377</v>
      </c>
      <c r="C684" s="1">
        <v>43293.865277777775</v>
      </c>
      <c r="D684" t="s">
        <v>27</v>
      </c>
      <c r="E684">
        <v>95.271796795</v>
      </c>
      <c r="F684" t="s">
        <v>14</v>
      </c>
      <c r="G684" t="s">
        <v>12</v>
      </c>
      <c r="H684" t="s">
        <v>20</v>
      </c>
      <c r="I684" t="str">
        <f t="shared" si="30"/>
        <v>UNITED KINGDOM-UNITED ARAB EMIRATES</v>
      </c>
      <c r="J684">
        <v>377</v>
      </c>
      <c r="K684" s="9">
        <f t="shared" si="31"/>
        <v>11.424242424242424</v>
      </c>
      <c r="L684" t="s">
        <v>48</v>
      </c>
      <c r="M684" s="1">
        <v>43293.558333333334</v>
      </c>
      <c r="N684" s="5">
        <f t="shared" si="32"/>
        <v>43293</v>
      </c>
      <c r="O684" t="s">
        <v>17</v>
      </c>
    </row>
    <row r="685" spans="1:15" ht="13.5" customHeight="1" x14ac:dyDescent="0.2">
      <c r="A685" t="s">
        <v>114</v>
      </c>
      <c r="B685">
        <v>23149</v>
      </c>
      <c r="C685" s="1">
        <v>43287.668749999997</v>
      </c>
      <c r="D685" t="s">
        <v>18</v>
      </c>
      <c r="E685">
        <v>5360.3013524774997</v>
      </c>
      <c r="F685" t="s">
        <v>7</v>
      </c>
      <c r="G685" t="s">
        <v>42</v>
      </c>
      <c r="H685" t="s">
        <v>16</v>
      </c>
      <c r="I685" t="str">
        <f t="shared" si="30"/>
        <v>CHINA-CANADA</v>
      </c>
      <c r="J685">
        <v>23149</v>
      </c>
      <c r="K685" s="9">
        <f t="shared" si="31"/>
        <v>2893.625</v>
      </c>
      <c r="L685" t="s">
        <v>114</v>
      </c>
      <c r="M685" s="1">
        <v>43265.5</v>
      </c>
      <c r="N685" s="5">
        <f t="shared" si="32"/>
        <v>43265</v>
      </c>
      <c r="O685" t="s">
        <v>31</v>
      </c>
    </row>
    <row r="686" spans="1:15" ht="13.5" customHeight="1" x14ac:dyDescent="0.2">
      <c r="A686" t="s">
        <v>114</v>
      </c>
      <c r="B686">
        <v>23149</v>
      </c>
      <c r="C686" s="1">
        <v>43287.668749999997</v>
      </c>
      <c r="D686" t="s">
        <v>18</v>
      </c>
      <c r="E686">
        <v>40.452029516250001</v>
      </c>
      <c r="F686" t="s">
        <v>7</v>
      </c>
      <c r="G686" t="s">
        <v>42</v>
      </c>
      <c r="H686" t="s">
        <v>16</v>
      </c>
      <c r="I686" t="str">
        <f t="shared" si="30"/>
        <v>CHINA-CANADA</v>
      </c>
      <c r="J686">
        <v>23149</v>
      </c>
      <c r="K686" s="9">
        <f t="shared" si="31"/>
        <v>2893.625</v>
      </c>
      <c r="L686" t="s">
        <v>114</v>
      </c>
      <c r="M686" s="1">
        <v>43265.5</v>
      </c>
      <c r="N686" s="5">
        <f t="shared" si="32"/>
        <v>43265</v>
      </c>
      <c r="O686" t="s">
        <v>31</v>
      </c>
    </row>
    <row r="687" spans="1:15" ht="13.5" customHeight="1" x14ac:dyDescent="0.2">
      <c r="A687" t="s">
        <v>114</v>
      </c>
      <c r="B687">
        <v>23149</v>
      </c>
      <c r="C687" s="1">
        <v>43287.668749999997</v>
      </c>
      <c r="D687" t="s">
        <v>18</v>
      </c>
      <c r="E687">
        <v>91.020910200000003</v>
      </c>
      <c r="F687" t="s">
        <v>7</v>
      </c>
      <c r="G687" t="s">
        <v>42</v>
      </c>
      <c r="H687" t="s">
        <v>16</v>
      </c>
      <c r="I687" t="str">
        <f t="shared" si="30"/>
        <v>CHINA-CANADA</v>
      </c>
      <c r="J687">
        <v>23149</v>
      </c>
      <c r="K687" s="9">
        <f t="shared" si="31"/>
        <v>2893.625</v>
      </c>
      <c r="L687" t="s">
        <v>114</v>
      </c>
      <c r="M687" s="1">
        <v>43265.5</v>
      </c>
      <c r="N687" s="5">
        <f t="shared" si="32"/>
        <v>43265</v>
      </c>
      <c r="O687" t="s">
        <v>31</v>
      </c>
    </row>
    <row r="688" spans="1:15" ht="13.5" customHeight="1" x14ac:dyDescent="0.2">
      <c r="A688" t="s">
        <v>114</v>
      </c>
      <c r="B688">
        <v>23149</v>
      </c>
      <c r="C688" s="1">
        <v>43287.668749999997</v>
      </c>
      <c r="D688" t="s">
        <v>18</v>
      </c>
      <c r="E688">
        <v>718.08118074000004</v>
      </c>
      <c r="F688" t="s">
        <v>7</v>
      </c>
      <c r="G688" t="s">
        <v>42</v>
      </c>
      <c r="H688" t="s">
        <v>16</v>
      </c>
      <c r="I688" t="str">
        <f t="shared" si="30"/>
        <v>CHINA-CANADA</v>
      </c>
      <c r="J688">
        <v>23149</v>
      </c>
      <c r="K688" s="9">
        <f t="shared" si="31"/>
        <v>2893.625</v>
      </c>
      <c r="L688" t="s">
        <v>114</v>
      </c>
      <c r="M688" s="1">
        <v>43265.5</v>
      </c>
      <c r="N688" s="5">
        <f t="shared" si="32"/>
        <v>43265</v>
      </c>
      <c r="O688" t="s">
        <v>31</v>
      </c>
    </row>
    <row r="689" spans="1:15" ht="13.5" customHeight="1" x14ac:dyDescent="0.2">
      <c r="A689" t="s">
        <v>114</v>
      </c>
      <c r="B689">
        <v>23149</v>
      </c>
      <c r="C689" s="1">
        <v>43287.668749999997</v>
      </c>
      <c r="D689" t="s">
        <v>18</v>
      </c>
      <c r="E689">
        <v>50.568880683750002</v>
      </c>
      <c r="F689" t="s">
        <v>14</v>
      </c>
      <c r="G689" t="s">
        <v>42</v>
      </c>
      <c r="H689" t="s">
        <v>16</v>
      </c>
      <c r="I689" t="str">
        <f t="shared" si="30"/>
        <v>CHINA-CANADA</v>
      </c>
      <c r="J689">
        <v>23149</v>
      </c>
      <c r="K689" s="9">
        <f t="shared" si="31"/>
        <v>2893.625</v>
      </c>
      <c r="L689" t="s">
        <v>114</v>
      </c>
      <c r="M689" s="1">
        <v>43265.5</v>
      </c>
      <c r="N689" s="5">
        <f t="shared" si="32"/>
        <v>43265</v>
      </c>
      <c r="O689" t="s">
        <v>31</v>
      </c>
    </row>
    <row r="690" spans="1:15" ht="13.5" customHeight="1" x14ac:dyDescent="0.2">
      <c r="A690" t="s">
        <v>114</v>
      </c>
      <c r="B690">
        <v>23149</v>
      </c>
      <c r="C690" s="1">
        <v>43287.668749999997</v>
      </c>
      <c r="D690" t="s">
        <v>18</v>
      </c>
      <c r="E690">
        <v>128.95141450125001</v>
      </c>
      <c r="F690" t="s">
        <v>14</v>
      </c>
      <c r="G690" t="s">
        <v>42</v>
      </c>
      <c r="H690" t="s">
        <v>16</v>
      </c>
      <c r="I690" t="str">
        <f t="shared" si="30"/>
        <v>CHINA-CANADA</v>
      </c>
      <c r="J690">
        <v>23149</v>
      </c>
      <c r="K690" s="9">
        <f t="shared" si="31"/>
        <v>2893.625</v>
      </c>
      <c r="L690" t="s">
        <v>114</v>
      </c>
      <c r="M690" s="1">
        <v>43265.5</v>
      </c>
      <c r="N690" s="5">
        <f t="shared" si="32"/>
        <v>43265</v>
      </c>
      <c r="O690" t="s">
        <v>31</v>
      </c>
    </row>
    <row r="691" spans="1:15" ht="13.5" customHeight="1" x14ac:dyDescent="0.2">
      <c r="A691" t="s">
        <v>114</v>
      </c>
      <c r="B691">
        <v>23149</v>
      </c>
      <c r="C691" s="1">
        <v>43287.668749999997</v>
      </c>
      <c r="D691" t="s">
        <v>18</v>
      </c>
      <c r="E691">
        <v>657.39544888875002</v>
      </c>
      <c r="F691" t="s">
        <v>14</v>
      </c>
      <c r="G691" t="s">
        <v>42</v>
      </c>
      <c r="H691" t="s">
        <v>16</v>
      </c>
      <c r="I691" t="str">
        <f t="shared" si="30"/>
        <v>CHINA-CANADA</v>
      </c>
      <c r="J691">
        <v>23149</v>
      </c>
      <c r="K691" s="9">
        <f t="shared" si="31"/>
        <v>2893.625</v>
      </c>
      <c r="L691" t="s">
        <v>114</v>
      </c>
      <c r="M691" s="1">
        <v>43265.5</v>
      </c>
      <c r="N691" s="5">
        <f t="shared" si="32"/>
        <v>43265</v>
      </c>
      <c r="O691" t="s">
        <v>31</v>
      </c>
    </row>
    <row r="692" spans="1:15" ht="13.5" customHeight="1" x14ac:dyDescent="0.2">
      <c r="A692" t="s">
        <v>114</v>
      </c>
      <c r="B692">
        <v>23149</v>
      </c>
      <c r="C692" s="1">
        <v>43287.668749999997</v>
      </c>
      <c r="D692" t="s">
        <v>18</v>
      </c>
      <c r="E692">
        <v>151.70664205124999</v>
      </c>
      <c r="F692" t="s">
        <v>14</v>
      </c>
      <c r="G692" t="s">
        <v>42</v>
      </c>
      <c r="H692" t="s">
        <v>16</v>
      </c>
      <c r="I692" t="str">
        <f t="shared" si="30"/>
        <v>CHINA-CANADA</v>
      </c>
      <c r="J692">
        <v>23149</v>
      </c>
      <c r="K692" s="9">
        <f t="shared" si="31"/>
        <v>2893.625</v>
      </c>
      <c r="L692" t="s">
        <v>114</v>
      </c>
      <c r="M692" s="1">
        <v>43265.5</v>
      </c>
      <c r="N692" s="5">
        <f t="shared" si="32"/>
        <v>43265</v>
      </c>
      <c r="O692" t="s">
        <v>31</v>
      </c>
    </row>
    <row r="693" spans="1:15" ht="13.5" customHeight="1" x14ac:dyDescent="0.2">
      <c r="A693" t="s">
        <v>115</v>
      </c>
      <c r="B693">
        <v>43238</v>
      </c>
      <c r="C693" s="1">
        <v>43292.630555555559</v>
      </c>
      <c r="D693" t="s">
        <v>18</v>
      </c>
      <c r="E693">
        <v>8596.7097162374994</v>
      </c>
      <c r="F693" t="s">
        <v>7</v>
      </c>
      <c r="G693" t="s">
        <v>42</v>
      </c>
      <c r="H693" t="s">
        <v>16</v>
      </c>
      <c r="I693" t="str">
        <f t="shared" si="30"/>
        <v>CHINA-CANADA</v>
      </c>
      <c r="J693">
        <v>43238</v>
      </c>
      <c r="K693" s="9">
        <f t="shared" si="31"/>
        <v>3930.7272727272725</v>
      </c>
      <c r="L693" t="s">
        <v>115</v>
      </c>
      <c r="M693" s="1">
        <v>43273.327777777777</v>
      </c>
      <c r="N693" s="5">
        <f t="shared" si="32"/>
        <v>43273</v>
      </c>
      <c r="O693" t="s">
        <v>31</v>
      </c>
    </row>
    <row r="694" spans="1:15" ht="13.5" customHeight="1" x14ac:dyDescent="0.2">
      <c r="A694" t="s">
        <v>115</v>
      </c>
      <c r="B694">
        <v>43238</v>
      </c>
      <c r="C694" s="1">
        <v>43292.630555555559</v>
      </c>
      <c r="D694" t="s">
        <v>18</v>
      </c>
      <c r="E694">
        <v>40.452029516250001</v>
      </c>
      <c r="F694" t="s">
        <v>7</v>
      </c>
      <c r="G694" t="s">
        <v>42</v>
      </c>
      <c r="H694" t="s">
        <v>16</v>
      </c>
      <c r="I694" t="str">
        <f t="shared" si="30"/>
        <v>CHINA-CANADA</v>
      </c>
      <c r="J694">
        <v>43238</v>
      </c>
      <c r="K694" s="9">
        <f t="shared" si="31"/>
        <v>3930.7272727272725</v>
      </c>
      <c r="L694" t="s">
        <v>115</v>
      </c>
      <c r="M694" s="1">
        <v>43273.327777777777</v>
      </c>
      <c r="N694" s="5">
        <f t="shared" si="32"/>
        <v>43273</v>
      </c>
      <c r="O694" t="s">
        <v>31</v>
      </c>
    </row>
    <row r="695" spans="1:15" ht="13.5" customHeight="1" x14ac:dyDescent="0.2">
      <c r="A695" t="s">
        <v>115</v>
      </c>
      <c r="B695">
        <v>43238</v>
      </c>
      <c r="C695" s="1">
        <v>43292.630555555559</v>
      </c>
      <c r="D695" t="s">
        <v>18</v>
      </c>
      <c r="E695">
        <v>91.020910200000003</v>
      </c>
      <c r="F695" t="s">
        <v>7</v>
      </c>
      <c r="G695" t="s">
        <v>42</v>
      </c>
      <c r="H695" t="s">
        <v>16</v>
      </c>
      <c r="I695" t="str">
        <f t="shared" si="30"/>
        <v>CHINA-CANADA</v>
      </c>
      <c r="J695">
        <v>43238</v>
      </c>
      <c r="K695" s="9">
        <f t="shared" si="31"/>
        <v>3930.7272727272725</v>
      </c>
      <c r="L695" t="s">
        <v>115</v>
      </c>
      <c r="M695" s="1">
        <v>43273.327777777777</v>
      </c>
      <c r="N695" s="5">
        <f t="shared" si="32"/>
        <v>43273</v>
      </c>
      <c r="O695" t="s">
        <v>31</v>
      </c>
    </row>
    <row r="696" spans="1:15" ht="13.5" customHeight="1" x14ac:dyDescent="0.2">
      <c r="A696" t="s">
        <v>115</v>
      </c>
      <c r="B696">
        <v>43238</v>
      </c>
      <c r="C696" s="1">
        <v>43292.630555555559</v>
      </c>
      <c r="D696" t="s">
        <v>18</v>
      </c>
      <c r="E696">
        <v>1375.4766296287501</v>
      </c>
      <c r="F696" t="s">
        <v>7</v>
      </c>
      <c r="G696" t="s">
        <v>42</v>
      </c>
      <c r="H696" t="s">
        <v>16</v>
      </c>
      <c r="I696" t="str">
        <f t="shared" si="30"/>
        <v>CHINA-CANADA</v>
      </c>
      <c r="J696">
        <v>43238</v>
      </c>
      <c r="K696" s="9">
        <f t="shared" si="31"/>
        <v>3930.7272727272725</v>
      </c>
      <c r="L696" t="s">
        <v>115</v>
      </c>
      <c r="M696" s="1">
        <v>43273.327777777777</v>
      </c>
      <c r="N696" s="5">
        <f t="shared" si="32"/>
        <v>43273</v>
      </c>
      <c r="O696" t="s">
        <v>31</v>
      </c>
    </row>
    <row r="697" spans="1:15" ht="13.5" customHeight="1" x14ac:dyDescent="0.2">
      <c r="A697" t="s">
        <v>115</v>
      </c>
      <c r="B697">
        <v>43238</v>
      </c>
      <c r="C697" s="1">
        <v>43292.630555555559</v>
      </c>
      <c r="D697" t="s">
        <v>18</v>
      </c>
      <c r="E697">
        <v>70.794895441874999</v>
      </c>
      <c r="F697" t="s">
        <v>7</v>
      </c>
      <c r="G697" t="s">
        <v>42</v>
      </c>
      <c r="H697" t="s">
        <v>16</v>
      </c>
      <c r="I697" t="str">
        <f t="shared" si="30"/>
        <v>CHINA-CANADA</v>
      </c>
      <c r="J697">
        <v>43238</v>
      </c>
      <c r="K697" s="9">
        <f t="shared" si="31"/>
        <v>3930.7272727272725</v>
      </c>
      <c r="L697" t="s">
        <v>115</v>
      </c>
      <c r="M697" s="1">
        <v>43273.327777777777</v>
      </c>
      <c r="N697" s="5">
        <f t="shared" si="32"/>
        <v>43273</v>
      </c>
      <c r="O697" t="s">
        <v>31</v>
      </c>
    </row>
    <row r="698" spans="1:15" ht="13.5" customHeight="1" x14ac:dyDescent="0.2">
      <c r="A698" t="s">
        <v>115</v>
      </c>
      <c r="B698">
        <v>43238</v>
      </c>
      <c r="C698" s="1">
        <v>43292.630555555559</v>
      </c>
      <c r="D698" t="s">
        <v>18</v>
      </c>
      <c r="E698">
        <v>50.568880683750002</v>
      </c>
      <c r="F698" t="s">
        <v>14</v>
      </c>
      <c r="G698" t="s">
        <v>42</v>
      </c>
      <c r="H698" t="s">
        <v>16</v>
      </c>
      <c r="I698" t="str">
        <f t="shared" si="30"/>
        <v>CHINA-CANADA</v>
      </c>
      <c r="J698">
        <v>43238</v>
      </c>
      <c r="K698" s="9">
        <f t="shared" si="31"/>
        <v>3930.7272727272725</v>
      </c>
      <c r="L698" t="s">
        <v>115</v>
      </c>
      <c r="M698" s="1">
        <v>43273.327777777777</v>
      </c>
      <c r="N698" s="5">
        <f t="shared" si="32"/>
        <v>43273</v>
      </c>
      <c r="O698" t="s">
        <v>31</v>
      </c>
    </row>
    <row r="699" spans="1:15" ht="13.5" customHeight="1" x14ac:dyDescent="0.2">
      <c r="A699" t="s">
        <v>115</v>
      </c>
      <c r="B699">
        <v>43238</v>
      </c>
      <c r="C699" s="1">
        <v>43292.630555555559</v>
      </c>
      <c r="D699" t="s">
        <v>18</v>
      </c>
      <c r="E699">
        <v>657.39544888875002</v>
      </c>
      <c r="F699" t="s">
        <v>14</v>
      </c>
      <c r="G699" t="s">
        <v>42</v>
      </c>
      <c r="H699" t="s">
        <v>16</v>
      </c>
      <c r="I699" t="str">
        <f t="shared" si="30"/>
        <v>CHINA-CANADA</v>
      </c>
      <c r="J699">
        <v>43238</v>
      </c>
      <c r="K699" s="9">
        <f t="shared" si="31"/>
        <v>3930.7272727272725</v>
      </c>
      <c r="L699" t="s">
        <v>115</v>
      </c>
      <c r="M699" s="1">
        <v>43273.327777777777</v>
      </c>
      <c r="N699" s="5">
        <f t="shared" si="32"/>
        <v>43273</v>
      </c>
      <c r="O699" t="s">
        <v>31</v>
      </c>
    </row>
    <row r="700" spans="1:15" ht="13.5" customHeight="1" x14ac:dyDescent="0.2">
      <c r="A700" t="s">
        <v>115</v>
      </c>
      <c r="B700">
        <v>43238</v>
      </c>
      <c r="C700" s="1">
        <v>43292.630555555559</v>
      </c>
      <c r="D700" t="s">
        <v>18</v>
      </c>
      <c r="E700">
        <v>1213.6531364099999</v>
      </c>
      <c r="F700" t="s">
        <v>14</v>
      </c>
      <c r="G700" t="s">
        <v>42</v>
      </c>
      <c r="H700" t="s">
        <v>16</v>
      </c>
      <c r="I700" t="str">
        <f t="shared" si="30"/>
        <v>CHINA-CANADA</v>
      </c>
      <c r="J700">
        <v>43238</v>
      </c>
      <c r="K700" s="9">
        <f t="shared" si="31"/>
        <v>3930.7272727272725</v>
      </c>
      <c r="L700" t="s">
        <v>115</v>
      </c>
      <c r="M700" s="1">
        <v>43273.327777777777</v>
      </c>
      <c r="N700" s="5">
        <f t="shared" si="32"/>
        <v>43273</v>
      </c>
      <c r="O700" t="s">
        <v>31</v>
      </c>
    </row>
    <row r="701" spans="1:15" ht="13.5" customHeight="1" x14ac:dyDescent="0.2">
      <c r="A701" t="s">
        <v>115</v>
      </c>
      <c r="B701">
        <v>43238</v>
      </c>
      <c r="C701" s="1">
        <v>43292.630555555559</v>
      </c>
      <c r="D701" t="s">
        <v>18</v>
      </c>
      <c r="E701">
        <v>9759.7939719637507</v>
      </c>
      <c r="F701" t="s">
        <v>14</v>
      </c>
      <c r="G701" t="s">
        <v>42</v>
      </c>
      <c r="H701" t="s">
        <v>16</v>
      </c>
      <c r="I701" t="str">
        <f t="shared" si="30"/>
        <v>CHINA-CANADA</v>
      </c>
      <c r="J701">
        <v>43238</v>
      </c>
      <c r="K701" s="9">
        <f t="shared" si="31"/>
        <v>3930.7272727272725</v>
      </c>
      <c r="L701" t="s">
        <v>115</v>
      </c>
      <c r="M701" s="1">
        <v>43273.327777777777</v>
      </c>
      <c r="N701" s="5">
        <f t="shared" si="32"/>
        <v>43273</v>
      </c>
      <c r="O701" t="s">
        <v>31</v>
      </c>
    </row>
    <row r="702" spans="1:15" ht="13.5" customHeight="1" x14ac:dyDescent="0.2">
      <c r="A702" t="s">
        <v>115</v>
      </c>
      <c r="B702">
        <v>43238</v>
      </c>
      <c r="C702" s="1">
        <v>43292.630555555559</v>
      </c>
      <c r="D702" t="s">
        <v>18</v>
      </c>
      <c r="E702">
        <v>1092.2893602843701</v>
      </c>
      <c r="F702" t="s">
        <v>14</v>
      </c>
      <c r="G702" t="s">
        <v>42</v>
      </c>
      <c r="H702" t="s">
        <v>16</v>
      </c>
      <c r="I702" t="str">
        <f t="shared" si="30"/>
        <v>CHINA-CANADA</v>
      </c>
      <c r="J702">
        <v>43238</v>
      </c>
      <c r="K702" s="9">
        <f t="shared" si="31"/>
        <v>3930.7272727272725</v>
      </c>
      <c r="L702" t="s">
        <v>115</v>
      </c>
      <c r="M702" s="1">
        <v>43273.327777777777</v>
      </c>
      <c r="N702" s="5">
        <f t="shared" si="32"/>
        <v>43273</v>
      </c>
      <c r="O702" t="s">
        <v>31</v>
      </c>
    </row>
    <row r="703" spans="1:15" ht="13.5" customHeight="1" x14ac:dyDescent="0.2">
      <c r="A703" t="s">
        <v>115</v>
      </c>
      <c r="B703">
        <v>43238</v>
      </c>
      <c r="C703" s="1">
        <v>43292.630555555559</v>
      </c>
      <c r="D703" t="s">
        <v>18</v>
      </c>
      <c r="E703">
        <v>561.316113105</v>
      </c>
      <c r="F703" t="s">
        <v>14</v>
      </c>
      <c r="G703" t="s">
        <v>42</v>
      </c>
      <c r="H703" t="s">
        <v>16</v>
      </c>
      <c r="I703" t="str">
        <f t="shared" si="30"/>
        <v>CHINA-CANADA</v>
      </c>
      <c r="J703">
        <v>43238</v>
      </c>
      <c r="K703" s="9">
        <f t="shared" si="31"/>
        <v>3930.7272727272725</v>
      </c>
      <c r="L703" t="s">
        <v>115</v>
      </c>
      <c r="M703" s="1">
        <v>43273.327777777777</v>
      </c>
      <c r="N703" s="5">
        <f t="shared" si="32"/>
        <v>43273</v>
      </c>
      <c r="O703" t="s">
        <v>31</v>
      </c>
    </row>
    <row r="704" spans="1:15" ht="13.5" customHeight="1" x14ac:dyDescent="0.2">
      <c r="A704" t="s">
        <v>100</v>
      </c>
      <c r="B704">
        <v>681.5</v>
      </c>
      <c r="C704" s="1">
        <v>43299.104166666664</v>
      </c>
      <c r="D704" t="s">
        <v>11</v>
      </c>
      <c r="E704">
        <v>39.380414805000001</v>
      </c>
      <c r="F704" t="s">
        <v>14</v>
      </c>
      <c r="G704" t="s">
        <v>23</v>
      </c>
      <c r="H704" t="s">
        <v>12</v>
      </c>
      <c r="I704" t="str">
        <f t="shared" si="30"/>
        <v>UNITED STATES-UNITED KINGDOM</v>
      </c>
      <c r="J704">
        <v>681.5</v>
      </c>
      <c r="K704" s="9">
        <f t="shared" si="31"/>
        <v>85.1875</v>
      </c>
      <c r="L704" t="s">
        <v>100</v>
      </c>
      <c r="M704" s="1">
        <v>43297.10833333333</v>
      </c>
      <c r="N704" s="5">
        <f t="shared" si="32"/>
        <v>43297</v>
      </c>
      <c r="O704" t="s">
        <v>17</v>
      </c>
    </row>
    <row r="705" spans="1:15" ht="13.5" customHeight="1" x14ac:dyDescent="0.2">
      <c r="A705" t="s">
        <v>100</v>
      </c>
      <c r="B705">
        <v>681.5</v>
      </c>
      <c r="C705" s="1">
        <v>43299.104166666664</v>
      </c>
      <c r="D705" t="s">
        <v>11</v>
      </c>
      <c r="E705">
        <v>210.90837489064501</v>
      </c>
      <c r="F705" t="s">
        <v>14</v>
      </c>
      <c r="G705" t="s">
        <v>23</v>
      </c>
      <c r="H705" t="s">
        <v>12</v>
      </c>
      <c r="I705" t="str">
        <f t="shared" si="30"/>
        <v>UNITED STATES-UNITED KINGDOM</v>
      </c>
      <c r="J705">
        <v>681.5</v>
      </c>
      <c r="K705" s="9">
        <f t="shared" si="31"/>
        <v>85.1875</v>
      </c>
      <c r="L705" t="s">
        <v>100</v>
      </c>
      <c r="M705" s="1">
        <v>43297.10833333333</v>
      </c>
      <c r="N705" s="5">
        <f t="shared" si="32"/>
        <v>43297</v>
      </c>
      <c r="O705" t="s">
        <v>17</v>
      </c>
    </row>
    <row r="706" spans="1:15" ht="13.5" customHeight="1" x14ac:dyDescent="0.2">
      <c r="A706" t="s">
        <v>100</v>
      </c>
      <c r="B706">
        <v>681.5</v>
      </c>
      <c r="C706" s="1">
        <v>43299.104166666664</v>
      </c>
      <c r="D706" t="s">
        <v>11</v>
      </c>
      <c r="E706">
        <v>45.943817272499999</v>
      </c>
      <c r="F706" t="s">
        <v>14</v>
      </c>
      <c r="G706" t="s">
        <v>23</v>
      </c>
      <c r="H706" t="s">
        <v>12</v>
      </c>
      <c r="I706" t="str">
        <f t="shared" ref="I706:I769" si="33">G706&amp;"-"&amp;H706</f>
        <v>UNITED STATES-UNITED KINGDOM</v>
      </c>
      <c r="J706">
        <v>681.5</v>
      </c>
      <c r="K706" s="9">
        <f t="shared" ref="K706:K769" si="34">J706/COUNTIF(L:L,L706)</f>
        <v>85.1875</v>
      </c>
      <c r="L706" t="s">
        <v>100</v>
      </c>
      <c r="M706" s="1">
        <v>43297.10833333333</v>
      </c>
      <c r="N706" s="5">
        <f t="shared" si="32"/>
        <v>43297</v>
      </c>
      <c r="O706" t="s">
        <v>17</v>
      </c>
    </row>
    <row r="707" spans="1:15" ht="13.5" customHeight="1" x14ac:dyDescent="0.2">
      <c r="A707" t="s">
        <v>100</v>
      </c>
      <c r="B707">
        <v>681.5</v>
      </c>
      <c r="C707" s="1">
        <v>43299.104166666664</v>
      </c>
      <c r="D707" t="s">
        <v>11</v>
      </c>
      <c r="E707">
        <v>3935.2979782685802</v>
      </c>
      <c r="F707" t="s">
        <v>14</v>
      </c>
      <c r="G707" t="s">
        <v>23</v>
      </c>
      <c r="H707" t="s">
        <v>12</v>
      </c>
      <c r="I707" t="str">
        <f t="shared" si="33"/>
        <v>UNITED STATES-UNITED KINGDOM</v>
      </c>
      <c r="J707">
        <v>681.5</v>
      </c>
      <c r="K707" s="9">
        <f t="shared" si="34"/>
        <v>85.1875</v>
      </c>
      <c r="L707" t="s">
        <v>100</v>
      </c>
      <c r="M707" s="1">
        <v>43297.10833333333</v>
      </c>
      <c r="N707" s="5">
        <f t="shared" ref="N707:N770" si="35">IFERROR(INT(M707),"")</f>
        <v>43297</v>
      </c>
      <c r="O707" t="s">
        <v>17</v>
      </c>
    </row>
    <row r="708" spans="1:15" ht="13.5" customHeight="1" x14ac:dyDescent="0.2">
      <c r="A708" t="s">
        <v>100</v>
      </c>
      <c r="B708">
        <v>681.5</v>
      </c>
      <c r="C708" s="1">
        <v>43299.104166666664</v>
      </c>
      <c r="D708" t="s">
        <v>11</v>
      </c>
      <c r="E708">
        <v>98.385402987825003</v>
      </c>
      <c r="F708" t="s">
        <v>14</v>
      </c>
      <c r="G708" t="s">
        <v>23</v>
      </c>
      <c r="H708" t="s">
        <v>12</v>
      </c>
      <c r="I708" t="str">
        <f t="shared" si="33"/>
        <v>UNITED STATES-UNITED KINGDOM</v>
      </c>
      <c r="J708">
        <v>681.5</v>
      </c>
      <c r="K708" s="9">
        <f t="shared" si="34"/>
        <v>85.1875</v>
      </c>
      <c r="L708" t="s">
        <v>100</v>
      </c>
      <c r="M708" s="1">
        <v>43297.10833333333</v>
      </c>
      <c r="N708" s="5">
        <f t="shared" si="35"/>
        <v>43297</v>
      </c>
      <c r="O708" t="s">
        <v>17</v>
      </c>
    </row>
    <row r="709" spans="1:15" ht="13.5" customHeight="1" x14ac:dyDescent="0.2">
      <c r="A709" t="s">
        <v>57</v>
      </c>
      <c r="B709">
        <v>124</v>
      </c>
      <c r="C709" s="1">
        <v>43312.541666666664</v>
      </c>
      <c r="D709" t="s">
        <v>29</v>
      </c>
      <c r="E709">
        <v>75</v>
      </c>
      <c r="F709" t="s">
        <v>7</v>
      </c>
      <c r="G709" t="s">
        <v>23</v>
      </c>
      <c r="H709" t="s">
        <v>12</v>
      </c>
      <c r="I709" t="str">
        <f t="shared" si="33"/>
        <v>UNITED STATES-UNITED KINGDOM</v>
      </c>
      <c r="J709">
        <v>124</v>
      </c>
      <c r="K709" s="9">
        <f t="shared" si="34"/>
        <v>11.272727272727273</v>
      </c>
      <c r="L709" t="s">
        <v>57</v>
      </c>
      <c r="M709" s="1">
        <v>43310.105555555558</v>
      </c>
      <c r="N709" s="5">
        <f t="shared" si="35"/>
        <v>43310</v>
      </c>
      <c r="O709" t="s">
        <v>17</v>
      </c>
    </row>
    <row r="710" spans="1:15" ht="13.5" customHeight="1" x14ac:dyDescent="0.2">
      <c r="A710" t="s">
        <v>57</v>
      </c>
      <c r="B710">
        <v>124</v>
      </c>
      <c r="C710" s="1">
        <v>43312.541666666664</v>
      </c>
      <c r="D710" t="s">
        <v>29</v>
      </c>
      <c r="E710">
        <v>35</v>
      </c>
      <c r="F710" t="s">
        <v>14</v>
      </c>
      <c r="G710" t="s">
        <v>23</v>
      </c>
      <c r="H710" t="s">
        <v>12</v>
      </c>
      <c r="I710" t="str">
        <f t="shared" si="33"/>
        <v>UNITED STATES-UNITED KINGDOM</v>
      </c>
      <c r="J710">
        <v>124</v>
      </c>
      <c r="K710" s="9">
        <f t="shared" si="34"/>
        <v>11.272727272727273</v>
      </c>
      <c r="L710" t="s">
        <v>57</v>
      </c>
      <c r="M710" s="1">
        <v>43310.105555555558</v>
      </c>
      <c r="N710" s="5">
        <f t="shared" si="35"/>
        <v>43310</v>
      </c>
      <c r="O710" t="s">
        <v>17</v>
      </c>
    </row>
    <row r="711" spans="1:15" ht="13.5" customHeight="1" x14ac:dyDescent="0.2">
      <c r="A711" t="s">
        <v>57</v>
      </c>
      <c r="B711">
        <v>124</v>
      </c>
      <c r="C711" s="1">
        <v>43312.541666666664</v>
      </c>
      <c r="D711" t="s">
        <v>29</v>
      </c>
      <c r="E711">
        <v>10</v>
      </c>
      <c r="F711" t="s">
        <v>14</v>
      </c>
      <c r="G711" t="s">
        <v>23</v>
      </c>
      <c r="H711" t="s">
        <v>12</v>
      </c>
      <c r="I711" t="str">
        <f t="shared" si="33"/>
        <v>UNITED STATES-UNITED KINGDOM</v>
      </c>
      <c r="J711">
        <v>124</v>
      </c>
      <c r="K711" s="9">
        <f t="shared" si="34"/>
        <v>11.272727272727273</v>
      </c>
      <c r="L711" t="s">
        <v>57</v>
      </c>
      <c r="M711" s="1">
        <v>43310.105555555558</v>
      </c>
      <c r="N711" s="5">
        <f t="shared" si="35"/>
        <v>43310</v>
      </c>
      <c r="O711" t="s">
        <v>17</v>
      </c>
    </row>
    <row r="712" spans="1:15" ht="13.5" customHeight="1" x14ac:dyDescent="0.2">
      <c r="A712" t="s">
        <v>57</v>
      </c>
      <c r="B712">
        <v>124</v>
      </c>
      <c r="C712" s="1">
        <v>43312.541666666664</v>
      </c>
      <c r="D712" t="s">
        <v>29</v>
      </c>
      <c r="E712">
        <v>117.8</v>
      </c>
      <c r="F712" t="s">
        <v>7</v>
      </c>
      <c r="G712" t="s">
        <v>23</v>
      </c>
      <c r="H712" t="s">
        <v>12</v>
      </c>
      <c r="I712" t="str">
        <f t="shared" si="33"/>
        <v>UNITED STATES-UNITED KINGDOM</v>
      </c>
      <c r="J712">
        <v>124</v>
      </c>
      <c r="K712" s="9">
        <f t="shared" si="34"/>
        <v>11.272727272727273</v>
      </c>
      <c r="L712" t="s">
        <v>57</v>
      </c>
      <c r="M712" s="1">
        <v>43310.105555555558</v>
      </c>
      <c r="N712" s="5">
        <f t="shared" si="35"/>
        <v>43310</v>
      </c>
      <c r="O712" t="s">
        <v>17</v>
      </c>
    </row>
    <row r="713" spans="1:15" ht="13.5" customHeight="1" x14ac:dyDescent="0.2">
      <c r="A713" t="s">
        <v>57</v>
      </c>
      <c r="B713">
        <v>124</v>
      </c>
      <c r="C713" s="1">
        <v>43312.541666666664</v>
      </c>
      <c r="D713" t="s">
        <v>29</v>
      </c>
      <c r="E713">
        <v>24.8</v>
      </c>
      <c r="F713" t="s">
        <v>7</v>
      </c>
      <c r="G713" t="s">
        <v>23</v>
      </c>
      <c r="H713" t="s">
        <v>12</v>
      </c>
      <c r="I713" t="str">
        <f t="shared" si="33"/>
        <v>UNITED STATES-UNITED KINGDOM</v>
      </c>
      <c r="J713">
        <v>124</v>
      </c>
      <c r="K713" s="9">
        <f t="shared" si="34"/>
        <v>11.272727272727273</v>
      </c>
      <c r="L713" t="s">
        <v>57</v>
      </c>
      <c r="M713" s="1">
        <v>43310.105555555558</v>
      </c>
      <c r="N713" s="5">
        <f t="shared" si="35"/>
        <v>43310</v>
      </c>
      <c r="O713" t="s">
        <v>17</v>
      </c>
    </row>
    <row r="714" spans="1:15" ht="13.5" customHeight="1" x14ac:dyDescent="0.2">
      <c r="A714" t="s">
        <v>58</v>
      </c>
      <c r="B714">
        <v>714</v>
      </c>
      <c r="C714" s="1">
        <v>43314.581250000003</v>
      </c>
      <c r="D714" t="s">
        <v>29</v>
      </c>
      <c r="E714">
        <v>142.80000000000001</v>
      </c>
      <c r="F714" t="s">
        <v>7</v>
      </c>
      <c r="G714" t="s">
        <v>23</v>
      </c>
      <c r="H714" t="s">
        <v>12</v>
      </c>
      <c r="I714" t="str">
        <f t="shared" si="33"/>
        <v>UNITED STATES-UNITED KINGDOM</v>
      </c>
      <c r="J714">
        <v>714</v>
      </c>
      <c r="K714" s="9">
        <f t="shared" si="34"/>
        <v>64.909090909090907</v>
      </c>
      <c r="L714" t="s">
        <v>58</v>
      </c>
      <c r="M714" s="1">
        <v>43312.893055555556</v>
      </c>
      <c r="N714" s="5">
        <f t="shared" si="35"/>
        <v>43312</v>
      </c>
      <c r="O714" t="s">
        <v>17</v>
      </c>
    </row>
    <row r="715" spans="1:15" ht="13.5" customHeight="1" x14ac:dyDescent="0.2">
      <c r="A715" t="s">
        <v>58</v>
      </c>
      <c r="B715">
        <v>714</v>
      </c>
      <c r="C715" s="1">
        <v>43314.581250000003</v>
      </c>
      <c r="D715" t="s">
        <v>29</v>
      </c>
      <c r="E715">
        <v>35.700000000000003</v>
      </c>
      <c r="F715" t="s">
        <v>14</v>
      </c>
      <c r="G715" t="s">
        <v>23</v>
      </c>
      <c r="H715" t="s">
        <v>12</v>
      </c>
      <c r="I715" t="str">
        <f t="shared" si="33"/>
        <v>UNITED STATES-UNITED KINGDOM</v>
      </c>
      <c r="J715">
        <v>714</v>
      </c>
      <c r="K715" s="9">
        <f t="shared" si="34"/>
        <v>64.909090909090907</v>
      </c>
      <c r="L715" t="s">
        <v>58</v>
      </c>
      <c r="M715" s="1">
        <v>43312.893055555556</v>
      </c>
      <c r="N715" s="5">
        <f t="shared" si="35"/>
        <v>43312</v>
      </c>
      <c r="O715" t="s">
        <v>17</v>
      </c>
    </row>
    <row r="716" spans="1:15" ht="13.5" customHeight="1" x14ac:dyDescent="0.2">
      <c r="A716" t="s">
        <v>58</v>
      </c>
      <c r="B716">
        <v>714</v>
      </c>
      <c r="C716" s="1">
        <v>43314.581250000003</v>
      </c>
      <c r="D716" t="s">
        <v>29</v>
      </c>
      <c r="E716">
        <v>10</v>
      </c>
      <c r="F716" t="s">
        <v>14</v>
      </c>
      <c r="G716" t="s">
        <v>23</v>
      </c>
      <c r="H716" t="s">
        <v>12</v>
      </c>
      <c r="I716" t="str">
        <f t="shared" si="33"/>
        <v>UNITED STATES-UNITED KINGDOM</v>
      </c>
      <c r="J716">
        <v>714</v>
      </c>
      <c r="K716" s="9">
        <f t="shared" si="34"/>
        <v>64.909090909090907</v>
      </c>
      <c r="L716" t="s">
        <v>58</v>
      </c>
      <c r="M716" s="1">
        <v>43312.893055555556</v>
      </c>
      <c r="N716" s="5">
        <f t="shared" si="35"/>
        <v>43312</v>
      </c>
      <c r="O716" t="s">
        <v>17</v>
      </c>
    </row>
    <row r="717" spans="1:15" ht="13.5" customHeight="1" x14ac:dyDescent="0.2">
      <c r="A717" t="s">
        <v>58</v>
      </c>
      <c r="B717">
        <v>714</v>
      </c>
      <c r="C717" s="1">
        <v>43314.581250000003</v>
      </c>
      <c r="D717" t="s">
        <v>29</v>
      </c>
      <c r="E717">
        <v>678.3</v>
      </c>
      <c r="F717" t="s">
        <v>7</v>
      </c>
      <c r="G717" t="s">
        <v>23</v>
      </c>
      <c r="H717" t="s">
        <v>12</v>
      </c>
      <c r="I717" t="str">
        <f t="shared" si="33"/>
        <v>UNITED STATES-UNITED KINGDOM</v>
      </c>
      <c r="J717">
        <v>714</v>
      </c>
      <c r="K717" s="9">
        <f t="shared" si="34"/>
        <v>64.909090909090907</v>
      </c>
      <c r="L717" t="s">
        <v>58</v>
      </c>
      <c r="M717" s="1">
        <v>43312.893055555556</v>
      </c>
      <c r="N717" s="5">
        <f t="shared" si="35"/>
        <v>43312</v>
      </c>
      <c r="O717" t="s">
        <v>17</v>
      </c>
    </row>
    <row r="718" spans="1:15" ht="13.5" customHeight="1" x14ac:dyDescent="0.2">
      <c r="A718" t="s">
        <v>58</v>
      </c>
      <c r="B718">
        <v>714</v>
      </c>
      <c r="C718" s="1">
        <v>43314.581250000003</v>
      </c>
      <c r="D718" t="s">
        <v>29</v>
      </c>
      <c r="E718">
        <v>142.80000000000001</v>
      </c>
      <c r="F718" t="s">
        <v>7</v>
      </c>
      <c r="G718" t="s">
        <v>23</v>
      </c>
      <c r="H718" t="s">
        <v>12</v>
      </c>
      <c r="I718" t="str">
        <f t="shared" si="33"/>
        <v>UNITED STATES-UNITED KINGDOM</v>
      </c>
      <c r="J718">
        <v>714</v>
      </c>
      <c r="K718" s="9">
        <f t="shared" si="34"/>
        <v>64.909090909090907</v>
      </c>
      <c r="L718" t="s">
        <v>58</v>
      </c>
      <c r="M718" s="1">
        <v>43312.893055555556</v>
      </c>
      <c r="N718" s="5">
        <f t="shared" si="35"/>
        <v>43312</v>
      </c>
      <c r="O718" t="s">
        <v>17</v>
      </c>
    </row>
    <row r="719" spans="1:15" ht="13.5" customHeight="1" x14ac:dyDescent="0.2">
      <c r="A719" t="s">
        <v>80</v>
      </c>
      <c r="B719">
        <v>86.5</v>
      </c>
      <c r="C719" s="1">
        <v>43317.131944444445</v>
      </c>
      <c r="D719" t="s">
        <v>29</v>
      </c>
      <c r="E719">
        <v>250</v>
      </c>
      <c r="F719" t="s">
        <v>7</v>
      </c>
      <c r="G719" t="s">
        <v>23</v>
      </c>
      <c r="H719" t="s">
        <v>77</v>
      </c>
      <c r="I719" t="str">
        <f t="shared" si="33"/>
        <v>UNITED STATES-KUWAIT</v>
      </c>
      <c r="J719">
        <v>86.5</v>
      </c>
      <c r="K719" s="9">
        <f t="shared" si="34"/>
        <v>14.416666666666666</v>
      </c>
      <c r="L719" t="s">
        <v>80</v>
      </c>
      <c r="M719" s="1">
        <v>43314.928472222222</v>
      </c>
      <c r="N719" s="5">
        <f t="shared" si="35"/>
        <v>43314</v>
      </c>
      <c r="O719" t="s">
        <v>17</v>
      </c>
    </row>
    <row r="720" spans="1:15" ht="13.5" customHeight="1" x14ac:dyDescent="0.2">
      <c r="A720" t="s">
        <v>80</v>
      </c>
      <c r="B720">
        <v>86.5</v>
      </c>
      <c r="C720" s="1">
        <v>43317.131944444445</v>
      </c>
      <c r="D720" t="s">
        <v>29</v>
      </c>
      <c r="E720">
        <v>45</v>
      </c>
      <c r="F720" t="s">
        <v>14</v>
      </c>
      <c r="G720" t="s">
        <v>23</v>
      </c>
      <c r="H720" t="s">
        <v>77</v>
      </c>
      <c r="I720" t="str">
        <f t="shared" si="33"/>
        <v>UNITED STATES-KUWAIT</v>
      </c>
      <c r="J720">
        <v>86.5</v>
      </c>
      <c r="K720" s="9">
        <f t="shared" si="34"/>
        <v>14.416666666666666</v>
      </c>
      <c r="L720" t="s">
        <v>80</v>
      </c>
      <c r="M720" s="1">
        <v>43314.928472222222</v>
      </c>
      <c r="N720" s="5">
        <f t="shared" si="35"/>
        <v>43314</v>
      </c>
      <c r="O720" t="s">
        <v>17</v>
      </c>
    </row>
    <row r="721" spans="1:15" ht="13.5" customHeight="1" x14ac:dyDescent="0.2">
      <c r="A721" t="s">
        <v>80</v>
      </c>
      <c r="B721">
        <v>86.5</v>
      </c>
      <c r="C721" s="1">
        <v>43317.131944444445</v>
      </c>
      <c r="D721" t="s">
        <v>29</v>
      </c>
      <c r="E721">
        <v>55</v>
      </c>
      <c r="F721" t="s">
        <v>14</v>
      </c>
      <c r="G721" t="s">
        <v>23</v>
      </c>
      <c r="H721" t="s">
        <v>77</v>
      </c>
      <c r="I721" t="str">
        <f t="shared" si="33"/>
        <v>UNITED STATES-KUWAIT</v>
      </c>
      <c r="J721">
        <v>86.5</v>
      </c>
      <c r="K721" s="9">
        <f t="shared" si="34"/>
        <v>14.416666666666666</v>
      </c>
      <c r="L721" t="s">
        <v>80</v>
      </c>
      <c r="M721" s="1">
        <v>43314.928472222222</v>
      </c>
      <c r="N721" s="5">
        <f t="shared" si="35"/>
        <v>43314</v>
      </c>
      <c r="O721" t="s">
        <v>17</v>
      </c>
    </row>
    <row r="722" spans="1:15" ht="13.5" customHeight="1" x14ac:dyDescent="0.2">
      <c r="A722" t="s">
        <v>80</v>
      </c>
      <c r="B722">
        <v>86.5</v>
      </c>
      <c r="C722" s="1">
        <v>43317.131944444445</v>
      </c>
      <c r="D722" t="s">
        <v>29</v>
      </c>
      <c r="E722">
        <v>25</v>
      </c>
      <c r="F722" t="s">
        <v>14</v>
      </c>
      <c r="G722" t="s">
        <v>23</v>
      </c>
      <c r="H722" t="s">
        <v>77</v>
      </c>
      <c r="I722" t="str">
        <f t="shared" si="33"/>
        <v>UNITED STATES-KUWAIT</v>
      </c>
      <c r="J722">
        <v>86.5</v>
      </c>
      <c r="K722" s="9">
        <f t="shared" si="34"/>
        <v>14.416666666666666</v>
      </c>
      <c r="L722" t="s">
        <v>80</v>
      </c>
      <c r="M722" s="1">
        <v>43314.928472222222</v>
      </c>
      <c r="N722" s="5">
        <f t="shared" si="35"/>
        <v>43314</v>
      </c>
      <c r="O722" t="s">
        <v>17</v>
      </c>
    </row>
    <row r="723" spans="1:15" ht="13.5" customHeight="1" x14ac:dyDescent="0.2">
      <c r="A723" t="s">
        <v>80</v>
      </c>
      <c r="B723">
        <v>86.5</v>
      </c>
      <c r="C723" s="1">
        <v>43317.131944444445</v>
      </c>
      <c r="D723" t="s">
        <v>29</v>
      </c>
      <c r="E723">
        <v>45</v>
      </c>
      <c r="F723" t="s">
        <v>14</v>
      </c>
      <c r="G723" t="s">
        <v>23</v>
      </c>
      <c r="H723" t="s">
        <v>77</v>
      </c>
      <c r="I723" t="str">
        <f t="shared" si="33"/>
        <v>UNITED STATES-KUWAIT</v>
      </c>
      <c r="J723">
        <v>86.5</v>
      </c>
      <c r="K723" s="9">
        <f t="shared" si="34"/>
        <v>14.416666666666666</v>
      </c>
      <c r="L723" t="s">
        <v>80</v>
      </c>
      <c r="M723" s="1">
        <v>43314.928472222222</v>
      </c>
      <c r="N723" s="5">
        <f t="shared" si="35"/>
        <v>43314</v>
      </c>
      <c r="O723" t="s">
        <v>17</v>
      </c>
    </row>
    <row r="724" spans="1:15" ht="13.5" customHeight="1" x14ac:dyDescent="0.2">
      <c r="A724" t="s">
        <v>80</v>
      </c>
      <c r="B724">
        <v>86.5</v>
      </c>
      <c r="C724" s="1">
        <v>43317.131944444445</v>
      </c>
      <c r="D724" t="s">
        <v>29</v>
      </c>
      <c r="E724">
        <v>55</v>
      </c>
      <c r="F724" t="s">
        <v>14</v>
      </c>
      <c r="G724" t="s">
        <v>23</v>
      </c>
      <c r="H724" t="s">
        <v>77</v>
      </c>
      <c r="I724" t="str">
        <f t="shared" si="33"/>
        <v>UNITED STATES-KUWAIT</v>
      </c>
      <c r="J724">
        <v>86.5</v>
      </c>
      <c r="K724" s="9">
        <f t="shared" si="34"/>
        <v>14.416666666666666</v>
      </c>
      <c r="L724" t="s">
        <v>80</v>
      </c>
      <c r="M724" s="1">
        <v>43314.928472222222</v>
      </c>
      <c r="N724" s="5">
        <f t="shared" si="35"/>
        <v>43314</v>
      </c>
      <c r="O724" t="s">
        <v>17</v>
      </c>
    </row>
    <row r="725" spans="1:15" ht="13.5" customHeight="1" x14ac:dyDescent="0.2">
      <c r="A725" t="s">
        <v>131</v>
      </c>
      <c r="B725">
        <v>1093</v>
      </c>
      <c r="C725" t="s">
        <v>13</v>
      </c>
      <c r="D725" t="s">
        <v>11</v>
      </c>
      <c r="E725">
        <v>413.49435545249997</v>
      </c>
      <c r="F725" t="s">
        <v>14</v>
      </c>
      <c r="G725" t="s">
        <v>12</v>
      </c>
      <c r="H725" t="s">
        <v>12</v>
      </c>
      <c r="I725" t="str">
        <f t="shared" si="33"/>
        <v>UNITED KINGDOM-UNITED KINGDOM</v>
      </c>
      <c r="J725">
        <v>1093</v>
      </c>
      <c r="K725" s="9">
        <f t="shared" si="34"/>
        <v>546.5</v>
      </c>
      <c r="L725" t="s">
        <v>131</v>
      </c>
      <c r="M725" t="s">
        <v>13</v>
      </c>
      <c r="N725" s="5" t="str">
        <f t="shared" si="35"/>
        <v/>
      </c>
      <c r="O725" t="s">
        <v>91</v>
      </c>
    </row>
    <row r="726" spans="1:15" ht="13.5" customHeight="1" x14ac:dyDescent="0.2">
      <c r="A726" t="s">
        <v>131</v>
      </c>
      <c r="B726">
        <v>1093</v>
      </c>
      <c r="C726" t="s">
        <v>13</v>
      </c>
      <c r="D726" t="s">
        <v>11</v>
      </c>
      <c r="E726">
        <v>82.698871090500006</v>
      </c>
      <c r="F726" t="s">
        <v>14</v>
      </c>
      <c r="G726" t="s">
        <v>12</v>
      </c>
      <c r="H726" t="s">
        <v>12</v>
      </c>
      <c r="I726" t="str">
        <f t="shared" si="33"/>
        <v>UNITED KINGDOM-UNITED KINGDOM</v>
      </c>
      <c r="J726">
        <v>1093</v>
      </c>
      <c r="K726" s="9">
        <f t="shared" si="34"/>
        <v>546.5</v>
      </c>
      <c r="L726" t="s">
        <v>131</v>
      </c>
      <c r="M726" t="s">
        <v>13</v>
      </c>
      <c r="N726" s="5" t="str">
        <f t="shared" si="35"/>
        <v/>
      </c>
      <c r="O726" t="s">
        <v>91</v>
      </c>
    </row>
    <row r="727" spans="1:15" ht="13.5" customHeight="1" x14ac:dyDescent="0.2">
      <c r="A727" t="s">
        <v>96</v>
      </c>
      <c r="B727">
        <v>0</v>
      </c>
      <c r="C727" t="s">
        <v>13</v>
      </c>
      <c r="D727" t="s">
        <v>35</v>
      </c>
      <c r="E727">
        <v>329.79276533400002</v>
      </c>
      <c r="F727" t="s">
        <v>14</v>
      </c>
      <c r="G727" t="s">
        <v>37</v>
      </c>
      <c r="H727" t="s">
        <v>37</v>
      </c>
      <c r="I727" t="str">
        <f t="shared" si="33"/>
        <v>AUSTRALIA-AUSTRALIA</v>
      </c>
      <c r="K727" s="9">
        <f t="shared" si="34"/>
        <v>0</v>
      </c>
      <c r="L727" t="s">
        <v>96</v>
      </c>
      <c r="M727" t="s">
        <v>13</v>
      </c>
      <c r="N727" s="5" t="str">
        <f t="shared" si="35"/>
        <v/>
      </c>
      <c r="O727" t="s">
        <v>38</v>
      </c>
    </row>
    <row r="728" spans="1:15" ht="13.5" customHeight="1" x14ac:dyDescent="0.2">
      <c r="A728" t="s">
        <v>96</v>
      </c>
      <c r="B728">
        <v>0</v>
      </c>
      <c r="C728" t="s">
        <v>13</v>
      </c>
      <c r="D728" t="s">
        <v>35</v>
      </c>
      <c r="E728">
        <v>32.979276533399997</v>
      </c>
      <c r="F728" t="s">
        <v>14</v>
      </c>
      <c r="G728" t="s">
        <v>37</v>
      </c>
      <c r="H728" t="s">
        <v>37</v>
      </c>
      <c r="I728" t="str">
        <f t="shared" si="33"/>
        <v>AUSTRALIA-AUSTRALIA</v>
      </c>
      <c r="K728" s="9">
        <f t="shared" si="34"/>
        <v>0</v>
      </c>
      <c r="L728" t="s">
        <v>96</v>
      </c>
      <c r="M728" t="s">
        <v>13</v>
      </c>
      <c r="N728" s="5" t="str">
        <f t="shared" si="35"/>
        <v/>
      </c>
      <c r="O728" t="s">
        <v>38</v>
      </c>
    </row>
    <row r="729" spans="1:15" ht="13.5" customHeight="1" x14ac:dyDescent="0.2">
      <c r="A729" t="s">
        <v>111</v>
      </c>
      <c r="B729">
        <v>10093</v>
      </c>
      <c r="C729" s="1">
        <v>43294.679861111108</v>
      </c>
      <c r="D729" t="s">
        <v>18</v>
      </c>
      <c r="E729">
        <v>2599.00061474625</v>
      </c>
      <c r="F729" t="s">
        <v>7</v>
      </c>
      <c r="G729" t="s">
        <v>42</v>
      </c>
      <c r="H729" t="s">
        <v>16</v>
      </c>
      <c r="I729" t="str">
        <f t="shared" si="33"/>
        <v>CHINA-CANADA</v>
      </c>
      <c r="J729">
        <v>10093</v>
      </c>
      <c r="K729" s="9">
        <f t="shared" si="34"/>
        <v>1682.1666666666667</v>
      </c>
      <c r="L729" t="s">
        <v>111</v>
      </c>
      <c r="M729" s="1">
        <v>43278.404166666667</v>
      </c>
      <c r="N729" s="5">
        <f t="shared" si="35"/>
        <v>43278</v>
      </c>
      <c r="O729" t="s">
        <v>31</v>
      </c>
    </row>
    <row r="730" spans="1:15" ht="13.5" customHeight="1" x14ac:dyDescent="0.2">
      <c r="A730" t="s">
        <v>111</v>
      </c>
      <c r="B730">
        <v>10093</v>
      </c>
      <c r="C730" s="1">
        <v>43294.679861111108</v>
      </c>
      <c r="D730" t="s">
        <v>18</v>
      </c>
      <c r="E730">
        <v>39.983087326875001</v>
      </c>
      <c r="F730" t="s">
        <v>7</v>
      </c>
      <c r="G730" t="s">
        <v>42</v>
      </c>
      <c r="H730" t="s">
        <v>16</v>
      </c>
      <c r="I730" t="str">
        <f t="shared" si="33"/>
        <v>CHINA-CANADA</v>
      </c>
      <c r="J730">
        <v>10093</v>
      </c>
      <c r="K730" s="9">
        <f t="shared" si="34"/>
        <v>1682.1666666666667</v>
      </c>
      <c r="L730" t="s">
        <v>111</v>
      </c>
      <c r="M730" s="1">
        <v>43278.404166666667</v>
      </c>
      <c r="N730" s="5">
        <f t="shared" si="35"/>
        <v>43278</v>
      </c>
      <c r="O730" t="s">
        <v>31</v>
      </c>
    </row>
    <row r="731" spans="1:15" ht="13.5" customHeight="1" x14ac:dyDescent="0.2">
      <c r="A731" t="s">
        <v>111</v>
      </c>
      <c r="B731">
        <v>10093</v>
      </c>
      <c r="C731" s="1">
        <v>43294.679861111108</v>
      </c>
      <c r="D731" t="s">
        <v>18</v>
      </c>
      <c r="E731">
        <v>89.967712168125004</v>
      </c>
      <c r="F731" t="s">
        <v>7</v>
      </c>
      <c r="G731" t="s">
        <v>42</v>
      </c>
      <c r="H731" t="s">
        <v>16</v>
      </c>
      <c r="I731" t="str">
        <f t="shared" si="33"/>
        <v>CHINA-CANADA</v>
      </c>
      <c r="J731">
        <v>10093</v>
      </c>
      <c r="K731" s="9">
        <f t="shared" si="34"/>
        <v>1682.1666666666667</v>
      </c>
      <c r="L731" t="s">
        <v>111</v>
      </c>
      <c r="M731" s="1">
        <v>43278.404166666667</v>
      </c>
      <c r="N731" s="5">
        <f t="shared" si="35"/>
        <v>43278</v>
      </c>
      <c r="O731" t="s">
        <v>31</v>
      </c>
    </row>
    <row r="732" spans="1:15" ht="13.5" customHeight="1" x14ac:dyDescent="0.2">
      <c r="A732" t="s">
        <v>111</v>
      </c>
      <c r="B732">
        <v>10093</v>
      </c>
      <c r="C732" s="1">
        <v>43294.679861111108</v>
      </c>
      <c r="D732" t="s">
        <v>18</v>
      </c>
      <c r="E732">
        <v>354.86623612687498</v>
      </c>
      <c r="F732" t="s">
        <v>7</v>
      </c>
      <c r="G732" t="s">
        <v>42</v>
      </c>
      <c r="H732" t="s">
        <v>16</v>
      </c>
      <c r="I732" t="str">
        <f t="shared" si="33"/>
        <v>CHINA-CANADA</v>
      </c>
      <c r="J732">
        <v>10093</v>
      </c>
      <c r="K732" s="9">
        <f t="shared" si="34"/>
        <v>1682.1666666666667</v>
      </c>
      <c r="L732" t="s">
        <v>111</v>
      </c>
      <c r="M732" s="1">
        <v>43278.404166666667</v>
      </c>
      <c r="N732" s="5">
        <f t="shared" si="35"/>
        <v>43278</v>
      </c>
      <c r="O732" t="s">
        <v>31</v>
      </c>
    </row>
    <row r="733" spans="1:15" ht="13.5" customHeight="1" x14ac:dyDescent="0.2">
      <c r="A733" t="s">
        <v>111</v>
      </c>
      <c r="B733">
        <v>10093</v>
      </c>
      <c r="C733" s="1">
        <v>43294.679861111108</v>
      </c>
      <c r="D733" t="s">
        <v>18</v>
      </c>
      <c r="E733">
        <v>49.984624841250003</v>
      </c>
      <c r="F733" t="s">
        <v>14</v>
      </c>
      <c r="G733" t="s">
        <v>42</v>
      </c>
      <c r="H733" t="s">
        <v>16</v>
      </c>
      <c r="I733" t="str">
        <f t="shared" si="33"/>
        <v>CHINA-CANADA</v>
      </c>
      <c r="J733">
        <v>10093</v>
      </c>
      <c r="K733" s="9">
        <f t="shared" si="34"/>
        <v>1682.1666666666667</v>
      </c>
      <c r="L733" t="s">
        <v>111</v>
      </c>
      <c r="M733" s="1">
        <v>43278.404166666667</v>
      </c>
      <c r="N733" s="5">
        <f t="shared" si="35"/>
        <v>43278</v>
      </c>
      <c r="O733" t="s">
        <v>31</v>
      </c>
    </row>
    <row r="734" spans="1:15" ht="13.5" customHeight="1" x14ac:dyDescent="0.2">
      <c r="A734" t="s">
        <v>111</v>
      </c>
      <c r="B734">
        <v>10093</v>
      </c>
      <c r="C734" s="1">
        <v>43294.679861111108</v>
      </c>
      <c r="D734" t="s">
        <v>18</v>
      </c>
      <c r="E734">
        <v>324.8769987375</v>
      </c>
      <c r="F734" t="s">
        <v>14</v>
      </c>
      <c r="G734" t="s">
        <v>42</v>
      </c>
      <c r="H734" t="s">
        <v>16</v>
      </c>
      <c r="I734" t="str">
        <f t="shared" si="33"/>
        <v>CHINA-CANADA</v>
      </c>
      <c r="J734">
        <v>10093</v>
      </c>
      <c r="K734" s="9">
        <f t="shared" si="34"/>
        <v>1682.1666666666667</v>
      </c>
      <c r="L734" t="s">
        <v>111</v>
      </c>
      <c r="M734" s="1">
        <v>43278.404166666667</v>
      </c>
      <c r="N734" s="5">
        <f t="shared" si="35"/>
        <v>43278</v>
      </c>
      <c r="O734" t="s">
        <v>31</v>
      </c>
    </row>
    <row r="735" spans="1:15" ht="13.5" customHeight="1" x14ac:dyDescent="0.2">
      <c r="A735" t="s">
        <v>132</v>
      </c>
      <c r="B735">
        <v>1765</v>
      </c>
      <c r="C735" t="s">
        <v>13</v>
      </c>
      <c r="D735" t="s">
        <v>11</v>
      </c>
      <c r="E735">
        <v>413.49435545249997</v>
      </c>
      <c r="F735" t="s">
        <v>14</v>
      </c>
      <c r="G735" t="s">
        <v>12</v>
      </c>
      <c r="H735" t="s">
        <v>12</v>
      </c>
      <c r="I735" t="str">
        <f t="shared" si="33"/>
        <v>UNITED KINGDOM-UNITED KINGDOM</v>
      </c>
      <c r="J735">
        <v>1765</v>
      </c>
      <c r="K735" s="9">
        <f t="shared" si="34"/>
        <v>882.5</v>
      </c>
      <c r="L735" t="s">
        <v>132</v>
      </c>
      <c r="M735" t="s">
        <v>13</v>
      </c>
      <c r="N735" s="5" t="str">
        <f t="shared" si="35"/>
        <v/>
      </c>
      <c r="O735" t="s">
        <v>91</v>
      </c>
    </row>
    <row r="736" spans="1:15" ht="13.5" customHeight="1" x14ac:dyDescent="0.2">
      <c r="A736" t="s">
        <v>132</v>
      </c>
      <c r="B736">
        <v>1765</v>
      </c>
      <c r="C736" t="s">
        <v>13</v>
      </c>
      <c r="D736" t="s">
        <v>11</v>
      </c>
      <c r="E736">
        <v>82.698871090500006</v>
      </c>
      <c r="F736" t="s">
        <v>14</v>
      </c>
      <c r="G736" t="s">
        <v>12</v>
      </c>
      <c r="H736" t="s">
        <v>12</v>
      </c>
      <c r="I736" t="str">
        <f t="shared" si="33"/>
        <v>UNITED KINGDOM-UNITED KINGDOM</v>
      </c>
      <c r="J736">
        <v>1765</v>
      </c>
      <c r="K736" s="9">
        <f t="shared" si="34"/>
        <v>882.5</v>
      </c>
      <c r="L736" t="s">
        <v>132</v>
      </c>
      <c r="M736" t="s">
        <v>13</v>
      </c>
      <c r="N736" s="5" t="str">
        <f t="shared" si="35"/>
        <v/>
      </c>
      <c r="O736" t="s">
        <v>91</v>
      </c>
    </row>
    <row r="737" spans="1:15" ht="13.5" customHeight="1" x14ac:dyDescent="0.2">
      <c r="A737" t="s">
        <v>84</v>
      </c>
      <c r="B737">
        <v>2064</v>
      </c>
      <c r="C737" s="1">
        <v>43321.997916666667</v>
      </c>
      <c r="D737" t="s">
        <v>18</v>
      </c>
      <c r="E737">
        <v>4331.8265678324997</v>
      </c>
      <c r="F737" t="s">
        <v>14</v>
      </c>
      <c r="G737" t="s">
        <v>16</v>
      </c>
      <c r="H737" t="s">
        <v>85</v>
      </c>
      <c r="I737" t="str">
        <f t="shared" si="33"/>
        <v>CANADA-VIET NAM</v>
      </c>
      <c r="J737">
        <v>2064</v>
      </c>
      <c r="K737" s="9">
        <f t="shared" si="34"/>
        <v>688</v>
      </c>
      <c r="L737" t="s">
        <v>84</v>
      </c>
      <c r="M737" s="1">
        <v>43318.892361111109</v>
      </c>
      <c r="N737" s="5">
        <f t="shared" si="35"/>
        <v>43318</v>
      </c>
      <c r="O737" t="s">
        <v>17</v>
      </c>
    </row>
    <row r="738" spans="1:15" ht="13.5" customHeight="1" x14ac:dyDescent="0.2">
      <c r="A738" t="s">
        <v>84</v>
      </c>
      <c r="B738">
        <v>2064</v>
      </c>
      <c r="C738" s="1">
        <v>43321.997916666667</v>
      </c>
      <c r="D738" t="s">
        <v>18</v>
      </c>
      <c r="E738">
        <v>27.160209099374999</v>
      </c>
      <c r="F738" t="s">
        <v>14</v>
      </c>
      <c r="G738" t="s">
        <v>16</v>
      </c>
      <c r="H738" t="s">
        <v>85</v>
      </c>
      <c r="I738" t="str">
        <f t="shared" si="33"/>
        <v>CANADA-VIET NAM</v>
      </c>
      <c r="J738">
        <v>2064</v>
      </c>
      <c r="K738" s="9">
        <f t="shared" si="34"/>
        <v>688</v>
      </c>
      <c r="L738" t="s">
        <v>84</v>
      </c>
      <c r="M738" s="1">
        <v>43318.892361111109</v>
      </c>
      <c r="N738" s="5">
        <f t="shared" si="35"/>
        <v>43318</v>
      </c>
      <c r="O738" t="s">
        <v>17</v>
      </c>
    </row>
    <row r="739" spans="1:15" ht="13.5" customHeight="1" x14ac:dyDescent="0.2">
      <c r="A739" t="s">
        <v>84</v>
      </c>
      <c r="B739">
        <v>2064</v>
      </c>
      <c r="C739" s="1">
        <v>43321.997916666667</v>
      </c>
      <c r="D739" t="s">
        <v>18</v>
      </c>
      <c r="E739">
        <v>287.42312420249999</v>
      </c>
      <c r="F739" t="s">
        <v>14</v>
      </c>
      <c r="G739" t="s">
        <v>16</v>
      </c>
      <c r="H739" t="s">
        <v>85</v>
      </c>
      <c r="I739" t="str">
        <f t="shared" si="33"/>
        <v>CANADA-VIET NAM</v>
      </c>
      <c r="J739">
        <v>2064</v>
      </c>
      <c r="K739" s="9">
        <f t="shared" si="34"/>
        <v>688</v>
      </c>
      <c r="L739" t="s">
        <v>84</v>
      </c>
      <c r="M739" s="1">
        <v>43318.892361111109</v>
      </c>
      <c r="N739" s="5">
        <f t="shared" si="35"/>
        <v>43318</v>
      </c>
      <c r="O739" t="s">
        <v>17</v>
      </c>
    </row>
    <row r="740" spans="1:15" ht="13.5" customHeight="1" x14ac:dyDescent="0.2">
      <c r="A740" t="s">
        <v>112</v>
      </c>
      <c r="B740">
        <v>188504</v>
      </c>
      <c r="C740" s="1">
        <v>43305.85</v>
      </c>
      <c r="D740" t="s">
        <v>18</v>
      </c>
      <c r="E740">
        <v>22424.108238839999</v>
      </c>
      <c r="F740" t="s">
        <v>7</v>
      </c>
      <c r="G740" t="s">
        <v>42</v>
      </c>
      <c r="H740" t="s">
        <v>16</v>
      </c>
      <c r="I740" t="str">
        <f t="shared" si="33"/>
        <v>CHINA-CANADA</v>
      </c>
      <c r="J740">
        <v>188504.5</v>
      </c>
      <c r="K740" s="9">
        <f t="shared" si="34"/>
        <v>26929.214285714286</v>
      </c>
      <c r="L740" t="s">
        <v>112</v>
      </c>
      <c r="M740" s="1">
        <v>43287.62222222222</v>
      </c>
      <c r="N740" s="5">
        <f t="shared" si="35"/>
        <v>43287</v>
      </c>
      <c r="O740" t="s">
        <v>31</v>
      </c>
    </row>
    <row r="741" spans="1:15" ht="13.5" customHeight="1" x14ac:dyDescent="0.2">
      <c r="A741" t="s">
        <v>112</v>
      </c>
      <c r="B741">
        <v>188504</v>
      </c>
      <c r="C741" s="1">
        <v>43305.85</v>
      </c>
      <c r="D741" t="s">
        <v>18</v>
      </c>
      <c r="E741">
        <v>40.044587941875001</v>
      </c>
      <c r="F741" t="s">
        <v>7</v>
      </c>
      <c r="G741" t="s">
        <v>42</v>
      </c>
      <c r="H741" t="s">
        <v>16</v>
      </c>
      <c r="I741" t="str">
        <f t="shared" si="33"/>
        <v>CHINA-CANADA</v>
      </c>
      <c r="J741">
        <v>188504.5</v>
      </c>
      <c r="K741" s="9">
        <f t="shared" si="34"/>
        <v>26929.214285714286</v>
      </c>
      <c r="L741" t="s">
        <v>112</v>
      </c>
      <c r="M741" s="1">
        <v>43287.62222222222</v>
      </c>
      <c r="N741" s="5">
        <f t="shared" si="35"/>
        <v>43287</v>
      </c>
      <c r="O741" t="s">
        <v>31</v>
      </c>
    </row>
    <row r="742" spans="1:15" ht="13.5" customHeight="1" x14ac:dyDescent="0.2">
      <c r="A742" t="s">
        <v>112</v>
      </c>
      <c r="B742">
        <v>188504</v>
      </c>
      <c r="C742" s="1">
        <v>43305.85</v>
      </c>
      <c r="D742" t="s">
        <v>18</v>
      </c>
      <c r="E742">
        <v>90.098400975000004</v>
      </c>
      <c r="F742" t="s">
        <v>7</v>
      </c>
      <c r="G742" t="s">
        <v>42</v>
      </c>
      <c r="H742" t="s">
        <v>16</v>
      </c>
      <c r="I742" t="str">
        <f t="shared" si="33"/>
        <v>CHINA-CANADA</v>
      </c>
      <c r="J742">
        <v>188504.5</v>
      </c>
      <c r="K742" s="9">
        <f t="shared" si="34"/>
        <v>26929.214285714286</v>
      </c>
      <c r="L742" t="s">
        <v>112</v>
      </c>
      <c r="M742" s="1">
        <v>43287.62222222222</v>
      </c>
      <c r="N742" s="5">
        <f t="shared" si="35"/>
        <v>43287</v>
      </c>
      <c r="O742" t="s">
        <v>31</v>
      </c>
    </row>
    <row r="743" spans="1:15" ht="13.5" customHeight="1" x14ac:dyDescent="0.2">
      <c r="A743" t="s">
        <v>112</v>
      </c>
      <c r="B743">
        <v>188504</v>
      </c>
      <c r="C743" s="1">
        <v>43305.85</v>
      </c>
      <c r="D743" t="s">
        <v>18</v>
      </c>
      <c r="E743">
        <v>2843.0581177968702</v>
      </c>
      <c r="F743" t="s">
        <v>7</v>
      </c>
      <c r="G743" t="s">
        <v>42</v>
      </c>
      <c r="H743" t="s">
        <v>16</v>
      </c>
      <c r="I743" t="str">
        <f t="shared" si="33"/>
        <v>CHINA-CANADA</v>
      </c>
      <c r="J743">
        <v>188504.5</v>
      </c>
      <c r="K743" s="9">
        <f t="shared" si="34"/>
        <v>26929.214285714286</v>
      </c>
      <c r="L743" t="s">
        <v>112</v>
      </c>
      <c r="M743" s="1">
        <v>43287.62222222222</v>
      </c>
      <c r="N743" s="5">
        <f t="shared" si="35"/>
        <v>43287</v>
      </c>
      <c r="O743" t="s">
        <v>31</v>
      </c>
    </row>
    <row r="744" spans="1:15" ht="13.5" customHeight="1" x14ac:dyDescent="0.2">
      <c r="A744" t="s">
        <v>112</v>
      </c>
      <c r="B744">
        <v>188504</v>
      </c>
      <c r="C744" s="1">
        <v>43305.85</v>
      </c>
      <c r="D744" t="s">
        <v>18</v>
      </c>
      <c r="E744">
        <v>800.86100853000005</v>
      </c>
      <c r="F744" t="s">
        <v>7</v>
      </c>
      <c r="G744" t="s">
        <v>42</v>
      </c>
      <c r="H744" t="s">
        <v>16</v>
      </c>
      <c r="I744" t="str">
        <f t="shared" si="33"/>
        <v>CHINA-CANADA</v>
      </c>
      <c r="J744">
        <v>188504.5</v>
      </c>
      <c r="K744" s="9">
        <f t="shared" si="34"/>
        <v>26929.214285714286</v>
      </c>
      <c r="L744" t="s">
        <v>112</v>
      </c>
      <c r="M744" s="1">
        <v>43287.62222222222</v>
      </c>
      <c r="N744" s="5">
        <f t="shared" si="35"/>
        <v>43287</v>
      </c>
      <c r="O744" t="s">
        <v>31</v>
      </c>
    </row>
    <row r="745" spans="1:15" ht="13.5" customHeight="1" x14ac:dyDescent="0.2">
      <c r="A745" t="s">
        <v>112</v>
      </c>
      <c r="B745">
        <v>188504</v>
      </c>
      <c r="C745" s="1">
        <v>43305.85</v>
      </c>
      <c r="D745" t="s">
        <v>18</v>
      </c>
      <c r="E745">
        <v>50.053813033125003</v>
      </c>
      <c r="F745" t="s">
        <v>14</v>
      </c>
      <c r="G745" t="s">
        <v>42</v>
      </c>
      <c r="H745" t="s">
        <v>16</v>
      </c>
      <c r="I745" t="str">
        <f t="shared" si="33"/>
        <v>CHINA-CANADA</v>
      </c>
      <c r="J745">
        <v>188504.5</v>
      </c>
      <c r="K745" s="9">
        <f t="shared" si="34"/>
        <v>26929.214285714286</v>
      </c>
      <c r="L745" t="s">
        <v>112</v>
      </c>
      <c r="M745" s="1">
        <v>43287.62222222222</v>
      </c>
      <c r="N745" s="5">
        <f t="shared" si="35"/>
        <v>43287</v>
      </c>
      <c r="O745" t="s">
        <v>31</v>
      </c>
    </row>
    <row r="746" spans="1:15" ht="13.5" customHeight="1" x14ac:dyDescent="0.2">
      <c r="A746" t="s">
        <v>112</v>
      </c>
      <c r="B746">
        <v>188504</v>
      </c>
      <c r="C746" s="1">
        <v>43305.85</v>
      </c>
      <c r="D746" t="s">
        <v>18</v>
      </c>
      <c r="E746">
        <v>2626.82195545687</v>
      </c>
      <c r="F746" t="s">
        <v>14</v>
      </c>
      <c r="G746" t="s">
        <v>42</v>
      </c>
      <c r="H746" t="s">
        <v>16</v>
      </c>
      <c r="I746" t="str">
        <f t="shared" si="33"/>
        <v>CHINA-CANADA</v>
      </c>
      <c r="J746">
        <v>188504.5</v>
      </c>
      <c r="K746" s="9">
        <f t="shared" si="34"/>
        <v>26929.214285714286</v>
      </c>
      <c r="L746" t="s">
        <v>112</v>
      </c>
      <c r="M746" s="1">
        <v>43287.62222222222</v>
      </c>
      <c r="N746" s="5">
        <f t="shared" si="35"/>
        <v>43287</v>
      </c>
      <c r="O746" t="s">
        <v>31</v>
      </c>
    </row>
    <row r="747" spans="1:15" ht="13.5" customHeight="1" x14ac:dyDescent="0.2">
      <c r="A747" t="s">
        <v>58</v>
      </c>
      <c r="B747">
        <v>714</v>
      </c>
      <c r="C747" s="1">
        <v>43314.581250000003</v>
      </c>
      <c r="D747" t="s">
        <v>11</v>
      </c>
      <c r="E747">
        <v>4853.0060380793702</v>
      </c>
      <c r="F747" t="s">
        <v>14</v>
      </c>
      <c r="G747" t="s">
        <v>23</v>
      </c>
      <c r="H747" t="s">
        <v>12</v>
      </c>
      <c r="I747" t="str">
        <f t="shared" si="33"/>
        <v>UNITED STATES-UNITED KINGDOM</v>
      </c>
      <c r="J747">
        <v>714</v>
      </c>
      <c r="K747" s="9">
        <f t="shared" si="34"/>
        <v>64.909090909090907</v>
      </c>
      <c r="L747" t="s">
        <v>58</v>
      </c>
      <c r="M747" s="1">
        <v>43312.893055555556</v>
      </c>
      <c r="N747" s="5">
        <f t="shared" si="35"/>
        <v>43312</v>
      </c>
      <c r="O747" t="s">
        <v>17</v>
      </c>
    </row>
    <row r="748" spans="1:15" ht="13.5" customHeight="1" x14ac:dyDescent="0.2">
      <c r="A748" t="s">
        <v>58</v>
      </c>
      <c r="B748">
        <v>714</v>
      </c>
      <c r="C748" s="1">
        <v>43314.581250000003</v>
      </c>
      <c r="D748" t="s">
        <v>11</v>
      </c>
      <c r="E748">
        <v>433.57836700305</v>
      </c>
      <c r="F748" t="s">
        <v>129</v>
      </c>
      <c r="G748" t="s">
        <v>23</v>
      </c>
      <c r="H748" t="s">
        <v>12</v>
      </c>
      <c r="I748" t="str">
        <f t="shared" si="33"/>
        <v>UNITED STATES-UNITED KINGDOM</v>
      </c>
      <c r="J748">
        <v>714</v>
      </c>
      <c r="K748" s="9">
        <f t="shared" si="34"/>
        <v>64.909090909090907</v>
      </c>
      <c r="L748" t="s">
        <v>58</v>
      </c>
      <c r="M748" s="1">
        <v>43312.893055555556</v>
      </c>
      <c r="N748" s="5">
        <f t="shared" si="35"/>
        <v>43312</v>
      </c>
      <c r="O748" t="s">
        <v>17</v>
      </c>
    </row>
    <row r="749" spans="1:15" ht="13.5" customHeight="1" x14ac:dyDescent="0.2">
      <c r="A749" t="s">
        <v>58</v>
      </c>
      <c r="B749">
        <v>714</v>
      </c>
      <c r="C749" s="1">
        <v>43314.581250000003</v>
      </c>
      <c r="D749" t="s">
        <v>11</v>
      </c>
      <c r="E749">
        <v>132.16067208557999</v>
      </c>
      <c r="F749" t="s">
        <v>14</v>
      </c>
      <c r="G749" t="s">
        <v>23</v>
      </c>
      <c r="H749" t="s">
        <v>12</v>
      </c>
      <c r="I749" t="str">
        <f t="shared" si="33"/>
        <v>UNITED STATES-UNITED KINGDOM</v>
      </c>
      <c r="J749">
        <v>714</v>
      </c>
      <c r="K749" s="9">
        <f t="shared" si="34"/>
        <v>64.909090909090907</v>
      </c>
      <c r="L749" t="s">
        <v>58</v>
      </c>
      <c r="M749" s="1">
        <v>43312.893055555556</v>
      </c>
      <c r="N749" s="5">
        <f t="shared" si="35"/>
        <v>43312</v>
      </c>
      <c r="O749" t="s">
        <v>17</v>
      </c>
    </row>
    <row r="750" spans="1:15" ht="13.5" customHeight="1" x14ac:dyDescent="0.2">
      <c r="A750" t="s">
        <v>58</v>
      </c>
      <c r="B750">
        <v>714</v>
      </c>
      <c r="C750" s="1">
        <v>43314.581250000003</v>
      </c>
      <c r="D750" t="s">
        <v>11</v>
      </c>
      <c r="E750">
        <v>32.817012337500003</v>
      </c>
      <c r="F750" t="s">
        <v>14</v>
      </c>
      <c r="G750" t="s">
        <v>23</v>
      </c>
      <c r="H750" t="s">
        <v>12</v>
      </c>
      <c r="I750" t="str">
        <f t="shared" si="33"/>
        <v>UNITED STATES-UNITED KINGDOM</v>
      </c>
      <c r="J750">
        <v>714</v>
      </c>
      <c r="K750" s="9">
        <f t="shared" si="34"/>
        <v>64.909090909090907</v>
      </c>
      <c r="L750" t="s">
        <v>58</v>
      </c>
      <c r="M750" s="1">
        <v>43312.893055555556</v>
      </c>
      <c r="N750" s="5">
        <f t="shared" si="35"/>
        <v>43312</v>
      </c>
      <c r="O750" t="s">
        <v>17</v>
      </c>
    </row>
    <row r="751" spans="1:15" ht="13.5" customHeight="1" x14ac:dyDescent="0.2">
      <c r="A751" t="s">
        <v>58</v>
      </c>
      <c r="B751">
        <v>714</v>
      </c>
      <c r="C751" s="1">
        <v>43314.581250000003</v>
      </c>
      <c r="D751" t="s">
        <v>11</v>
      </c>
      <c r="E751">
        <v>218.58755577762</v>
      </c>
      <c r="F751" t="s">
        <v>14</v>
      </c>
      <c r="G751" t="s">
        <v>23</v>
      </c>
      <c r="H751" t="s">
        <v>12</v>
      </c>
      <c r="I751" t="str">
        <f t="shared" si="33"/>
        <v>UNITED STATES-UNITED KINGDOM</v>
      </c>
      <c r="J751">
        <v>714</v>
      </c>
      <c r="K751" s="9">
        <f t="shared" si="34"/>
        <v>64.909090909090907</v>
      </c>
      <c r="L751" t="s">
        <v>58</v>
      </c>
      <c r="M751" s="1">
        <v>43312.893055555556</v>
      </c>
      <c r="N751" s="5">
        <f t="shared" si="35"/>
        <v>43312</v>
      </c>
      <c r="O751" t="s">
        <v>17</v>
      </c>
    </row>
    <row r="752" spans="1:15" ht="13.5" customHeight="1" x14ac:dyDescent="0.2">
      <c r="A752" t="s">
        <v>58</v>
      </c>
      <c r="B752">
        <v>714</v>
      </c>
      <c r="C752" s="1">
        <v>43314.581250000003</v>
      </c>
      <c r="D752" t="s">
        <v>11</v>
      </c>
      <c r="E752">
        <v>69.362037276539994</v>
      </c>
      <c r="F752" t="s">
        <v>14</v>
      </c>
      <c r="G752" t="s">
        <v>23</v>
      </c>
      <c r="H752" t="s">
        <v>12</v>
      </c>
      <c r="I752" t="str">
        <f t="shared" si="33"/>
        <v>UNITED STATES-UNITED KINGDOM</v>
      </c>
      <c r="J752">
        <v>714</v>
      </c>
      <c r="K752" s="9">
        <f t="shared" si="34"/>
        <v>64.909090909090907</v>
      </c>
      <c r="L752" t="s">
        <v>58</v>
      </c>
      <c r="M752" s="1">
        <v>43312.893055555556</v>
      </c>
      <c r="N752" s="5">
        <f t="shared" si="35"/>
        <v>43312</v>
      </c>
      <c r="O752" t="s">
        <v>17</v>
      </c>
    </row>
    <row r="753" spans="1:15" ht="13.5" customHeight="1" x14ac:dyDescent="0.2">
      <c r="A753" t="s">
        <v>57</v>
      </c>
      <c r="B753">
        <v>124</v>
      </c>
      <c r="C753" s="1">
        <v>43312.541666666664</v>
      </c>
      <c r="D753" t="s">
        <v>11</v>
      </c>
      <c r="E753">
        <v>783.30270408132003</v>
      </c>
      <c r="F753" t="s">
        <v>14</v>
      </c>
      <c r="G753" t="s">
        <v>23</v>
      </c>
      <c r="H753" t="s">
        <v>12</v>
      </c>
      <c r="I753" t="str">
        <f t="shared" si="33"/>
        <v>UNITED STATES-UNITED KINGDOM</v>
      </c>
      <c r="J753">
        <v>124</v>
      </c>
      <c r="K753" s="9">
        <f t="shared" si="34"/>
        <v>11.272727272727273</v>
      </c>
      <c r="L753" t="s">
        <v>57</v>
      </c>
      <c r="M753" s="1">
        <v>43310.105555555558</v>
      </c>
      <c r="N753" s="5">
        <f t="shared" si="35"/>
        <v>43310</v>
      </c>
      <c r="O753" t="s">
        <v>17</v>
      </c>
    </row>
    <row r="754" spans="1:15" ht="13.5" customHeight="1" x14ac:dyDescent="0.2">
      <c r="A754" t="s">
        <v>57</v>
      </c>
      <c r="B754">
        <v>124</v>
      </c>
      <c r="C754" s="1">
        <v>43312.541666666664</v>
      </c>
      <c r="D754" t="s">
        <v>11</v>
      </c>
      <c r="E754">
        <v>76.542399575985002</v>
      </c>
      <c r="F754" t="s">
        <v>129</v>
      </c>
      <c r="G754" t="s">
        <v>23</v>
      </c>
      <c r="H754" t="s">
        <v>12</v>
      </c>
      <c r="I754" t="str">
        <f t="shared" si="33"/>
        <v>UNITED STATES-UNITED KINGDOM</v>
      </c>
      <c r="J754">
        <v>124</v>
      </c>
      <c r="K754" s="9">
        <f t="shared" si="34"/>
        <v>11.272727272727273</v>
      </c>
      <c r="L754" t="s">
        <v>57</v>
      </c>
      <c r="M754" s="1">
        <v>43310.105555555558</v>
      </c>
      <c r="N754" s="5">
        <f t="shared" si="35"/>
        <v>43310</v>
      </c>
      <c r="O754" t="s">
        <v>17</v>
      </c>
    </row>
    <row r="755" spans="1:15" ht="13.5" customHeight="1" x14ac:dyDescent="0.2">
      <c r="A755" t="s">
        <v>57</v>
      </c>
      <c r="B755">
        <v>124</v>
      </c>
      <c r="C755" s="1">
        <v>43312.541666666664</v>
      </c>
      <c r="D755" t="s">
        <v>11</v>
      </c>
      <c r="E755">
        <v>45.943817272499999</v>
      </c>
      <c r="F755" t="s">
        <v>14</v>
      </c>
      <c r="G755" t="s">
        <v>23</v>
      </c>
      <c r="H755" t="s">
        <v>12</v>
      </c>
      <c r="I755" t="str">
        <f t="shared" si="33"/>
        <v>UNITED STATES-UNITED KINGDOM</v>
      </c>
      <c r="J755">
        <v>124</v>
      </c>
      <c r="K755" s="9">
        <f t="shared" si="34"/>
        <v>11.272727272727273</v>
      </c>
      <c r="L755" t="s">
        <v>57</v>
      </c>
      <c r="M755" s="1">
        <v>43310.105555555558</v>
      </c>
      <c r="N755" s="5">
        <f t="shared" si="35"/>
        <v>43310</v>
      </c>
      <c r="O755" t="s">
        <v>17</v>
      </c>
    </row>
    <row r="756" spans="1:15" ht="13.5" customHeight="1" x14ac:dyDescent="0.2">
      <c r="A756" t="s">
        <v>57</v>
      </c>
      <c r="B756">
        <v>124</v>
      </c>
      <c r="C756" s="1">
        <v>43312.541666666664</v>
      </c>
      <c r="D756" t="s">
        <v>11</v>
      </c>
      <c r="E756">
        <v>32.817012337500003</v>
      </c>
      <c r="F756" t="s">
        <v>14</v>
      </c>
      <c r="G756" t="s">
        <v>23</v>
      </c>
      <c r="H756" t="s">
        <v>12</v>
      </c>
      <c r="I756" t="str">
        <f t="shared" si="33"/>
        <v>UNITED STATES-UNITED KINGDOM</v>
      </c>
      <c r="J756">
        <v>124</v>
      </c>
      <c r="K756" s="9">
        <f t="shared" si="34"/>
        <v>11.272727272727273</v>
      </c>
      <c r="L756" t="s">
        <v>57</v>
      </c>
      <c r="M756" s="1">
        <v>43310.105555555558</v>
      </c>
      <c r="N756" s="5">
        <f t="shared" si="35"/>
        <v>43310</v>
      </c>
      <c r="O756" t="s">
        <v>17</v>
      </c>
    </row>
    <row r="757" spans="1:15" ht="13.5" customHeight="1" x14ac:dyDescent="0.2">
      <c r="A757" t="s">
        <v>57</v>
      </c>
      <c r="B757">
        <v>124</v>
      </c>
      <c r="C757" s="1">
        <v>43312.541666666664</v>
      </c>
      <c r="D757" t="s">
        <v>11</v>
      </c>
      <c r="E757">
        <v>79.180887367919993</v>
      </c>
      <c r="F757" t="s">
        <v>14</v>
      </c>
      <c r="G757" t="s">
        <v>23</v>
      </c>
      <c r="H757" t="s">
        <v>12</v>
      </c>
      <c r="I757" t="str">
        <f t="shared" si="33"/>
        <v>UNITED STATES-UNITED KINGDOM</v>
      </c>
      <c r="J757">
        <v>124</v>
      </c>
      <c r="K757" s="9">
        <f t="shared" si="34"/>
        <v>11.272727272727273</v>
      </c>
      <c r="L757" t="s">
        <v>57</v>
      </c>
      <c r="M757" s="1">
        <v>43310.105555555558</v>
      </c>
      <c r="N757" s="5">
        <f t="shared" si="35"/>
        <v>43310</v>
      </c>
      <c r="O757" t="s">
        <v>17</v>
      </c>
    </row>
    <row r="758" spans="1:15" ht="13.5" customHeight="1" x14ac:dyDescent="0.2">
      <c r="A758" t="s">
        <v>57</v>
      </c>
      <c r="B758">
        <v>124</v>
      </c>
      <c r="C758" s="1">
        <v>43312.541666666664</v>
      </c>
      <c r="D758" t="s">
        <v>11</v>
      </c>
      <c r="E758">
        <v>32.817012337500003</v>
      </c>
      <c r="F758" t="s">
        <v>14</v>
      </c>
      <c r="G758" t="s">
        <v>23</v>
      </c>
      <c r="H758" t="s">
        <v>12</v>
      </c>
      <c r="I758" t="str">
        <f t="shared" si="33"/>
        <v>UNITED STATES-UNITED KINGDOM</v>
      </c>
      <c r="J758">
        <v>124</v>
      </c>
      <c r="K758" s="9">
        <f t="shared" si="34"/>
        <v>11.272727272727273</v>
      </c>
      <c r="L758" t="s">
        <v>57</v>
      </c>
      <c r="M758" s="1">
        <v>43310.105555555558</v>
      </c>
      <c r="N758" s="5">
        <f t="shared" si="35"/>
        <v>43310</v>
      </c>
      <c r="O758" t="s">
        <v>17</v>
      </c>
    </row>
    <row r="759" spans="1:15" ht="13.5" customHeight="1" x14ac:dyDescent="0.2">
      <c r="A759" t="s">
        <v>13</v>
      </c>
      <c r="C759" t="s">
        <v>13</v>
      </c>
      <c r="D759" t="s">
        <v>11</v>
      </c>
      <c r="E759">
        <v>45.943817272499999</v>
      </c>
      <c r="F759" t="s">
        <v>7</v>
      </c>
      <c r="G759" t="s">
        <v>13</v>
      </c>
      <c r="H759" t="s">
        <v>12</v>
      </c>
      <c r="I759" t="str">
        <f t="shared" si="33"/>
        <v>-UNITED KINGDOM</v>
      </c>
      <c r="K759" s="9">
        <f t="shared" si="34"/>
        <v>0</v>
      </c>
      <c r="L759" t="s">
        <v>13</v>
      </c>
      <c r="M759" t="s">
        <v>13</v>
      </c>
      <c r="N759" s="5" t="str">
        <f t="shared" si="35"/>
        <v/>
      </c>
      <c r="O759" t="s">
        <v>91</v>
      </c>
    </row>
    <row r="760" spans="1:15" ht="13.5" customHeight="1" x14ac:dyDescent="0.2">
      <c r="A760" t="s">
        <v>13</v>
      </c>
      <c r="C760" t="s">
        <v>13</v>
      </c>
      <c r="D760" t="s">
        <v>11</v>
      </c>
      <c r="E760">
        <v>91.887634544999997</v>
      </c>
      <c r="F760" t="s">
        <v>14</v>
      </c>
      <c r="G760" t="s">
        <v>13</v>
      </c>
      <c r="H760" t="s">
        <v>12</v>
      </c>
      <c r="I760" t="str">
        <f t="shared" si="33"/>
        <v>-UNITED KINGDOM</v>
      </c>
      <c r="K760" s="9">
        <f t="shared" si="34"/>
        <v>0</v>
      </c>
      <c r="L760" t="s">
        <v>13</v>
      </c>
      <c r="M760" t="s">
        <v>13</v>
      </c>
      <c r="N760" s="5" t="str">
        <f t="shared" si="35"/>
        <v/>
      </c>
      <c r="O760" t="s">
        <v>91</v>
      </c>
    </row>
    <row r="761" spans="1:15" ht="13.5" customHeight="1" x14ac:dyDescent="0.2">
      <c r="A761" t="s">
        <v>13</v>
      </c>
      <c r="C761" t="s">
        <v>13</v>
      </c>
      <c r="D761" t="s">
        <v>11</v>
      </c>
      <c r="E761">
        <v>27.566290363499999</v>
      </c>
      <c r="F761" t="s">
        <v>14</v>
      </c>
      <c r="G761" t="s">
        <v>13</v>
      </c>
      <c r="H761" t="s">
        <v>12</v>
      </c>
      <c r="I761" t="str">
        <f t="shared" si="33"/>
        <v>-UNITED KINGDOM</v>
      </c>
      <c r="K761" s="9">
        <f t="shared" si="34"/>
        <v>0</v>
      </c>
      <c r="L761" t="s">
        <v>13</v>
      </c>
      <c r="M761" t="s">
        <v>13</v>
      </c>
      <c r="N761" s="5" t="str">
        <f t="shared" si="35"/>
        <v/>
      </c>
      <c r="O761" t="s">
        <v>91</v>
      </c>
    </row>
    <row r="762" spans="1:15" ht="13.5" customHeight="1" x14ac:dyDescent="0.2">
      <c r="A762" t="s">
        <v>92</v>
      </c>
      <c r="B762">
        <v>72</v>
      </c>
      <c r="C762" t="s">
        <v>13</v>
      </c>
      <c r="D762" t="s">
        <v>11</v>
      </c>
      <c r="E762">
        <v>137.83145181750001</v>
      </c>
      <c r="F762" t="s">
        <v>14</v>
      </c>
      <c r="G762" t="s">
        <v>12</v>
      </c>
      <c r="H762" t="s">
        <v>93</v>
      </c>
      <c r="I762" t="str">
        <f t="shared" si="33"/>
        <v>UNITED KINGDOM-SPAIN</v>
      </c>
      <c r="J762">
        <v>72</v>
      </c>
      <c r="K762" s="9">
        <f t="shared" si="34"/>
        <v>36</v>
      </c>
      <c r="L762" t="s">
        <v>92</v>
      </c>
      <c r="M762" t="s">
        <v>13</v>
      </c>
      <c r="N762" s="5" t="str">
        <f t="shared" si="35"/>
        <v/>
      </c>
      <c r="O762" t="s">
        <v>91</v>
      </c>
    </row>
    <row r="763" spans="1:15" ht="13.5" customHeight="1" x14ac:dyDescent="0.2">
      <c r="A763" t="s">
        <v>92</v>
      </c>
      <c r="B763">
        <v>72</v>
      </c>
      <c r="C763" t="s">
        <v>13</v>
      </c>
      <c r="D763" t="s">
        <v>11</v>
      </c>
      <c r="E763">
        <v>27.566290363499999</v>
      </c>
      <c r="F763" t="s">
        <v>14</v>
      </c>
      <c r="G763" t="s">
        <v>12</v>
      </c>
      <c r="H763" t="s">
        <v>93</v>
      </c>
      <c r="I763" t="str">
        <f t="shared" si="33"/>
        <v>UNITED KINGDOM-SPAIN</v>
      </c>
      <c r="J763">
        <v>72</v>
      </c>
      <c r="K763" s="9">
        <f t="shared" si="34"/>
        <v>36</v>
      </c>
      <c r="L763" t="s">
        <v>92</v>
      </c>
      <c r="M763" t="s">
        <v>13</v>
      </c>
      <c r="N763" s="5" t="str">
        <f t="shared" si="35"/>
        <v/>
      </c>
      <c r="O763" t="s">
        <v>91</v>
      </c>
    </row>
    <row r="764" spans="1:15" ht="13.5" customHeight="1" x14ac:dyDescent="0.2">
      <c r="A764" t="s">
        <v>59</v>
      </c>
      <c r="B764">
        <v>992</v>
      </c>
      <c r="C764" t="s">
        <v>13</v>
      </c>
      <c r="D764" t="s">
        <v>29</v>
      </c>
      <c r="E764">
        <v>721.63</v>
      </c>
      <c r="F764" t="s">
        <v>7</v>
      </c>
      <c r="G764" t="s">
        <v>23</v>
      </c>
      <c r="H764" t="s">
        <v>20</v>
      </c>
      <c r="I764" t="str">
        <f t="shared" si="33"/>
        <v>UNITED STATES-UNITED ARAB EMIRATES</v>
      </c>
      <c r="J764">
        <v>992</v>
      </c>
      <c r="K764" s="9">
        <f t="shared" si="34"/>
        <v>90.181818181818187</v>
      </c>
      <c r="L764" t="s">
        <v>59</v>
      </c>
      <c r="M764" s="1">
        <v>43314.745833333334</v>
      </c>
      <c r="N764" s="5">
        <f t="shared" si="35"/>
        <v>43314</v>
      </c>
      <c r="O764" t="s">
        <v>31</v>
      </c>
    </row>
    <row r="765" spans="1:15" ht="13.5" customHeight="1" x14ac:dyDescent="0.2">
      <c r="A765" t="s">
        <v>59</v>
      </c>
      <c r="B765">
        <v>992</v>
      </c>
      <c r="C765" t="s">
        <v>13</v>
      </c>
      <c r="D765" t="s">
        <v>29</v>
      </c>
      <c r="E765">
        <v>55</v>
      </c>
      <c r="F765" t="s">
        <v>14</v>
      </c>
      <c r="G765" t="s">
        <v>23</v>
      </c>
      <c r="H765" t="s">
        <v>20</v>
      </c>
      <c r="I765" t="str">
        <f t="shared" si="33"/>
        <v>UNITED STATES-UNITED ARAB EMIRATES</v>
      </c>
      <c r="J765">
        <v>992</v>
      </c>
      <c r="K765" s="9">
        <f t="shared" si="34"/>
        <v>90.181818181818187</v>
      </c>
      <c r="L765" t="s">
        <v>59</v>
      </c>
      <c r="M765" s="1">
        <v>43314.745833333334</v>
      </c>
      <c r="N765" s="5">
        <f t="shared" si="35"/>
        <v>43314</v>
      </c>
      <c r="O765" t="s">
        <v>31</v>
      </c>
    </row>
    <row r="766" spans="1:15" ht="13.5" customHeight="1" x14ac:dyDescent="0.2">
      <c r="A766" t="s">
        <v>59</v>
      </c>
      <c r="B766">
        <v>992</v>
      </c>
      <c r="C766" t="s">
        <v>13</v>
      </c>
      <c r="D766" t="s">
        <v>29</v>
      </c>
      <c r="E766">
        <v>50</v>
      </c>
      <c r="F766" t="s">
        <v>14</v>
      </c>
      <c r="G766" t="s">
        <v>23</v>
      </c>
      <c r="H766" t="s">
        <v>20</v>
      </c>
      <c r="I766" t="str">
        <f t="shared" si="33"/>
        <v>UNITED STATES-UNITED ARAB EMIRATES</v>
      </c>
      <c r="J766">
        <v>992</v>
      </c>
      <c r="K766" s="9">
        <f t="shared" si="34"/>
        <v>90.181818181818187</v>
      </c>
      <c r="L766" t="s">
        <v>59</v>
      </c>
      <c r="M766" s="1">
        <v>43314.745833333334</v>
      </c>
      <c r="N766" s="5">
        <f t="shared" si="35"/>
        <v>43314</v>
      </c>
      <c r="O766" t="s">
        <v>31</v>
      </c>
    </row>
    <row r="767" spans="1:15" ht="13.5" customHeight="1" x14ac:dyDescent="0.2">
      <c r="A767" t="s">
        <v>59</v>
      </c>
      <c r="B767">
        <v>992</v>
      </c>
      <c r="C767" t="s">
        <v>13</v>
      </c>
      <c r="D767" t="s">
        <v>29</v>
      </c>
      <c r="E767">
        <v>45</v>
      </c>
      <c r="F767" t="s">
        <v>14</v>
      </c>
      <c r="G767" t="s">
        <v>23</v>
      </c>
      <c r="H767" t="s">
        <v>20</v>
      </c>
      <c r="I767" t="str">
        <f t="shared" si="33"/>
        <v>UNITED STATES-UNITED ARAB EMIRATES</v>
      </c>
      <c r="J767">
        <v>992</v>
      </c>
      <c r="K767" s="9">
        <f t="shared" si="34"/>
        <v>90.181818181818187</v>
      </c>
      <c r="L767" t="s">
        <v>59</v>
      </c>
      <c r="M767" s="1">
        <v>43314.745833333334</v>
      </c>
      <c r="N767" s="5">
        <f t="shared" si="35"/>
        <v>43314</v>
      </c>
      <c r="O767" t="s">
        <v>31</v>
      </c>
    </row>
    <row r="768" spans="1:15" ht="13.5" customHeight="1" x14ac:dyDescent="0.2">
      <c r="A768" t="s">
        <v>59</v>
      </c>
      <c r="B768">
        <v>992</v>
      </c>
      <c r="C768" t="s">
        <v>13</v>
      </c>
      <c r="D768" t="s">
        <v>29</v>
      </c>
      <c r="E768">
        <v>95</v>
      </c>
      <c r="F768" t="s">
        <v>14</v>
      </c>
      <c r="G768" t="s">
        <v>23</v>
      </c>
      <c r="H768" t="s">
        <v>20</v>
      </c>
      <c r="I768" t="str">
        <f t="shared" si="33"/>
        <v>UNITED STATES-UNITED ARAB EMIRATES</v>
      </c>
      <c r="J768">
        <v>992</v>
      </c>
      <c r="K768" s="9">
        <f t="shared" si="34"/>
        <v>90.181818181818187</v>
      </c>
      <c r="L768" t="s">
        <v>59</v>
      </c>
      <c r="M768" s="1">
        <v>43314.745833333334</v>
      </c>
      <c r="N768" s="5">
        <f t="shared" si="35"/>
        <v>43314</v>
      </c>
      <c r="O768" t="s">
        <v>31</v>
      </c>
    </row>
    <row r="769" spans="1:15" ht="13.5" customHeight="1" x14ac:dyDescent="0.2">
      <c r="A769" t="s">
        <v>59</v>
      </c>
      <c r="B769">
        <v>992</v>
      </c>
      <c r="C769" t="s">
        <v>13</v>
      </c>
      <c r="D769" t="s">
        <v>29</v>
      </c>
      <c r="E769">
        <v>347.2</v>
      </c>
      <c r="F769" t="s">
        <v>14</v>
      </c>
      <c r="G769" t="s">
        <v>23</v>
      </c>
      <c r="H769" t="s">
        <v>20</v>
      </c>
      <c r="I769" t="str">
        <f t="shared" si="33"/>
        <v>UNITED STATES-UNITED ARAB EMIRATES</v>
      </c>
      <c r="J769">
        <v>992</v>
      </c>
      <c r="K769" s="9">
        <f t="shared" si="34"/>
        <v>90.181818181818187</v>
      </c>
      <c r="L769" t="s">
        <v>59</v>
      </c>
      <c r="M769" s="1">
        <v>43314.745833333334</v>
      </c>
      <c r="N769" s="5">
        <f t="shared" si="35"/>
        <v>43314</v>
      </c>
      <c r="O769" t="s">
        <v>31</v>
      </c>
    </row>
    <row r="770" spans="1:15" ht="13.5" customHeight="1" x14ac:dyDescent="0.2">
      <c r="A770" t="s">
        <v>59</v>
      </c>
      <c r="B770">
        <v>992</v>
      </c>
      <c r="C770" t="s">
        <v>13</v>
      </c>
      <c r="D770" t="s">
        <v>29</v>
      </c>
      <c r="E770">
        <v>644.79999999999995</v>
      </c>
      <c r="F770" t="s">
        <v>14</v>
      </c>
      <c r="G770" t="s">
        <v>23</v>
      </c>
      <c r="H770" t="s">
        <v>20</v>
      </c>
      <c r="I770" t="str">
        <f t="shared" ref="I770:I833" si="36">G770&amp;"-"&amp;H770</f>
        <v>UNITED STATES-UNITED ARAB EMIRATES</v>
      </c>
      <c r="J770">
        <v>992</v>
      </c>
      <c r="K770" s="9">
        <f t="shared" ref="K770:K833" si="37">J770/COUNTIF(L:L,L770)</f>
        <v>90.181818181818187</v>
      </c>
      <c r="L770" t="s">
        <v>59</v>
      </c>
      <c r="M770" s="1">
        <v>43314.745833333334</v>
      </c>
      <c r="N770" s="5">
        <f t="shared" si="35"/>
        <v>43314</v>
      </c>
      <c r="O770" t="s">
        <v>31</v>
      </c>
    </row>
    <row r="771" spans="1:15" ht="13.5" customHeight="1" x14ac:dyDescent="0.2">
      <c r="A771" t="s">
        <v>59</v>
      </c>
      <c r="B771">
        <v>992</v>
      </c>
      <c r="C771" t="s">
        <v>13</v>
      </c>
      <c r="D771" t="s">
        <v>29</v>
      </c>
      <c r="E771">
        <v>496</v>
      </c>
      <c r="F771" t="s">
        <v>14</v>
      </c>
      <c r="G771" t="s">
        <v>23</v>
      </c>
      <c r="H771" t="s">
        <v>20</v>
      </c>
      <c r="I771" t="str">
        <f t="shared" si="36"/>
        <v>UNITED STATES-UNITED ARAB EMIRATES</v>
      </c>
      <c r="J771">
        <v>992</v>
      </c>
      <c r="K771" s="9">
        <f t="shared" si="37"/>
        <v>90.181818181818187</v>
      </c>
      <c r="L771" t="s">
        <v>59</v>
      </c>
      <c r="M771" s="1">
        <v>43314.745833333334</v>
      </c>
      <c r="N771" s="5">
        <f t="shared" ref="N771:N829" si="38">IFERROR(INT(M771),"")</f>
        <v>43314</v>
      </c>
      <c r="O771" t="s">
        <v>31</v>
      </c>
    </row>
    <row r="772" spans="1:15" ht="13.5" customHeight="1" x14ac:dyDescent="0.2">
      <c r="A772" t="s">
        <v>59</v>
      </c>
      <c r="B772">
        <v>992</v>
      </c>
      <c r="C772" t="s">
        <v>13</v>
      </c>
      <c r="D772" t="s">
        <v>29</v>
      </c>
      <c r="E772">
        <v>125</v>
      </c>
      <c r="F772" t="s">
        <v>14</v>
      </c>
      <c r="G772" t="s">
        <v>23</v>
      </c>
      <c r="H772" t="s">
        <v>20</v>
      </c>
      <c r="I772" t="str">
        <f t="shared" si="36"/>
        <v>UNITED STATES-UNITED ARAB EMIRATES</v>
      </c>
      <c r="J772">
        <v>992</v>
      </c>
      <c r="K772" s="9">
        <f t="shared" si="37"/>
        <v>90.181818181818187</v>
      </c>
      <c r="L772" t="s">
        <v>59</v>
      </c>
      <c r="M772" s="1">
        <v>43314.745833333334</v>
      </c>
      <c r="N772" s="5">
        <f t="shared" si="38"/>
        <v>43314</v>
      </c>
      <c r="O772" t="s">
        <v>31</v>
      </c>
    </row>
    <row r="773" spans="1:15" ht="13.5" customHeight="1" x14ac:dyDescent="0.2">
      <c r="A773" t="s">
        <v>59</v>
      </c>
      <c r="B773">
        <v>992</v>
      </c>
      <c r="C773" t="s">
        <v>13</v>
      </c>
      <c r="D773" t="s">
        <v>29</v>
      </c>
      <c r="E773">
        <v>25</v>
      </c>
      <c r="F773" t="s">
        <v>14</v>
      </c>
      <c r="G773" t="s">
        <v>23</v>
      </c>
      <c r="H773" t="s">
        <v>20</v>
      </c>
      <c r="I773" t="str">
        <f t="shared" si="36"/>
        <v>UNITED STATES-UNITED ARAB EMIRATES</v>
      </c>
      <c r="J773">
        <v>992</v>
      </c>
      <c r="K773" s="9">
        <f t="shared" si="37"/>
        <v>90.181818181818187</v>
      </c>
      <c r="L773" t="s">
        <v>59</v>
      </c>
      <c r="M773" s="1">
        <v>43314.745833333334</v>
      </c>
      <c r="N773" s="5">
        <f t="shared" si="38"/>
        <v>43314</v>
      </c>
      <c r="O773" t="s">
        <v>31</v>
      </c>
    </row>
    <row r="774" spans="1:15" ht="13.5" customHeight="1" x14ac:dyDescent="0.2">
      <c r="A774" t="s">
        <v>59</v>
      </c>
      <c r="B774">
        <v>992</v>
      </c>
      <c r="C774" t="s">
        <v>13</v>
      </c>
      <c r="D774" t="s">
        <v>29</v>
      </c>
      <c r="E774">
        <v>10</v>
      </c>
      <c r="F774" t="s">
        <v>14</v>
      </c>
      <c r="G774" t="s">
        <v>23</v>
      </c>
      <c r="H774" t="s">
        <v>20</v>
      </c>
      <c r="I774" t="str">
        <f t="shared" si="36"/>
        <v>UNITED STATES-UNITED ARAB EMIRATES</v>
      </c>
      <c r="J774">
        <v>992</v>
      </c>
      <c r="K774" s="9">
        <f t="shared" si="37"/>
        <v>90.181818181818187</v>
      </c>
      <c r="L774" t="s">
        <v>59</v>
      </c>
      <c r="M774" s="1">
        <v>43314.745833333334</v>
      </c>
      <c r="N774" s="5">
        <f t="shared" si="38"/>
        <v>43314</v>
      </c>
      <c r="O774" t="s">
        <v>31</v>
      </c>
    </row>
    <row r="775" spans="1:15" ht="13.5" customHeight="1" x14ac:dyDescent="0.2">
      <c r="A775" t="s">
        <v>81</v>
      </c>
      <c r="B775">
        <v>776</v>
      </c>
      <c r="C775" s="1">
        <v>43321.623611111114</v>
      </c>
      <c r="D775" t="s">
        <v>29</v>
      </c>
      <c r="E775">
        <v>814.8</v>
      </c>
      <c r="F775" t="s">
        <v>7</v>
      </c>
      <c r="G775" t="s">
        <v>23</v>
      </c>
      <c r="H775" t="s">
        <v>82</v>
      </c>
      <c r="I775" t="str">
        <f t="shared" si="36"/>
        <v>UNITED STATES-NETHERLANDS</v>
      </c>
      <c r="J775">
        <v>776</v>
      </c>
      <c r="K775" s="9">
        <f t="shared" si="37"/>
        <v>97</v>
      </c>
      <c r="L775" t="s">
        <v>81</v>
      </c>
      <c r="M775" s="1">
        <v>43321.265972222223</v>
      </c>
      <c r="N775" s="5">
        <f t="shared" si="38"/>
        <v>43321</v>
      </c>
      <c r="O775" t="s">
        <v>17</v>
      </c>
    </row>
    <row r="776" spans="1:15" ht="13.5" customHeight="1" x14ac:dyDescent="0.2">
      <c r="A776" t="s">
        <v>81</v>
      </c>
      <c r="B776">
        <v>776</v>
      </c>
      <c r="C776" s="1">
        <v>43321.623611111114</v>
      </c>
      <c r="D776" t="s">
        <v>29</v>
      </c>
      <c r="E776">
        <v>55</v>
      </c>
      <c r="F776" t="s">
        <v>14</v>
      </c>
      <c r="G776" t="s">
        <v>23</v>
      </c>
      <c r="H776" t="s">
        <v>82</v>
      </c>
      <c r="I776" t="str">
        <f t="shared" si="36"/>
        <v>UNITED STATES-NETHERLANDS</v>
      </c>
      <c r="J776">
        <v>776</v>
      </c>
      <c r="K776" s="9">
        <f t="shared" si="37"/>
        <v>97</v>
      </c>
      <c r="L776" t="s">
        <v>81</v>
      </c>
      <c r="M776" s="1">
        <v>43321.265972222223</v>
      </c>
      <c r="N776" s="5">
        <f t="shared" si="38"/>
        <v>43321</v>
      </c>
      <c r="O776" t="s">
        <v>17</v>
      </c>
    </row>
    <row r="777" spans="1:15" ht="13.5" customHeight="1" x14ac:dyDescent="0.2">
      <c r="A777" t="s">
        <v>81</v>
      </c>
      <c r="B777">
        <v>776</v>
      </c>
      <c r="C777" s="1">
        <v>43321.623611111114</v>
      </c>
      <c r="D777" t="s">
        <v>29</v>
      </c>
      <c r="E777">
        <v>25</v>
      </c>
      <c r="F777" t="s">
        <v>14</v>
      </c>
      <c r="G777" t="s">
        <v>23</v>
      </c>
      <c r="H777" t="s">
        <v>82</v>
      </c>
      <c r="I777" t="str">
        <f t="shared" si="36"/>
        <v>UNITED STATES-NETHERLANDS</v>
      </c>
      <c r="J777">
        <v>776</v>
      </c>
      <c r="K777" s="9">
        <f t="shared" si="37"/>
        <v>97</v>
      </c>
      <c r="L777" t="s">
        <v>81</v>
      </c>
      <c r="M777" s="1">
        <v>43321.265972222223</v>
      </c>
      <c r="N777" s="5">
        <f t="shared" si="38"/>
        <v>43321</v>
      </c>
      <c r="O777" t="s">
        <v>17</v>
      </c>
    </row>
    <row r="778" spans="1:15" ht="13.5" customHeight="1" x14ac:dyDescent="0.2">
      <c r="A778" t="s">
        <v>81</v>
      </c>
      <c r="B778">
        <v>776</v>
      </c>
      <c r="C778" s="1">
        <v>43321.623611111114</v>
      </c>
      <c r="D778" t="s">
        <v>29</v>
      </c>
      <c r="E778">
        <v>45</v>
      </c>
      <c r="F778" t="s">
        <v>14</v>
      </c>
      <c r="G778" t="s">
        <v>23</v>
      </c>
      <c r="H778" t="s">
        <v>82</v>
      </c>
      <c r="I778" t="str">
        <f t="shared" si="36"/>
        <v>UNITED STATES-NETHERLANDS</v>
      </c>
      <c r="J778">
        <v>776</v>
      </c>
      <c r="K778" s="9">
        <f t="shared" si="37"/>
        <v>97</v>
      </c>
      <c r="L778" t="s">
        <v>81</v>
      </c>
      <c r="M778" s="1">
        <v>43321.265972222223</v>
      </c>
      <c r="N778" s="5">
        <f t="shared" si="38"/>
        <v>43321</v>
      </c>
      <c r="O778" t="s">
        <v>17</v>
      </c>
    </row>
    <row r="779" spans="1:15" ht="13.5" customHeight="1" x14ac:dyDescent="0.2">
      <c r="A779" t="s">
        <v>81</v>
      </c>
      <c r="B779">
        <v>776</v>
      </c>
      <c r="C779" s="1">
        <v>43321.623611111114</v>
      </c>
      <c r="D779" t="s">
        <v>29</v>
      </c>
      <c r="E779">
        <v>232.8</v>
      </c>
      <c r="F779" t="s">
        <v>14</v>
      </c>
      <c r="G779" t="s">
        <v>23</v>
      </c>
      <c r="H779" t="s">
        <v>82</v>
      </c>
      <c r="I779" t="str">
        <f t="shared" si="36"/>
        <v>UNITED STATES-NETHERLANDS</v>
      </c>
      <c r="J779">
        <v>776</v>
      </c>
      <c r="K779" s="9">
        <f t="shared" si="37"/>
        <v>97</v>
      </c>
      <c r="L779" t="s">
        <v>81</v>
      </c>
      <c r="M779" s="1">
        <v>43321.265972222223</v>
      </c>
      <c r="N779" s="5">
        <f t="shared" si="38"/>
        <v>43321</v>
      </c>
      <c r="O779" t="s">
        <v>17</v>
      </c>
    </row>
    <row r="780" spans="1:15" ht="13.5" customHeight="1" x14ac:dyDescent="0.2">
      <c r="A780" t="s">
        <v>81</v>
      </c>
      <c r="B780">
        <v>776</v>
      </c>
      <c r="C780" s="1">
        <v>43321.623611111114</v>
      </c>
      <c r="D780" t="s">
        <v>29</v>
      </c>
      <c r="E780">
        <v>77.599999999999994</v>
      </c>
      <c r="F780" t="s">
        <v>14</v>
      </c>
      <c r="G780" t="s">
        <v>23</v>
      </c>
      <c r="H780" t="s">
        <v>82</v>
      </c>
      <c r="I780" t="str">
        <f t="shared" si="36"/>
        <v>UNITED STATES-NETHERLANDS</v>
      </c>
      <c r="J780">
        <v>776</v>
      </c>
      <c r="K780" s="9">
        <f t="shared" si="37"/>
        <v>97</v>
      </c>
      <c r="L780" t="s">
        <v>81</v>
      </c>
      <c r="M780" s="1">
        <v>43321.265972222223</v>
      </c>
      <c r="N780" s="5">
        <f t="shared" si="38"/>
        <v>43321</v>
      </c>
      <c r="O780" t="s">
        <v>17</v>
      </c>
    </row>
    <row r="781" spans="1:15" ht="13.5" customHeight="1" x14ac:dyDescent="0.2">
      <c r="A781" t="s">
        <v>81</v>
      </c>
      <c r="B781">
        <v>776</v>
      </c>
      <c r="C781" s="1">
        <v>43321.623611111114</v>
      </c>
      <c r="D781" t="s">
        <v>29</v>
      </c>
      <c r="E781">
        <v>110</v>
      </c>
      <c r="F781" t="s">
        <v>14</v>
      </c>
      <c r="G781" t="s">
        <v>23</v>
      </c>
      <c r="H781" t="s">
        <v>82</v>
      </c>
      <c r="I781" t="str">
        <f t="shared" si="36"/>
        <v>UNITED STATES-NETHERLANDS</v>
      </c>
      <c r="J781">
        <v>776</v>
      </c>
      <c r="K781" s="9">
        <f t="shared" si="37"/>
        <v>97</v>
      </c>
      <c r="L781" t="s">
        <v>81</v>
      </c>
      <c r="M781" s="1">
        <v>43321.265972222223</v>
      </c>
      <c r="N781" s="5">
        <f t="shared" si="38"/>
        <v>43321</v>
      </c>
      <c r="O781" t="s">
        <v>17</v>
      </c>
    </row>
    <row r="782" spans="1:15" ht="13.5" customHeight="1" x14ac:dyDescent="0.2">
      <c r="A782" t="s">
        <v>81</v>
      </c>
      <c r="B782">
        <v>776</v>
      </c>
      <c r="C782" s="1">
        <v>43321.623611111114</v>
      </c>
      <c r="D782" t="s">
        <v>29</v>
      </c>
      <c r="E782">
        <v>349.56</v>
      </c>
      <c r="F782" t="s">
        <v>14</v>
      </c>
      <c r="G782" t="s">
        <v>23</v>
      </c>
      <c r="H782" t="s">
        <v>82</v>
      </c>
      <c r="I782" t="str">
        <f t="shared" si="36"/>
        <v>UNITED STATES-NETHERLANDS</v>
      </c>
      <c r="J782">
        <v>776</v>
      </c>
      <c r="K782" s="9">
        <f t="shared" si="37"/>
        <v>97</v>
      </c>
      <c r="L782" t="s">
        <v>81</v>
      </c>
      <c r="M782" s="1">
        <v>43321.265972222223</v>
      </c>
      <c r="N782" s="5">
        <f t="shared" si="38"/>
        <v>43321</v>
      </c>
      <c r="O782" t="s">
        <v>17</v>
      </c>
    </row>
    <row r="783" spans="1:15" ht="13.5" customHeight="1" x14ac:dyDescent="0.2">
      <c r="A783" t="s">
        <v>83</v>
      </c>
      <c r="B783">
        <v>23064</v>
      </c>
      <c r="C783" t="s">
        <v>13</v>
      </c>
      <c r="D783" t="s">
        <v>18</v>
      </c>
      <c r="E783">
        <v>3456.2807499618698</v>
      </c>
      <c r="F783" t="s">
        <v>7</v>
      </c>
      <c r="G783" t="s">
        <v>16</v>
      </c>
      <c r="H783" t="s">
        <v>20</v>
      </c>
      <c r="I783" t="str">
        <f t="shared" si="36"/>
        <v>CANADA-UNITED ARAB EMIRATES</v>
      </c>
      <c r="J783">
        <v>23064</v>
      </c>
      <c r="K783" s="9">
        <f t="shared" si="37"/>
        <v>3844</v>
      </c>
      <c r="L783" t="s">
        <v>83</v>
      </c>
      <c r="M783" s="1">
        <v>43316.333333333336</v>
      </c>
      <c r="N783" s="5">
        <f t="shared" si="38"/>
        <v>43316</v>
      </c>
      <c r="O783" t="s">
        <v>31</v>
      </c>
    </row>
    <row r="784" spans="1:15" ht="13.5" customHeight="1" x14ac:dyDescent="0.2">
      <c r="A784" t="s">
        <v>83</v>
      </c>
      <c r="B784">
        <v>23064</v>
      </c>
      <c r="C784" t="s">
        <v>13</v>
      </c>
      <c r="D784" t="s">
        <v>18</v>
      </c>
      <c r="E784">
        <v>75.799507987499993</v>
      </c>
      <c r="F784" t="s">
        <v>14</v>
      </c>
      <c r="G784" t="s">
        <v>16</v>
      </c>
      <c r="H784" t="s">
        <v>20</v>
      </c>
      <c r="I784" t="str">
        <f t="shared" si="36"/>
        <v>CANADA-UNITED ARAB EMIRATES</v>
      </c>
      <c r="J784">
        <v>23064</v>
      </c>
      <c r="K784" s="9">
        <f t="shared" si="37"/>
        <v>3844</v>
      </c>
      <c r="L784" t="s">
        <v>83</v>
      </c>
      <c r="M784" s="1">
        <v>43316.333333333336</v>
      </c>
      <c r="N784" s="5">
        <f t="shared" si="38"/>
        <v>43316</v>
      </c>
      <c r="O784" t="s">
        <v>31</v>
      </c>
    </row>
    <row r="785" spans="1:15" ht="13.5" customHeight="1" x14ac:dyDescent="0.2">
      <c r="A785" t="s">
        <v>83</v>
      </c>
      <c r="B785">
        <v>23064</v>
      </c>
      <c r="C785" t="s">
        <v>13</v>
      </c>
      <c r="D785" t="s">
        <v>18</v>
      </c>
      <c r="E785">
        <v>25.269065188125001</v>
      </c>
      <c r="F785" t="s">
        <v>14</v>
      </c>
      <c r="G785" t="s">
        <v>16</v>
      </c>
      <c r="H785" t="s">
        <v>20</v>
      </c>
      <c r="I785" t="str">
        <f t="shared" si="36"/>
        <v>CANADA-UNITED ARAB EMIRATES</v>
      </c>
      <c r="J785">
        <v>23064</v>
      </c>
      <c r="K785" s="9">
        <f t="shared" si="37"/>
        <v>3844</v>
      </c>
      <c r="L785" t="s">
        <v>83</v>
      </c>
      <c r="M785" s="1">
        <v>43316.333333333336</v>
      </c>
      <c r="N785" s="5">
        <f t="shared" si="38"/>
        <v>43316</v>
      </c>
      <c r="O785" t="s">
        <v>31</v>
      </c>
    </row>
    <row r="786" spans="1:15" ht="13.5" customHeight="1" x14ac:dyDescent="0.2">
      <c r="A786" t="s">
        <v>83</v>
      </c>
      <c r="B786">
        <v>23064</v>
      </c>
      <c r="C786" t="s">
        <v>13</v>
      </c>
      <c r="D786" t="s">
        <v>18</v>
      </c>
      <c r="E786">
        <v>328.45172198437501</v>
      </c>
      <c r="F786" t="s">
        <v>14</v>
      </c>
      <c r="G786" t="s">
        <v>16</v>
      </c>
      <c r="H786" t="s">
        <v>20</v>
      </c>
      <c r="I786" t="str">
        <f t="shared" si="36"/>
        <v>CANADA-UNITED ARAB EMIRATES</v>
      </c>
      <c r="J786">
        <v>23064</v>
      </c>
      <c r="K786" s="9">
        <f t="shared" si="37"/>
        <v>3844</v>
      </c>
      <c r="L786" t="s">
        <v>83</v>
      </c>
      <c r="M786" s="1">
        <v>43316.333333333336</v>
      </c>
      <c r="N786" s="5">
        <f t="shared" si="38"/>
        <v>43316</v>
      </c>
      <c r="O786" t="s">
        <v>31</v>
      </c>
    </row>
    <row r="787" spans="1:15" ht="13.5" customHeight="1" x14ac:dyDescent="0.2">
      <c r="A787" t="s">
        <v>83</v>
      </c>
      <c r="B787">
        <v>23064</v>
      </c>
      <c r="C787" t="s">
        <v>13</v>
      </c>
      <c r="D787" t="s">
        <v>18</v>
      </c>
      <c r="E787">
        <v>85.900984001249995</v>
      </c>
      <c r="F787" t="s">
        <v>14</v>
      </c>
      <c r="G787" t="s">
        <v>16</v>
      </c>
      <c r="H787" t="s">
        <v>20</v>
      </c>
      <c r="I787" t="str">
        <f t="shared" si="36"/>
        <v>CANADA-UNITED ARAB EMIRATES</v>
      </c>
      <c r="J787">
        <v>23064</v>
      </c>
      <c r="K787" s="9">
        <f t="shared" si="37"/>
        <v>3844</v>
      </c>
      <c r="L787" t="s">
        <v>83</v>
      </c>
      <c r="M787" s="1">
        <v>43316.333333333336</v>
      </c>
      <c r="N787" s="5">
        <f t="shared" si="38"/>
        <v>43316</v>
      </c>
      <c r="O787" t="s">
        <v>31</v>
      </c>
    </row>
    <row r="788" spans="1:15" ht="13.5" customHeight="1" x14ac:dyDescent="0.2">
      <c r="A788" t="s">
        <v>83</v>
      </c>
      <c r="B788">
        <v>23064</v>
      </c>
      <c r="C788" t="s">
        <v>13</v>
      </c>
      <c r="D788" t="s">
        <v>18</v>
      </c>
      <c r="E788">
        <v>99.039052880624993</v>
      </c>
      <c r="F788" t="s">
        <v>14</v>
      </c>
      <c r="G788" t="s">
        <v>16</v>
      </c>
      <c r="H788" t="s">
        <v>20</v>
      </c>
      <c r="I788" t="str">
        <f t="shared" si="36"/>
        <v>CANADA-UNITED ARAB EMIRATES</v>
      </c>
      <c r="J788">
        <v>23064</v>
      </c>
      <c r="K788" s="9">
        <f t="shared" si="37"/>
        <v>3844</v>
      </c>
      <c r="L788" t="s">
        <v>83</v>
      </c>
      <c r="M788" s="1">
        <v>43316.333333333336</v>
      </c>
      <c r="N788" s="5">
        <f t="shared" si="38"/>
        <v>43316</v>
      </c>
      <c r="O788" t="s">
        <v>31</v>
      </c>
    </row>
    <row r="789" spans="1:15" ht="13.5" customHeight="1" x14ac:dyDescent="0.2">
      <c r="A789" t="s">
        <v>102</v>
      </c>
      <c r="B789">
        <v>324.5</v>
      </c>
      <c r="C789" s="1">
        <v>43325.583333333336</v>
      </c>
      <c r="D789" t="s">
        <v>29</v>
      </c>
      <c r="E789">
        <v>558.14</v>
      </c>
      <c r="F789" t="s">
        <v>7</v>
      </c>
      <c r="G789" t="s">
        <v>23</v>
      </c>
      <c r="H789" t="s">
        <v>12</v>
      </c>
      <c r="I789" t="str">
        <f t="shared" si="36"/>
        <v>UNITED STATES-UNITED KINGDOM</v>
      </c>
      <c r="J789">
        <v>324.5</v>
      </c>
      <c r="K789" s="9">
        <f t="shared" si="37"/>
        <v>29.5</v>
      </c>
      <c r="L789" t="s">
        <v>102</v>
      </c>
      <c r="M789" s="1">
        <v>43324</v>
      </c>
      <c r="N789" s="5">
        <f t="shared" si="38"/>
        <v>43324</v>
      </c>
      <c r="O789" t="s">
        <v>17</v>
      </c>
    </row>
    <row r="790" spans="1:15" ht="13.5" customHeight="1" x14ac:dyDescent="0.2">
      <c r="A790" t="s">
        <v>102</v>
      </c>
      <c r="B790">
        <v>324.5</v>
      </c>
      <c r="C790" s="1">
        <v>43325.583333333336</v>
      </c>
      <c r="D790" t="s">
        <v>29</v>
      </c>
      <c r="E790">
        <v>55</v>
      </c>
      <c r="F790" t="s">
        <v>14</v>
      </c>
      <c r="G790" t="s">
        <v>23</v>
      </c>
      <c r="H790" t="s">
        <v>12</v>
      </c>
      <c r="I790" t="str">
        <f t="shared" si="36"/>
        <v>UNITED STATES-UNITED KINGDOM</v>
      </c>
      <c r="J790">
        <v>324.5</v>
      </c>
      <c r="K790" s="9">
        <f t="shared" si="37"/>
        <v>29.5</v>
      </c>
      <c r="L790" t="s">
        <v>102</v>
      </c>
      <c r="M790" s="1">
        <v>43324</v>
      </c>
      <c r="N790" s="5">
        <f t="shared" si="38"/>
        <v>43324</v>
      </c>
      <c r="O790" t="s">
        <v>17</v>
      </c>
    </row>
    <row r="791" spans="1:15" ht="13.5" customHeight="1" x14ac:dyDescent="0.2">
      <c r="A791" t="s">
        <v>102</v>
      </c>
      <c r="B791">
        <v>324.5</v>
      </c>
      <c r="C791" s="1">
        <v>43325.583333333336</v>
      </c>
      <c r="D791" t="s">
        <v>29</v>
      </c>
      <c r="E791">
        <v>45</v>
      </c>
      <c r="F791" t="s">
        <v>14</v>
      </c>
      <c r="G791" t="s">
        <v>23</v>
      </c>
      <c r="H791" t="s">
        <v>12</v>
      </c>
      <c r="I791" t="str">
        <f t="shared" si="36"/>
        <v>UNITED STATES-UNITED KINGDOM</v>
      </c>
      <c r="J791">
        <v>324.5</v>
      </c>
      <c r="K791" s="9">
        <f t="shared" si="37"/>
        <v>29.5</v>
      </c>
      <c r="L791" t="s">
        <v>102</v>
      </c>
      <c r="M791" s="1">
        <v>43324</v>
      </c>
      <c r="N791" s="5">
        <f t="shared" si="38"/>
        <v>43324</v>
      </c>
      <c r="O791" t="s">
        <v>17</v>
      </c>
    </row>
    <row r="792" spans="1:15" ht="13.5" customHeight="1" x14ac:dyDescent="0.2">
      <c r="A792" t="s">
        <v>102</v>
      </c>
      <c r="B792">
        <v>324.5</v>
      </c>
      <c r="C792" s="1">
        <v>43325.583333333336</v>
      </c>
      <c r="D792" t="s">
        <v>29</v>
      </c>
      <c r="E792">
        <v>45</v>
      </c>
      <c r="F792" t="s">
        <v>14</v>
      </c>
      <c r="G792" t="s">
        <v>23</v>
      </c>
      <c r="H792" t="s">
        <v>12</v>
      </c>
      <c r="I792" t="str">
        <f t="shared" si="36"/>
        <v>UNITED STATES-UNITED KINGDOM</v>
      </c>
      <c r="J792">
        <v>324.5</v>
      </c>
      <c r="K792" s="9">
        <f t="shared" si="37"/>
        <v>29.5</v>
      </c>
      <c r="L792" t="s">
        <v>102</v>
      </c>
      <c r="M792" s="1">
        <v>43324</v>
      </c>
      <c r="N792" s="5">
        <f t="shared" si="38"/>
        <v>43324</v>
      </c>
      <c r="O792" t="s">
        <v>17</v>
      </c>
    </row>
    <row r="793" spans="1:15" ht="13.5" customHeight="1" x14ac:dyDescent="0.2">
      <c r="A793" t="s">
        <v>102</v>
      </c>
      <c r="B793">
        <v>324.5</v>
      </c>
      <c r="C793" s="1">
        <v>43325.583333333336</v>
      </c>
      <c r="D793" t="s">
        <v>29</v>
      </c>
      <c r="E793">
        <v>113.58</v>
      </c>
      <c r="F793" t="s">
        <v>14</v>
      </c>
      <c r="G793" t="s">
        <v>23</v>
      </c>
      <c r="H793" t="s">
        <v>12</v>
      </c>
      <c r="I793" t="str">
        <f t="shared" si="36"/>
        <v>UNITED STATES-UNITED KINGDOM</v>
      </c>
      <c r="J793">
        <v>324.5</v>
      </c>
      <c r="K793" s="9">
        <f t="shared" si="37"/>
        <v>29.5</v>
      </c>
      <c r="L793" t="s">
        <v>102</v>
      </c>
      <c r="M793" s="1">
        <v>43324</v>
      </c>
      <c r="N793" s="5">
        <f t="shared" si="38"/>
        <v>43324</v>
      </c>
      <c r="O793" t="s">
        <v>17</v>
      </c>
    </row>
    <row r="794" spans="1:15" ht="13.5" customHeight="1" x14ac:dyDescent="0.2">
      <c r="A794" t="s">
        <v>102</v>
      </c>
      <c r="B794">
        <v>324.5</v>
      </c>
      <c r="C794" s="1">
        <v>43325.583333333336</v>
      </c>
      <c r="D794" t="s">
        <v>29</v>
      </c>
      <c r="E794">
        <v>55</v>
      </c>
      <c r="F794" t="s">
        <v>14</v>
      </c>
      <c r="G794" t="s">
        <v>23</v>
      </c>
      <c r="H794" t="s">
        <v>12</v>
      </c>
      <c r="I794" t="str">
        <f t="shared" si="36"/>
        <v>UNITED STATES-UNITED KINGDOM</v>
      </c>
      <c r="J794">
        <v>324.5</v>
      </c>
      <c r="K794" s="9">
        <f t="shared" si="37"/>
        <v>29.5</v>
      </c>
      <c r="L794" t="s">
        <v>102</v>
      </c>
      <c r="M794" s="1">
        <v>43324</v>
      </c>
      <c r="N794" s="5">
        <f t="shared" si="38"/>
        <v>43324</v>
      </c>
      <c r="O794" t="s">
        <v>17</v>
      </c>
    </row>
    <row r="795" spans="1:15" ht="13.5" customHeight="1" x14ac:dyDescent="0.2">
      <c r="A795" t="s">
        <v>121</v>
      </c>
      <c r="B795">
        <v>323</v>
      </c>
      <c r="C795" s="1">
        <v>43325.25</v>
      </c>
      <c r="D795" t="s">
        <v>29</v>
      </c>
      <c r="E795">
        <v>2422.5</v>
      </c>
      <c r="F795" t="s">
        <v>7</v>
      </c>
      <c r="G795" t="s">
        <v>23</v>
      </c>
      <c r="H795" t="s">
        <v>122</v>
      </c>
      <c r="I795" t="str">
        <f t="shared" si="36"/>
        <v>UNITED STATES-UKRAINE</v>
      </c>
      <c r="J795">
        <v>323</v>
      </c>
      <c r="K795" s="9">
        <f t="shared" si="37"/>
        <v>53.833333333333336</v>
      </c>
      <c r="L795" t="s">
        <v>121</v>
      </c>
      <c r="M795" s="1">
        <v>43323.880555555559</v>
      </c>
      <c r="N795" s="5">
        <f t="shared" si="38"/>
        <v>43323</v>
      </c>
      <c r="O795" t="s">
        <v>17</v>
      </c>
    </row>
    <row r="796" spans="1:15" ht="13.5" customHeight="1" x14ac:dyDescent="0.2">
      <c r="A796" t="s">
        <v>121</v>
      </c>
      <c r="B796">
        <v>323</v>
      </c>
      <c r="C796" s="1">
        <v>43325.25</v>
      </c>
      <c r="D796" t="s">
        <v>29</v>
      </c>
      <c r="E796">
        <v>55</v>
      </c>
      <c r="F796" t="s">
        <v>14</v>
      </c>
      <c r="G796" t="s">
        <v>23</v>
      </c>
      <c r="H796" t="s">
        <v>122</v>
      </c>
      <c r="I796" t="str">
        <f t="shared" si="36"/>
        <v>UNITED STATES-UKRAINE</v>
      </c>
      <c r="J796">
        <v>323</v>
      </c>
      <c r="K796" s="9">
        <f t="shared" si="37"/>
        <v>53.833333333333336</v>
      </c>
      <c r="L796" t="s">
        <v>121</v>
      </c>
      <c r="M796" s="1">
        <v>43323.880555555559</v>
      </c>
      <c r="N796" s="5">
        <f t="shared" si="38"/>
        <v>43323</v>
      </c>
      <c r="O796" t="s">
        <v>17</v>
      </c>
    </row>
    <row r="797" spans="1:15" ht="13.5" customHeight="1" x14ac:dyDescent="0.2">
      <c r="A797" t="s">
        <v>121</v>
      </c>
      <c r="B797">
        <v>323</v>
      </c>
      <c r="C797" s="1">
        <v>43325.25</v>
      </c>
      <c r="D797" t="s">
        <v>29</v>
      </c>
      <c r="E797">
        <v>45</v>
      </c>
      <c r="F797" t="s">
        <v>14</v>
      </c>
      <c r="G797" t="s">
        <v>23</v>
      </c>
      <c r="H797" t="s">
        <v>122</v>
      </c>
      <c r="I797" t="str">
        <f t="shared" si="36"/>
        <v>UNITED STATES-UKRAINE</v>
      </c>
      <c r="J797">
        <v>323</v>
      </c>
      <c r="K797" s="9">
        <f t="shared" si="37"/>
        <v>53.833333333333336</v>
      </c>
      <c r="L797" t="s">
        <v>121</v>
      </c>
      <c r="M797" s="1">
        <v>43323.880555555559</v>
      </c>
      <c r="N797" s="5">
        <f t="shared" si="38"/>
        <v>43323</v>
      </c>
      <c r="O797" t="s">
        <v>17</v>
      </c>
    </row>
    <row r="798" spans="1:15" ht="13.5" customHeight="1" x14ac:dyDescent="0.2">
      <c r="A798" t="s">
        <v>121</v>
      </c>
      <c r="B798">
        <v>323</v>
      </c>
      <c r="C798" s="1">
        <v>43325.25</v>
      </c>
      <c r="D798" t="s">
        <v>29</v>
      </c>
      <c r="E798">
        <v>45</v>
      </c>
      <c r="F798" t="s">
        <v>14</v>
      </c>
      <c r="G798" t="s">
        <v>23</v>
      </c>
      <c r="H798" t="s">
        <v>122</v>
      </c>
      <c r="I798" t="str">
        <f t="shared" si="36"/>
        <v>UNITED STATES-UKRAINE</v>
      </c>
      <c r="J798">
        <v>323</v>
      </c>
      <c r="K798" s="9">
        <f t="shared" si="37"/>
        <v>53.833333333333336</v>
      </c>
      <c r="L798" t="s">
        <v>121</v>
      </c>
      <c r="M798" s="1">
        <v>43323.880555555559</v>
      </c>
      <c r="N798" s="5">
        <f t="shared" si="38"/>
        <v>43323</v>
      </c>
      <c r="O798" t="s">
        <v>17</v>
      </c>
    </row>
    <row r="799" spans="1:15" ht="13.5" customHeight="1" x14ac:dyDescent="0.2">
      <c r="A799" t="s">
        <v>121</v>
      </c>
      <c r="B799">
        <v>323</v>
      </c>
      <c r="C799" s="1">
        <v>43325.25</v>
      </c>
      <c r="D799" t="s">
        <v>29</v>
      </c>
      <c r="E799">
        <v>113.75</v>
      </c>
      <c r="F799" t="s">
        <v>14</v>
      </c>
      <c r="G799" t="s">
        <v>23</v>
      </c>
      <c r="H799" t="s">
        <v>122</v>
      </c>
      <c r="I799" t="str">
        <f t="shared" si="36"/>
        <v>UNITED STATES-UKRAINE</v>
      </c>
      <c r="J799">
        <v>323</v>
      </c>
      <c r="K799" s="9">
        <f t="shared" si="37"/>
        <v>53.833333333333336</v>
      </c>
      <c r="L799" t="s">
        <v>121</v>
      </c>
      <c r="M799" s="1">
        <v>43323.880555555559</v>
      </c>
      <c r="N799" s="5">
        <f t="shared" si="38"/>
        <v>43323</v>
      </c>
      <c r="O799" t="s">
        <v>17</v>
      </c>
    </row>
    <row r="800" spans="1:15" ht="13.5" customHeight="1" x14ac:dyDescent="0.2">
      <c r="A800" t="s">
        <v>121</v>
      </c>
      <c r="B800">
        <v>323</v>
      </c>
      <c r="C800" s="1">
        <v>43325.25</v>
      </c>
      <c r="D800" t="s">
        <v>29</v>
      </c>
      <c r="E800">
        <v>55</v>
      </c>
      <c r="F800" t="s">
        <v>14</v>
      </c>
      <c r="G800" t="s">
        <v>23</v>
      </c>
      <c r="H800" t="s">
        <v>122</v>
      </c>
      <c r="I800" t="str">
        <f t="shared" si="36"/>
        <v>UNITED STATES-UKRAINE</v>
      </c>
      <c r="J800">
        <v>323</v>
      </c>
      <c r="K800" s="9">
        <f t="shared" si="37"/>
        <v>53.833333333333336</v>
      </c>
      <c r="L800" t="s">
        <v>121</v>
      </c>
      <c r="M800" s="1">
        <v>43323.880555555559</v>
      </c>
      <c r="N800" s="5">
        <f t="shared" si="38"/>
        <v>43323</v>
      </c>
      <c r="O800" t="s">
        <v>17</v>
      </c>
    </row>
    <row r="801" spans="1:15" ht="13.5" customHeight="1" x14ac:dyDescent="0.2">
      <c r="A801" t="s">
        <v>101</v>
      </c>
      <c r="B801">
        <v>682</v>
      </c>
      <c r="C801" t="s">
        <v>13</v>
      </c>
      <c r="D801" t="s">
        <v>11</v>
      </c>
      <c r="E801">
        <v>5096.2982407446598</v>
      </c>
      <c r="F801" t="s">
        <v>14</v>
      </c>
      <c r="G801" t="s">
        <v>42</v>
      </c>
      <c r="H801" t="s">
        <v>12</v>
      </c>
      <c r="I801" t="str">
        <f t="shared" si="36"/>
        <v>CHINA-UNITED KINGDOM</v>
      </c>
      <c r="J801">
        <v>682</v>
      </c>
      <c r="K801" s="9">
        <f t="shared" si="37"/>
        <v>113.66666666666667</v>
      </c>
      <c r="L801" t="s">
        <v>101</v>
      </c>
      <c r="M801" t="s">
        <v>13</v>
      </c>
      <c r="N801" s="5" t="str">
        <f t="shared" si="38"/>
        <v/>
      </c>
      <c r="O801" t="s">
        <v>17</v>
      </c>
    </row>
    <row r="802" spans="1:15" ht="13.5" customHeight="1" x14ac:dyDescent="0.2">
      <c r="A802" t="s">
        <v>101</v>
      </c>
      <c r="B802">
        <v>682</v>
      </c>
      <c r="C802" t="s">
        <v>13</v>
      </c>
      <c r="D802" t="s">
        <v>11</v>
      </c>
      <c r="E802">
        <v>127.33000786949999</v>
      </c>
      <c r="F802" t="s">
        <v>14</v>
      </c>
      <c r="G802" t="s">
        <v>42</v>
      </c>
      <c r="H802" t="s">
        <v>12</v>
      </c>
      <c r="I802" t="str">
        <f t="shared" si="36"/>
        <v>CHINA-UNITED KINGDOM</v>
      </c>
      <c r="J802">
        <v>682</v>
      </c>
      <c r="K802" s="9">
        <f t="shared" si="37"/>
        <v>113.66666666666667</v>
      </c>
      <c r="L802" t="s">
        <v>101</v>
      </c>
      <c r="M802" t="s">
        <v>13</v>
      </c>
      <c r="N802" s="5" t="str">
        <f t="shared" si="38"/>
        <v/>
      </c>
      <c r="O802" t="s">
        <v>17</v>
      </c>
    </row>
    <row r="803" spans="1:15" ht="13.5" customHeight="1" x14ac:dyDescent="0.2">
      <c r="A803" t="s">
        <v>101</v>
      </c>
      <c r="B803">
        <v>682</v>
      </c>
      <c r="C803" t="s">
        <v>13</v>
      </c>
      <c r="D803" t="s">
        <v>11</v>
      </c>
      <c r="E803">
        <v>211.02651613506001</v>
      </c>
      <c r="F803" t="s">
        <v>14</v>
      </c>
      <c r="G803" t="s">
        <v>42</v>
      </c>
      <c r="H803" t="s">
        <v>12</v>
      </c>
      <c r="I803" t="str">
        <f t="shared" si="36"/>
        <v>CHINA-UNITED KINGDOM</v>
      </c>
      <c r="J803">
        <v>682</v>
      </c>
      <c r="K803" s="9">
        <f t="shared" si="37"/>
        <v>113.66666666666667</v>
      </c>
      <c r="L803" t="s">
        <v>101</v>
      </c>
      <c r="M803" t="s">
        <v>13</v>
      </c>
      <c r="N803" s="5" t="str">
        <f t="shared" si="38"/>
        <v/>
      </c>
      <c r="O803" t="s">
        <v>17</v>
      </c>
    </row>
    <row r="804" spans="1:15" ht="13.5" customHeight="1" x14ac:dyDescent="0.2">
      <c r="A804" t="s">
        <v>101</v>
      </c>
      <c r="B804">
        <v>682</v>
      </c>
      <c r="C804" t="s">
        <v>13</v>
      </c>
      <c r="D804" t="s">
        <v>11</v>
      </c>
      <c r="E804">
        <v>39.380414805000001</v>
      </c>
      <c r="F804" t="s">
        <v>14</v>
      </c>
      <c r="G804" t="s">
        <v>42</v>
      </c>
      <c r="H804" t="s">
        <v>12</v>
      </c>
      <c r="I804" t="str">
        <f t="shared" si="36"/>
        <v>CHINA-UNITED KINGDOM</v>
      </c>
      <c r="J804">
        <v>682</v>
      </c>
      <c r="K804" s="9">
        <f t="shared" si="37"/>
        <v>113.66666666666667</v>
      </c>
      <c r="L804" t="s">
        <v>101</v>
      </c>
      <c r="M804" t="s">
        <v>13</v>
      </c>
      <c r="N804" s="5" t="str">
        <f t="shared" si="38"/>
        <v/>
      </c>
      <c r="O804" t="s">
        <v>17</v>
      </c>
    </row>
    <row r="805" spans="1:15" ht="13.5" customHeight="1" x14ac:dyDescent="0.2">
      <c r="A805" t="s">
        <v>101</v>
      </c>
      <c r="B805">
        <v>682</v>
      </c>
      <c r="C805" t="s">
        <v>13</v>
      </c>
      <c r="D805" t="s">
        <v>11</v>
      </c>
      <c r="E805">
        <v>72.197427142500004</v>
      </c>
      <c r="F805" t="s">
        <v>14</v>
      </c>
      <c r="G805" t="s">
        <v>42</v>
      </c>
      <c r="H805" t="s">
        <v>12</v>
      </c>
      <c r="I805" t="str">
        <f t="shared" si="36"/>
        <v>CHINA-UNITED KINGDOM</v>
      </c>
      <c r="J805">
        <v>682</v>
      </c>
      <c r="K805" s="9">
        <f t="shared" si="37"/>
        <v>113.66666666666667</v>
      </c>
      <c r="L805" t="s">
        <v>101</v>
      </c>
      <c r="M805" t="s">
        <v>13</v>
      </c>
      <c r="N805" s="5" t="str">
        <f t="shared" si="38"/>
        <v/>
      </c>
      <c r="O805" t="s">
        <v>17</v>
      </c>
    </row>
    <row r="806" spans="1:15" ht="13.5" customHeight="1" x14ac:dyDescent="0.2">
      <c r="A806" t="s">
        <v>101</v>
      </c>
      <c r="B806">
        <v>682</v>
      </c>
      <c r="C806" t="s">
        <v>13</v>
      </c>
      <c r="D806" t="s">
        <v>11</v>
      </c>
      <c r="E806">
        <v>98.451037012499995</v>
      </c>
      <c r="F806" t="s">
        <v>14</v>
      </c>
      <c r="G806" t="s">
        <v>42</v>
      </c>
      <c r="H806" t="s">
        <v>12</v>
      </c>
      <c r="I806" t="str">
        <f t="shared" si="36"/>
        <v>CHINA-UNITED KINGDOM</v>
      </c>
      <c r="J806">
        <v>682</v>
      </c>
      <c r="K806" s="9">
        <f t="shared" si="37"/>
        <v>113.66666666666667</v>
      </c>
      <c r="L806" t="s">
        <v>101</v>
      </c>
      <c r="M806" t="s">
        <v>13</v>
      </c>
      <c r="N806" s="5" t="str">
        <f t="shared" si="38"/>
        <v/>
      </c>
      <c r="O806" t="s">
        <v>17</v>
      </c>
    </row>
    <row r="807" spans="1:15" ht="13.5" customHeight="1" x14ac:dyDescent="0.2">
      <c r="A807" t="s">
        <v>41</v>
      </c>
      <c r="B807">
        <v>4116.5</v>
      </c>
      <c r="C807" s="1">
        <v>43127.675000000003</v>
      </c>
      <c r="D807" t="s">
        <v>18</v>
      </c>
      <c r="E807">
        <v>-151.468327168125</v>
      </c>
      <c r="F807" t="s">
        <v>14</v>
      </c>
      <c r="G807" t="s">
        <v>42</v>
      </c>
      <c r="H807" t="s">
        <v>16</v>
      </c>
      <c r="I807" t="str">
        <f t="shared" si="36"/>
        <v>CHINA-CANADA</v>
      </c>
      <c r="J807">
        <v>4116.5</v>
      </c>
      <c r="K807" s="9">
        <f t="shared" si="37"/>
        <v>316.65384615384613</v>
      </c>
      <c r="L807" t="s">
        <v>41</v>
      </c>
      <c r="M807" s="1">
        <v>43110.694444444445</v>
      </c>
      <c r="N807" s="5">
        <f t="shared" si="38"/>
        <v>43110</v>
      </c>
      <c r="O807" t="s">
        <v>31</v>
      </c>
    </row>
    <row r="808" spans="1:15" ht="13.5" customHeight="1" x14ac:dyDescent="0.2">
      <c r="A808" t="s">
        <v>130</v>
      </c>
      <c r="B808">
        <v>188</v>
      </c>
      <c r="C808" s="1">
        <v>43329.606249999997</v>
      </c>
      <c r="D808" t="s">
        <v>27</v>
      </c>
      <c r="E808">
        <v>449.32</v>
      </c>
      <c r="F808" t="s">
        <v>7</v>
      </c>
      <c r="G808" t="s">
        <v>20</v>
      </c>
      <c r="H808" t="s">
        <v>12</v>
      </c>
      <c r="I808" t="str">
        <f t="shared" si="36"/>
        <v>UNITED ARAB EMIRATES-UNITED KINGDOM</v>
      </c>
      <c r="J808">
        <v>188</v>
      </c>
      <c r="K808" s="9">
        <f t="shared" si="37"/>
        <v>14.461538461538462</v>
      </c>
      <c r="L808" t="s">
        <v>130</v>
      </c>
      <c r="M808" s="1">
        <v>43327.038194444445</v>
      </c>
      <c r="N808" s="5">
        <f t="shared" si="38"/>
        <v>43327</v>
      </c>
      <c r="O808" t="s">
        <v>17</v>
      </c>
    </row>
    <row r="809" spans="1:15" ht="13.5" customHeight="1" x14ac:dyDescent="0.2">
      <c r="A809" t="s">
        <v>130</v>
      </c>
      <c r="B809">
        <v>188</v>
      </c>
      <c r="C809" s="1">
        <v>43329.606249999997</v>
      </c>
      <c r="D809" t="s">
        <v>27</v>
      </c>
      <c r="E809">
        <v>80</v>
      </c>
      <c r="F809" t="s">
        <v>14</v>
      </c>
      <c r="G809" t="s">
        <v>20</v>
      </c>
      <c r="H809" t="s">
        <v>12</v>
      </c>
      <c r="I809" t="str">
        <f t="shared" si="36"/>
        <v>UNITED ARAB EMIRATES-UNITED KINGDOM</v>
      </c>
      <c r="J809">
        <v>188</v>
      </c>
      <c r="K809" s="9">
        <f t="shared" si="37"/>
        <v>14.461538461538462</v>
      </c>
      <c r="L809" t="s">
        <v>130</v>
      </c>
      <c r="M809" s="1">
        <v>43327.038194444445</v>
      </c>
      <c r="N809" s="5">
        <f t="shared" si="38"/>
        <v>43327</v>
      </c>
      <c r="O809" t="s">
        <v>17</v>
      </c>
    </row>
    <row r="810" spans="1:15" ht="13.5" customHeight="1" x14ac:dyDescent="0.2">
      <c r="A810" t="s">
        <v>130</v>
      </c>
      <c r="B810">
        <v>188</v>
      </c>
      <c r="C810" s="1">
        <v>43329.606249999997</v>
      </c>
      <c r="D810" t="s">
        <v>27</v>
      </c>
      <c r="E810">
        <v>100</v>
      </c>
      <c r="F810" t="s">
        <v>14</v>
      </c>
      <c r="G810" t="s">
        <v>20</v>
      </c>
      <c r="H810" t="s">
        <v>12</v>
      </c>
      <c r="I810" t="str">
        <f t="shared" si="36"/>
        <v>UNITED ARAB EMIRATES-UNITED KINGDOM</v>
      </c>
      <c r="J810">
        <v>188</v>
      </c>
      <c r="K810" s="9">
        <f t="shared" si="37"/>
        <v>14.461538461538462</v>
      </c>
      <c r="L810" t="s">
        <v>130</v>
      </c>
      <c r="M810" s="1">
        <v>43327.038194444445</v>
      </c>
      <c r="N810" s="5">
        <f t="shared" si="38"/>
        <v>43327</v>
      </c>
      <c r="O810" t="s">
        <v>17</v>
      </c>
    </row>
    <row r="811" spans="1:15" ht="13.5" customHeight="1" x14ac:dyDescent="0.2">
      <c r="A811" t="s">
        <v>130</v>
      </c>
      <c r="B811">
        <v>188</v>
      </c>
      <c r="C811" s="1">
        <v>43329.606249999997</v>
      </c>
      <c r="D811" t="s">
        <v>27</v>
      </c>
      <c r="E811">
        <v>170</v>
      </c>
      <c r="F811" t="s">
        <v>14</v>
      </c>
      <c r="G811" t="s">
        <v>20</v>
      </c>
      <c r="H811" t="s">
        <v>12</v>
      </c>
      <c r="I811" t="str">
        <f t="shared" si="36"/>
        <v>UNITED ARAB EMIRATES-UNITED KINGDOM</v>
      </c>
      <c r="J811">
        <v>188</v>
      </c>
      <c r="K811" s="9">
        <f t="shared" si="37"/>
        <v>14.461538461538462</v>
      </c>
      <c r="L811" t="s">
        <v>130</v>
      </c>
      <c r="M811" s="1">
        <v>43327.038194444445</v>
      </c>
      <c r="N811" s="5">
        <f t="shared" si="38"/>
        <v>43327</v>
      </c>
      <c r="O811" t="s">
        <v>17</v>
      </c>
    </row>
    <row r="812" spans="1:15" ht="13.5" customHeight="1" x14ac:dyDescent="0.2">
      <c r="A812" t="s">
        <v>102</v>
      </c>
      <c r="B812">
        <v>324.5</v>
      </c>
      <c r="C812" s="1">
        <v>43325.583333333336</v>
      </c>
      <c r="D812" t="s">
        <v>11</v>
      </c>
      <c r="E812">
        <v>2133.9852978681402</v>
      </c>
      <c r="F812" t="s">
        <v>14</v>
      </c>
      <c r="G812" t="s">
        <v>23</v>
      </c>
      <c r="H812" t="s">
        <v>12</v>
      </c>
      <c r="I812" t="str">
        <f t="shared" si="36"/>
        <v>UNITED STATES-UNITED KINGDOM</v>
      </c>
      <c r="J812">
        <v>324.5</v>
      </c>
      <c r="K812" s="9">
        <f t="shared" si="37"/>
        <v>29.5</v>
      </c>
      <c r="L812" t="s">
        <v>102</v>
      </c>
      <c r="M812" s="1">
        <v>43324</v>
      </c>
      <c r="N812" s="5">
        <f t="shared" si="38"/>
        <v>43324</v>
      </c>
      <c r="O812" t="s">
        <v>17</v>
      </c>
    </row>
    <row r="813" spans="1:15" ht="13.5" customHeight="1" x14ac:dyDescent="0.2">
      <c r="A813" t="s">
        <v>102</v>
      </c>
      <c r="B813">
        <v>324.5</v>
      </c>
      <c r="C813" s="1">
        <v>43325.583333333336</v>
      </c>
      <c r="D813" t="s">
        <v>11</v>
      </c>
      <c r="E813">
        <v>53.347335255840001</v>
      </c>
      <c r="F813" t="s">
        <v>14</v>
      </c>
      <c r="G813" t="s">
        <v>23</v>
      </c>
      <c r="H813" t="s">
        <v>12</v>
      </c>
      <c r="I813" t="str">
        <f t="shared" si="36"/>
        <v>UNITED STATES-UNITED KINGDOM</v>
      </c>
      <c r="J813">
        <v>324.5</v>
      </c>
      <c r="K813" s="9">
        <f t="shared" si="37"/>
        <v>29.5</v>
      </c>
      <c r="L813" t="s">
        <v>102</v>
      </c>
      <c r="M813" s="1">
        <v>43324</v>
      </c>
      <c r="N813" s="5">
        <f t="shared" si="38"/>
        <v>43324</v>
      </c>
      <c r="O813" t="s">
        <v>17</v>
      </c>
    </row>
    <row r="814" spans="1:15" ht="13.5" customHeight="1" x14ac:dyDescent="0.2">
      <c r="A814" t="s">
        <v>102</v>
      </c>
      <c r="B814">
        <v>324.5</v>
      </c>
      <c r="C814" s="1">
        <v>43325.583333333336</v>
      </c>
      <c r="D814" t="s">
        <v>11</v>
      </c>
      <c r="E814">
        <v>39.380414805000001</v>
      </c>
      <c r="F814" t="s">
        <v>14</v>
      </c>
      <c r="G814" t="s">
        <v>23</v>
      </c>
      <c r="H814" t="s">
        <v>12</v>
      </c>
      <c r="I814" t="str">
        <f t="shared" si="36"/>
        <v>UNITED STATES-UNITED KINGDOM</v>
      </c>
      <c r="J814">
        <v>324.5</v>
      </c>
      <c r="K814" s="9">
        <f t="shared" si="37"/>
        <v>29.5</v>
      </c>
      <c r="L814" t="s">
        <v>102</v>
      </c>
      <c r="M814" s="1">
        <v>43324</v>
      </c>
      <c r="N814" s="5">
        <f t="shared" si="38"/>
        <v>43324</v>
      </c>
      <c r="O814" t="s">
        <v>17</v>
      </c>
    </row>
    <row r="815" spans="1:15" ht="13.5" customHeight="1" x14ac:dyDescent="0.2">
      <c r="A815" t="s">
        <v>102</v>
      </c>
      <c r="B815">
        <v>324.5</v>
      </c>
      <c r="C815" s="1">
        <v>43325.583333333336</v>
      </c>
      <c r="D815" t="s">
        <v>11</v>
      </c>
      <c r="E815">
        <v>126.555526378335</v>
      </c>
      <c r="F815" t="s">
        <v>14</v>
      </c>
      <c r="G815" t="s">
        <v>23</v>
      </c>
      <c r="H815" t="s">
        <v>12</v>
      </c>
      <c r="I815" t="str">
        <f t="shared" si="36"/>
        <v>UNITED STATES-UNITED KINGDOM</v>
      </c>
      <c r="J815">
        <v>324.5</v>
      </c>
      <c r="K815" s="9">
        <f t="shared" si="37"/>
        <v>29.5</v>
      </c>
      <c r="L815" t="s">
        <v>102</v>
      </c>
      <c r="M815" s="1">
        <v>43324</v>
      </c>
      <c r="N815" s="5">
        <f t="shared" si="38"/>
        <v>43324</v>
      </c>
      <c r="O815" t="s">
        <v>17</v>
      </c>
    </row>
    <row r="816" spans="1:15" ht="13.5" customHeight="1" x14ac:dyDescent="0.2">
      <c r="A816" t="s">
        <v>102</v>
      </c>
      <c r="B816">
        <v>324.5</v>
      </c>
      <c r="C816" s="1">
        <v>43325.583333333336</v>
      </c>
      <c r="D816" t="s">
        <v>11</v>
      </c>
      <c r="E816">
        <v>45.943817272499999</v>
      </c>
      <c r="F816" t="s">
        <v>14</v>
      </c>
      <c r="G816" t="s">
        <v>23</v>
      </c>
      <c r="H816" t="s">
        <v>12</v>
      </c>
      <c r="I816" t="str">
        <f t="shared" si="36"/>
        <v>UNITED STATES-UNITED KINGDOM</v>
      </c>
      <c r="J816">
        <v>324.5</v>
      </c>
      <c r="K816" s="9">
        <f t="shared" si="37"/>
        <v>29.5</v>
      </c>
      <c r="L816" t="s">
        <v>102</v>
      </c>
      <c r="M816" s="1">
        <v>43324</v>
      </c>
      <c r="N816" s="5">
        <f t="shared" si="38"/>
        <v>43324</v>
      </c>
      <c r="O816" t="s">
        <v>17</v>
      </c>
    </row>
    <row r="817" spans="1:15" ht="13.5" customHeight="1" x14ac:dyDescent="0.2">
      <c r="A817" t="s">
        <v>123</v>
      </c>
      <c r="B817">
        <v>96.5</v>
      </c>
      <c r="C817" s="1">
        <v>43332.541666666664</v>
      </c>
      <c r="D817" t="s">
        <v>29</v>
      </c>
      <c r="E817">
        <v>200.85</v>
      </c>
      <c r="F817" t="s">
        <v>7</v>
      </c>
      <c r="G817" t="s">
        <v>23</v>
      </c>
      <c r="H817" t="s">
        <v>12</v>
      </c>
      <c r="I817" t="str">
        <f t="shared" si="36"/>
        <v>UNITED STATES-UNITED KINGDOM</v>
      </c>
      <c r="J817">
        <v>96.5</v>
      </c>
      <c r="K817" s="9">
        <f t="shared" si="37"/>
        <v>8.0416666666666661</v>
      </c>
      <c r="L817" t="s">
        <v>123</v>
      </c>
      <c r="M817" s="1">
        <v>43330.935416666667</v>
      </c>
      <c r="N817" s="5">
        <f t="shared" si="38"/>
        <v>43330</v>
      </c>
      <c r="O817" t="s">
        <v>17</v>
      </c>
    </row>
    <row r="818" spans="1:15" ht="13.5" customHeight="1" x14ac:dyDescent="0.2">
      <c r="A818" t="s">
        <v>123</v>
      </c>
      <c r="B818">
        <v>96.5</v>
      </c>
      <c r="C818" s="1">
        <v>43332.541666666664</v>
      </c>
      <c r="D818" t="s">
        <v>29</v>
      </c>
      <c r="E818">
        <v>45</v>
      </c>
      <c r="F818" t="s">
        <v>14</v>
      </c>
      <c r="G818" t="s">
        <v>23</v>
      </c>
      <c r="H818" t="s">
        <v>12</v>
      </c>
      <c r="I818" t="str">
        <f t="shared" si="36"/>
        <v>UNITED STATES-UNITED KINGDOM</v>
      </c>
      <c r="J818">
        <v>96.5</v>
      </c>
      <c r="K818" s="9">
        <f t="shared" si="37"/>
        <v>8.0416666666666661</v>
      </c>
      <c r="L818" t="s">
        <v>123</v>
      </c>
      <c r="M818" s="1">
        <v>43330.935416666667</v>
      </c>
      <c r="N818" s="5">
        <f t="shared" si="38"/>
        <v>43330</v>
      </c>
      <c r="O818" t="s">
        <v>17</v>
      </c>
    </row>
    <row r="819" spans="1:15" ht="13.5" customHeight="1" x14ac:dyDescent="0.2">
      <c r="A819" t="s">
        <v>123</v>
      </c>
      <c r="B819">
        <v>96.5</v>
      </c>
      <c r="C819" s="1">
        <v>43332.541666666664</v>
      </c>
      <c r="D819" t="s">
        <v>29</v>
      </c>
      <c r="E819">
        <v>55</v>
      </c>
      <c r="F819" t="s">
        <v>14</v>
      </c>
      <c r="G819" t="s">
        <v>23</v>
      </c>
      <c r="H819" t="s">
        <v>12</v>
      </c>
      <c r="I819" t="str">
        <f t="shared" si="36"/>
        <v>UNITED STATES-UNITED KINGDOM</v>
      </c>
      <c r="J819">
        <v>96.5</v>
      </c>
      <c r="K819" s="9">
        <f t="shared" si="37"/>
        <v>8.0416666666666661</v>
      </c>
      <c r="L819" t="s">
        <v>123</v>
      </c>
      <c r="M819" s="1">
        <v>43330.935416666667</v>
      </c>
      <c r="N819" s="5">
        <f t="shared" si="38"/>
        <v>43330</v>
      </c>
      <c r="O819" t="s">
        <v>17</v>
      </c>
    </row>
    <row r="820" spans="1:15" ht="13.5" customHeight="1" x14ac:dyDescent="0.2">
      <c r="A820" t="s">
        <v>123</v>
      </c>
      <c r="B820">
        <v>96.5</v>
      </c>
      <c r="C820" s="1">
        <v>43332.541666666664</v>
      </c>
      <c r="D820" t="s">
        <v>29</v>
      </c>
      <c r="E820">
        <v>45</v>
      </c>
      <c r="F820" t="s">
        <v>14</v>
      </c>
      <c r="G820" t="s">
        <v>23</v>
      </c>
      <c r="H820" t="s">
        <v>12</v>
      </c>
      <c r="I820" t="str">
        <f t="shared" si="36"/>
        <v>UNITED STATES-UNITED KINGDOM</v>
      </c>
      <c r="J820">
        <v>96.5</v>
      </c>
      <c r="K820" s="9">
        <f t="shared" si="37"/>
        <v>8.0416666666666661</v>
      </c>
      <c r="L820" t="s">
        <v>123</v>
      </c>
      <c r="M820" s="1">
        <v>43330.935416666667</v>
      </c>
      <c r="N820" s="5">
        <f t="shared" si="38"/>
        <v>43330</v>
      </c>
      <c r="O820" t="s">
        <v>17</v>
      </c>
    </row>
    <row r="821" spans="1:15" ht="13.5" customHeight="1" x14ac:dyDescent="0.2">
      <c r="A821" t="s">
        <v>123</v>
      </c>
      <c r="B821">
        <v>96.5</v>
      </c>
      <c r="C821" s="1">
        <v>43332.541666666664</v>
      </c>
      <c r="D821" t="s">
        <v>29</v>
      </c>
      <c r="E821">
        <v>55</v>
      </c>
      <c r="F821" t="s">
        <v>14</v>
      </c>
      <c r="G821" t="s">
        <v>23</v>
      </c>
      <c r="H821" t="s">
        <v>12</v>
      </c>
      <c r="I821" t="str">
        <f t="shared" si="36"/>
        <v>UNITED STATES-UNITED KINGDOM</v>
      </c>
      <c r="J821">
        <v>96.5</v>
      </c>
      <c r="K821" s="9">
        <f t="shared" si="37"/>
        <v>8.0416666666666661</v>
      </c>
      <c r="L821" t="s">
        <v>123</v>
      </c>
      <c r="M821" s="1">
        <v>43330.935416666667</v>
      </c>
      <c r="N821" s="5">
        <f t="shared" si="38"/>
        <v>43330</v>
      </c>
      <c r="O821" t="s">
        <v>17</v>
      </c>
    </row>
    <row r="822" spans="1:15" ht="13.5" customHeight="1" x14ac:dyDescent="0.2">
      <c r="A822" t="s">
        <v>123</v>
      </c>
      <c r="B822">
        <v>96.5</v>
      </c>
      <c r="C822" s="1">
        <v>43332.541666666664</v>
      </c>
      <c r="D822" t="s">
        <v>29</v>
      </c>
      <c r="E822">
        <v>75</v>
      </c>
      <c r="F822" t="s">
        <v>14</v>
      </c>
      <c r="G822" t="s">
        <v>23</v>
      </c>
      <c r="H822" t="s">
        <v>12</v>
      </c>
      <c r="I822" t="str">
        <f t="shared" si="36"/>
        <v>UNITED STATES-UNITED KINGDOM</v>
      </c>
      <c r="J822">
        <v>96.5</v>
      </c>
      <c r="K822" s="9">
        <f t="shared" si="37"/>
        <v>8.0416666666666661</v>
      </c>
      <c r="L822" t="s">
        <v>123</v>
      </c>
      <c r="M822" s="1">
        <v>43330.935416666667</v>
      </c>
      <c r="N822" s="5">
        <f t="shared" si="38"/>
        <v>43330</v>
      </c>
      <c r="O822" t="s">
        <v>17</v>
      </c>
    </row>
    <row r="823" spans="1:15" ht="13.5" customHeight="1" x14ac:dyDescent="0.2">
      <c r="A823" t="s">
        <v>113</v>
      </c>
      <c r="B823">
        <v>219831</v>
      </c>
      <c r="C823" s="1">
        <v>43313.5</v>
      </c>
      <c r="D823" t="s">
        <v>18</v>
      </c>
      <c r="E823">
        <v>28284.132838500002</v>
      </c>
      <c r="F823" t="s">
        <v>7</v>
      </c>
      <c r="G823" t="s">
        <v>42</v>
      </c>
      <c r="H823" t="s">
        <v>16</v>
      </c>
      <c r="I823" t="str">
        <f t="shared" si="36"/>
        <v>CHINA-CANADA</v>
      </c>
      <c r="J823">
        <v>219831</v>
      </c>
      <c r="K823" s="9">
        <f t="shared" si="37"/>
        <v>27478.875</v>
      </c>
      <c r="L823" t="s">
        <v>113</v>
      </c>
      <c r="M823" s="1">
        <v>43294.67083333333</v>
      </c>
      <c r="N823" s="5">
        <f t="shared" si="38"/>
        <v>43294</v>
      </c>
      <c r="O823" t="s">
        <v>31</v>
      </c>
    </row>
    <row r="824" spans="1:15" ht="13.5" customHeight="1" x14ac:dyDescent="0.2">
      <c r="A824" t="s">
        <v>113</v>
      </c>
      <c r="B824">
        <v>219831</v>
      </c>
      <c r="C824" s="1">
        <v>43313.5</v>
      </c>
      <c r="D824" t="s">
        <v>18</v>
      </c>
      <c r="E824">
        <v>40.405904055000001</v>
      </c>
      <c r="F824" t="s">
        <v>7</v>
      </c>
      <c r="G824" t="s">
        <v>42</v>
      </c>
      <c r="H824" t="s">
        <v>16</v>
      </c>
      <c r="I824" t="str">
        <f t="shared" si="36"/>
        <v>CHINA-CANADA</v>
      </c>
      <c r="J824">
        <v>219831</v>
      </c>
      <c r="K824" s="9">
        <f t="shared" si="37"/>
        <v>27478.875</v>
      </c>
      <c r="L824" t="s">
        <v>113</v>
      </c>
      <c r="M824" s="1">
        <v>43294.67083333333</v>
      </c>
      <c r="N824" s="5">
        <f t="shared" si="38"/>
        <v>43294</v>
      </c>
      <c r="O824" t="s">
        <v>31</v>
      </c>
    </row>
    <row r="825" spans="1:15" ht="13.5" customHeight="1" x14ac:dyDescent="0.2">
      <c r="A825" t="s">
        <v>113</v>
      </c>
      <c r="B825">
        <v>219831</v>
      </c>
      <c r="C825" s="1">
        <v>43313.5</v>
      </c>
      <c r="D825" t="s">
        <v>18</v>
      </c>
      <c r="E825">
        <v>90.913284123750003</v>
      </c>
      <c r="F825" t="s">
        <v>7</v>
      </c>
      <c r="G825" t="s">
        <v>42</v>
      </c>
      <c r="H825" t="s">
        <v>16</v>
      </c>
      <c r="I825" t="str">
        <f t="shared" si="36"/>
        <v>CHINA-CANADA</v>
      </c>
      <c r="J825">
        <v>219831</v>
      </c>
      <c r="K825" s="9">
        <f t="shared" si="37"/>
        <v>27478.875</v>
      </c>
      <c r="L825" t="s">
        <v>113</v>
      </c>
      <c r="M825" s="1">
        <v>43294.67083333333</v>
      </c>
      <c r="N825" s="5">
        <f t="shared" si="38"/>
        <v>43294</v>
      </c>
      <c r="O825" t="s">
        <v>31</v>
      </c>
    </row>
    <row r="826" spans="1:15" ht="13.5" customHeight="1" x14ac:dyDescent="0.2">
      <c r="A826" t="s">
        <v>113</v>
      </c>
      <c r="B826">
        <v>219831</v>
      </c>
      <c r="C826" s="1">
        <v>43313.5</v>
      </c>
      <c r="D826" t="s">
        <v>18</v>
      </c>
      <c r="E826">
        <v>3586.0239848812498</v>
      </c>
      <c r="F826" t="s">
        <v>7</v>
      </c>
      <c r="G826" t="s">
        <v>42</v>
      </c>
      <c r="H826" t="s">
        <v>16</v>
      </c>
      <c r="I826" t="str">
        <f t="shared" si="36"/>
        <v>CHINA-CANADA</v>
      </c>
      <c r="J826">
        <v>219831</v>
      </c>
      <c r="K826" s="9">
        <f t="shared" si="37"/>
        <v>27478.875</v>
      </c>
      <c r="L826" t="s">
        <v>113</v>
      </c>
      <c r="M826" s="1">
        <v>43294.67083333333</v>
      </c>
      <c r="N826" s="5">
        <f t="shared" si="38"/>
        <v>43294</v>
      </c>
      <c r="O826" t="s">
        <v>31</v>
      </c>
    </row>
    <row r="827" spans="1:15" ht="13.5" customHeight="1" x14ac:dyDescent="0.2">
      <c r="A827" t="s">
        <v>113</v>
      </c>
      <c r="B827">
        <v>219831</v>
      </c>
      <c r="C827" s="1">
        <v>43313.5</v>
      </c>
      <c r="D827" t="s">
        <v>18</v>
      </c>
      <c r="E827">
        <v>50.507380068750003</v>
      </c>
      <c r="F827" t="s">
        <v>14</v>
      </c>
      <c r="G827" t="s">
        <v>42</v>
      </c>
      <c r="H827" t="s">
        <v>16</v>
      </c>
      <c r="I827" t="str">
        <f t="shared" si="36"/>
        <v>CHINA-CANADA</v>
      </c>
      <c r="J827">
        <v>219831</v>
      </c>
      <c r="K827" s="9">
        <f t="shared" si="37"/>
        <v>27478.875</v>
      </c>
      <c r="L827" t="s">
        <v>113</v>
      </c>
      <c r="M827" s="1">
        <v>43294.67083333333</v>
      </c>
      <c r="N827" s="5">
        <f t="shared" si="38"/>
        <v>43294</v>
      </c>
      <c r="O827" t="s">
        <v>31</v>
      </c>
    </row>
    <row r="828" spans="1:15" ht="13.5" customHeight="1" x14ac:dyDescent="0.2">
      <c r="A828" t="s">
        <v>113</v>
      </c>
      <c r="B828">
        <v>219831</v>
      </c>
      <c r="C828" s="1">
        <v>43313.5</v>
      </c>
      <c r="D828" t="s">
        <v>18</v>
      </c>
      <c r="E828">
        <v>3282.9797044687498</v>
      </c>
      <c r="F828" t="s">
        <v>14</v>
      </c>
      <c r="G828" t="s">
        <v>42</v>
      </c>
      <c r="H828" t="s">
        <v>16</v>
      </c>
      <c r="I828" t="str">
        <f t="shared" si="36"/>
        <v>CHINA-CANADA</v>
      </c>
      <c r="J828">
        <v>219831</v>
      </c>
      <c r="K828" s="9">
        <f t="shared" si="37"/>
        <v>27478.875</v>
      </c>
      <c r="L828" t="s">
        <v>113</v>
      </c>
      <c r="M828" s="1">
        <v>43294.67083333333</v>
      </c>
      <c r="N828" s="5">
        <f t="shared" si="38"/>
        <v>43294</v>
      </c>
      <c r="O828" t="s">
        <v>31</v>
      </c>
    </row>
    <row r="829" spans="1:15" x14ac:dyDescent="0.2">
      <c r="A829" t="s">
        <v>113</v>
      </c>
      <c r="B829">
        <v>219831</v>
      </c>
      <c r="C829" s="1">
        <v>43313.5</v>
      </c>
      <c r="D829" t="s">
        <v>18</v>
      </c>
      <c r="E829">
        <v>409.10977855687503</v>
      </c>
      <c r="F829" t="s">
        <v>14</v>
      </c>
      <c r="G829" t="s">
        <v>42</v>
      </c>
      <c r="H829" t="s">
        <v>16</v>
      </c>
      <c r="I829" t="str">
        <f t="shared" si="36"/>
        <v>CHINA-CANADA</v>
      </c>
      <c r="J829">
        <v>219831</v>
      </c>
      <c r="K829" s="9">
        <f t="shared" si="37"/>
        <v>27478.875</v>
      </c>
      <c r="L829" t="s">
        <v>113</v>
      </c>
      <c r="M829" s="1">
        <v>43294.67083333333</v>
      </c>
      <c r="N829" s="5">
        <f t="shared" si="38"/>
        <v>43294</v>
      </c>
      <c r="O829" t="s">
        <v>31</v>
      </c>
    </row>
    <row r="830" spans="1:15" x14ac:dyDescent="0.2">
      <c r="A830" t="s">
        <v>157</v>
      </c>
      <c r="B830">
        <v>462</v>
      </c>
      <c r="C830" t="s">
        <v>13</v>
      </c>
      <c r="D830" t="s">
        <v>11</v>
      </c>
      <c r="E830">
        <v>177.2118666225</v>
      </c>
      <c r="F830" t="s">
        <v>14</v>
      </c>
      <c r="G830" t="s">
        <v>12</v>
      </c>
      <c r="H830" t="s">
        <v>12</v>
      </c>
      <c r="I830" t="str">
        <f t="shared" si="36"/>
        <v>UNITED KINGDOM-UNITED KINGDOM</v>
      </c>
      <c r="J830">
        <v>462</v>
      </c>
      <c r="K830" s="9">
        <f t="shared" si="37"/>
        <v>231</v>
      </c>
      <c r="L830" t="s">
        <v>157</v>
      </c>
      <c r="M830" s="1">
        <v>43329.486111111109</v>
      </c>
      <c r="N830" s="5">
        <f>IFERROR(INT(M830),"")</f>
        <v>43329</v>
      </c>
      <c r="O830" t="s">
        <v>91</v>
      </c>
    </row>
    <row r="831" spans="1:15" x14ac:dyDescent="0.2">
      <c r="A831" t="s">
        <v>157</v>
      </c>
      <c r="B831">
        <v>462</v>
      </c>
      <c r="C831" t="s">
        <v>13</v>
      </c>
      <c r="D831" t="s">
        <v>11</v>
      </c>
      <c r="E831">
        <v>35.442373324499997</v>
      </c>
      <c r="F831" t="s">
        <v>14</v>
      </c>
      <c r="G831" t="s">
        <v>12</v>
      </c>
      <c r="H831" t="s">
        <v>12</v>
      </c>
      <c r="I831" t="str">
        <f t="shared" si="36"/>
        <v>UNITED KINGDOM-UNITED KINGDOM</v>
      </c>
      <c r="J831">
        <v>462</v>
      </c>
      <c r="K831" s="9">
        <f t="shared" si="37"/>
        <v>231</v>
      </c>
      <c r="L831" t="s">
        <v>157</v>
      </c>
      <c r="M831" s="1">
        <v>43329.486111111109</v>
      </c>
      <c r="N831" s="5">
        <f t="shared" ref="N831:N894" si="39">IFERROR(INT(M831),"")</f>
        <v>43329</v>
      </c>
      <c r="O831" t="s">
        <v>91</v>
      </c>
    </row>
    <row r="832" spans="1:15" x14ac:dyDescent="0.2">
      <c r="A832" t="s">
        <v>158</v>
      </c>
      <c r="B832">
        <v>1110</v>
      </c>
      <c r="C832" t="s">
        <v>13</v>
      </c>
      <c r="D832" t="s">
        <v>11</v>
      </c>
      <c r="E832">
        <v>420.05775791999997</v>
      </c>
      <c r="F832" t="s">
        <v>14</v>
      </c>
      <c r="G832" t="s">
        <v>12</v>
      </c>
      <c r="H832" t="s">
        <v>12</v>
      </c>
      <c r="I832" t="str">
        <f t="shared" si="36"/>
        <v>UNITED KINGDOM-UNITED KINGDOM</v>
      </c>
      <c r="J832">
        <v>1110</v>
      </c>
      <c r="K832" s="9">
        <f t="shared" si="37"/>
        <v>555</v>
      </c>
      <c r="L832" t="s">
        <v>158</v>
      </c>
      <c r="M832" t="s">
        <v>13</v>
      </c>
      <c r="N832" s="5" t="str">
        <f t="shared" si="39"/>
        <v/>
      </c>
      <c r="O832" t="s">
        <v>91</v>
      </c>
    </row>
    <row r="833" spans="1:15" x14ac:dyDescent="0.2">
      <c r="A833" t="s">
        <v>158</v>
      </c>
      <c r="B833">
        <v>1110</v>
      </c>
      <c r="C833" t="s">
        <v>13</v>
      </c>
      <c r="D833" t="s">
        <v>11</v>
      </c>
      <c r="E833">
        <v>84.011551584000003</v>
      </c>
      <c r="F833" t="s">
        <v>14</v>
      </c>
      <c r="G833" t="s">
        <v>12</v>
      </c>
      <c r="H833" t="s">
        <v>12</v>
      </c>
      <c r="I833" t="str">
        <f t="shared" si="36"/>
        <v>UNITED KINGDOM-UNITED KINGDOM</v>
      </c>
      <c r="J833">
        <v>1110</v>
      </c>
      <c r="K833" s="9">
        <f t="shared" si="37"/>
        <v>555</v>
      </c>
      <c r="L833" t="s">
        <v>158</v>
      </c>
      <c r="M833" t="s">
        <v>13</v>
      </c>
      <c r="N833" s="5" t="str">
        <f t="shared" si="39"/>
        <v/>
      </c>
      <c r="O833" t="s">
        <v>91</v>
      </c>
    </row>
    <row r="834" spans="1:15" x14ac:dyDescent="0.2">
      <c r="A834" t="s">
        <v>159</v>
      </c>
      <c r="B834">
        <v>6159</v>
      </c>
      <c r="C834" t="s">
        <v>13</v>
      </c>
      <c r="D834" t="s">
        <v>18</v>
      </c>
      <c r="E834">
        <v>3599.1697413375</v>
      </c>
      <c r="F834" t="s">
        <v>7</v>
      </c>
      <c r="G834" t="s">
        <v>16</v>
      </c>
      <c r="H834" t="s">
        <v>20</v>
      </c>
      <c r="I834" t="str">
        <f t="shared" ref="I834:I897" si="40">G834&amp;"-"&amp;H834</f>
        <v>CANADA-UNITED ARAB EMIRATES</v>
      </c>
      <c r="J834">
        <v>6159</v>
      </c>
      <c r="K834" s="9">
        <f t="shared" ref="K834:K897" si="41">J834/COUNTIF(L:L,L834)</f>
        <v>1026.5</v>
      </c>
      <c r="L834" t="s">
        <v>159</v>
      </c>
      <c r="M834" s="1">
        <v>43333.104166666664</v>
      </c>
      <c r="N834" s="5">
        <f t="shared" si="39"/>
        <v>43333</v>
      </c>
      <c r="O834" t="s">
        <v>31</v>
      </c>
    </row>
    <row r="835" spans="1:15" x14ac:dyDescent="0.2">
      <c r="A835" t="s">
        <v>159</v>
      </c>
      <c r="B835">
        <v>6159</v>
      </c>
      <c r="C835" t="s">
        <v>13</v>
      </c>
      <c r="D835" t="s">
        <v>18</v>
      </c>
      <c r="E835">
        <v>24.992312420625002</v>
      </c>
      <c r="F835" t="s">
        <v>14</v>
      </c>
      <c r="G835" t="s">
        <v>16</v>
      </c>
      <c r="H835" t="s">
        <v>20</v>
      </c>
      <c r="I835" t="str">
        <f t="shared" si="40"/>
        <v>CANADA-UNITED ARAB EMIRATES</v>
      </c>
      <c r="J835">
        <v>6159</v>
      </c>
      <c r="K835" s="9">
        <f t="shared" si="41"/>
        <v>1026.5</v>
      </c>
      <c r="L835" t="s">
        <v>159</v>
      </c>
      <c r="M835" s="1">
        <v>43333.104166666664</v>
      </c>
      <c r="N835" s="5">
        <f t="shared" si="39"/>
        <v>43333</v>
      </c>
      <c r="O835" t="s">
        <v>31</v>
      </c>
    </row>
    <row r="836" spans="1:15" x14ac:dyDescent="0.2">
      <c r="A836" t="s">
        <v>159</v>
      </c>
      <c r="B836">
        <v>6159</v>
      </c>
      <c r="C836" t="s">
        <v>13</v>
      </c>
      <c r="D836" t="s">
        <v>18</v>
      </c>
      <c r="E836">
        <v>324.92312419874997</v>
      </c>
      <c r="F836" t="s">
        <v>14</v>
      </c>
      <c r="G836" t="s">
        <v>16</v>
      </c>
      <c r="H836" t="s">
        <v>20</v>
      </c>
      <c r="I836" t="str">
        <f t="shared" si="40"/>
        <v>CANADA-UNITED ARAB EMIRATES</v>
      </c>
      <c r="J836">
        <v>6159</v>
      </c>
      <c r="K836" s="9">
        <f t="shared" si="41"/>
        <v>1026.5</v>
      </c>
      <c r="L836" t="s">
        <v>159</v>
      </c>
      <c r="M836" s="1">
        <v>43333.104166666664</v>
      </c>
      <c r="N836" s="5">
        <f t="shared" si="39"/>
        <v>43333</v>
      </c>
      <c r="O836" t="s">
        <v>31</v>
      </c>
    </row>
    <row r="837" spans="1:15" x14ac:dyDescent="0.2">
      <c r="A837" t="s">
        <v>159</v>
      </c>
      <c r="B837">
        <v>6159</v>
      </c>
      <c r="C837" t="s">
        <v>13</v>
      </c>
      <c r="D837" t="s">
        <v>18</v>
      </c>
      <c r="E837">
        <v>45.487392369375002</v>
      </c>
      <c r="F837" t="s">
        <v>14</v>
      </c>
      <c r="G837" t="s">
        <v>16</v>
      </c>
      <c r="H837" t="s">
        <v>20</v>
      </c>
      <c r="I837" t="str">
        <f t="shared" si="40"/>
        <v>CANADA-UNITED ARAB EMIRATES</v>
      </c>
      <c r="J837">
        <v>6159</v>
      </c>
      <c r="K837" s="9">
        <f t="shared" si="41"/>
        <v>1026.5</v>
      </c>
      <c r="L837" t="s">
        <v>159</v>
      </c>
      <c r="M837" s="1">
        <v>43333.104166666664</v>
      </c>
      <c r="N837" s="5">
        <f t="shared" si="39"/>
        <v>43333</v>
      </c>
      <c r="O837" t="s">
        <v>31</v>
      </c>
    </row>
    <row r="838" spans="1:15" x14ac:dyDescent="0.2">
      <c r="A838" t="s">
        <v>159</v>
      </c>
      <c r="B838">
        <v>6159</v>
      </c>
      <c r="C838" t="s">
        <v>13</v>
      </c>
      <c r="D838" t="s">
        <v>18</v>
      </c>
      <c r="E838">
        <v>84.978474776249996</v>
      </c>
      <c r="F838" t="s">
        <v>14</v>
      </c>
      <c r="G838" t="s">
        <v>16</v>
      </c>
      <c r="H838" t="s">
        <v>20</v>
      </c>
      <c r="I838" t="str">
        <f t="shared" si="40"/>
        <v>CANADA-UNITED ARAB EMIRATES</v>
      </c>
      <c r="J838">
        <v>6159</v>
      </c>
      <c r="K838" s="9">
        <f t="shared" si="41"/>
        <v>1026.5</v>
      </c>
      <c r="L838" t="s">
        <v>159</v>
      </c>
      <c r="M838" s="1">
        <v>43333.104166666664</v>
      </c>
      <c r="N838" s="5">
        <f t="shared" si="39"/>
        <v>43333</v>
      </c>
      <c r="O838" t="s">
        <v>31</v>
      </c>
    </row>
    <row r="839" spans="1:15" x14ac:dyDescent="0.2">
      <c r="A839" t="s">
        <v>159</v>
      </c>
      <c r="B839">
        <v>6159</v>
      </c>
      <c r="C839" t="s">
        <v>13</v>
      </c>
      <c r="D839" t="s">
        <v>18</v>
      </c>
      <c r="E839">
        <v>74.984624838749994</v>
      </c>
      <c r="F839" t="s">
        <v>14</v>
      </c>
      <c r="G839" t="s">
        <v>16</v>
      </c>
      <c r="H839" t="s">
        <v>20</v>
      </c>
      <c r="I839" t="str">
        <f t="shared" si="40"/>
        <v>CANADA-UNITED ARAB EMIRATES</v>
      </c>
      <c r="J839">
        <v>6159</v>
      </c>
      <c r="K839" s="9">
        <f t="shared" si="41"/>
        <v>1026.5</v>
      </c>
      <c r="L839" t="s">
        <v>159</v>
      </c>
      <c r="M839" s="1">
        <v>43333.104166666664</v>
      </c>
      <c r="N839" s="5">
        <f t="shared" si="39"/>
        <v>43333</v>
      </c>
      <c r="O839" t="s">
        <v>31</v>
      </c>
    </row>
    <row r="840" spans="1:15" x14ac:dyDescent="0.2">
      <c r="A840" t="s">
        <v>123</v>
      </c>
      <c r="B840">
        <v>96.5</v>
      </c>
      <c r="C840" s="1">
        <v>43332.541666666664</v>
      </c>
      <c r="D840" t="s">
        <v>11</v>
      </c>
      <c r="E840">
        <v>1347.7159358715101</v>
      </c>
      <c r="F840" t="s">
        <v>14</v>
      </c>
      <c r="G840" t="s">
        <v>23</v>
      </c>
      <c r="H840" t="s">
        <v>12</v>
      </c>
      <c r="I840" t="str">
        <f t="shared" si="40"/>
        <v>UNITED STATES-UNITED KINGDOM</v>
      </c>
      <c r="J840">
        <v>96.5</v>
      </c>
      <c r="K840" s="9">
        <f t="shared" si="41"/>
        <v>8.0416666666666661</v>
      </c>
      <c r="L840" t="s">
        <v>123</v>
      </c>
      <c r="M840" s="1">
        <v>43330.935416666667</v>
      </c>
      <c r="N840" s="5">
        <f t="shared" si="39"/>
        <v>43330</v>
      </c>
      <c r="O840" t="s">
        <v>17</v>
      </c>
    </row>
    <row r="841" spans="1:15" x14ac:dyDescent="0.2">
      <c r="A841" t="s">
        <v>123</v>
      </c>
      <c r="B841">
        <v>96.5</v>
      </c>
      <c r="C841" s="1">
        <v>43332.541666666664</v>
      </c>
      <c r="D841" t="s">
        <v>11</v>
      </c>
      <c r="E841">
        <v>108.16487266439999</v>
      </c>
      <c r="F841" t="s">
        <v>129</v>
      </c>
      <c r="G841" t="s">
        <v>23</v>
      </c>
      <c r="H841" t="s">
        <v>12</v>
      </c>
      <c r="I841" t="str">
        <f t="shared" si="40"/>
        <v>UNITED STATES-UNITED KINGDOM</v>
      </c>
      <c r="J841">
        <v>96.5</v>
      </c>
      <c r="K841" s="9">
        <f t="shared" si="41"/>
        <v>8.0416666666666661</v>
      </c>
      <c r="L841" t="s">
        <v>123</v>
      </c>
      <c r="M841" s="1">
        <v>43330.935416666667</v>
      </c>
      <c r="N841" s="5">
        <f t="shared" si="39"/>
        <v>43330</v>
      </c>
      <c r="O841" t="s">
        <v>17</v>
      </c>
    </row>
    <row r="842" spans="1:15" x14ac:dyDescent="0.2">
      <c r="A842" t="s">
        <v>123</v>
      </c>
      <c r="B842">
        <v>96.5</v>
      </c>
      <c r="C842" s="1">
        <v>43332.541666666664</v>
      </c>
      <c r="D842" t="s">
        <v>11</v>
      </c>
      <c r="E842">
        <v>45.943817272499999</v>
      </c>
      <c r="F842" t="s">
        <v>14</v>
      </c>
      <c r="G842" t="s">
        <v>23</v>
      </c>
      <c r="H842" t="s">
        <v>12</v>
      </c>
      <c r="I842" t="str">
        <f t="shared" si="40"/>
        <v>UNITED STATES-UNITED KINGDOM</v>
      </c>
      <c r="J842">
        <v>96.5</v>
      </c>
      <c r="K842" s="9">
        <f t="shared" si="41"/>
        <v>8.0416666666666661</v>
      </c>
      <c r="L842" t="s">
        <v>123</v>
      </c>
      <c r="M842" s="1">
        <v>43330.935416666667</v>
      </c>
      <c r="N842" s="5">
        <f t="shared" si="39"/>
        <v>43330</v>
      </c>
      <c r="O842" t="s">
        <v>17</v>
      </c>
    </row>
    <row r="843" spans="1:15" x14ac:dyDescent="0.2">
      <c r="A843" t="s">
        <v>123</v>
      </c>
      <c r="B843">
        <v>96.5</v>
      </c>
      <c r="C843" s="1">
        <v>43332.541666666664</v>
      </c>
      <c r="D843" t="s">
        <v>11</v>
      </c>
      <c r="E843">
        <v>39.380414805000001</v>
      </c>
      <c r="F843" t="s">
        <v>14</v>
      </c>
      <c r="G843" t="s">
        <v>23</v>
      </c>
      <c r="H843" t="s">
        <v>12</v>
      </c>
      <c r="I843" t="str">
        <f t="shared" si="40"/>
        <v>UNITED STATES-UNITED KINGDOM</v>
      </c>
      <c r="J843">
        <v>96.5</v>
      </c>
      <c r="K843" s="9">
        <f t="shared" si="41"/>
        <v>8.0416666666666661</v>
      </c>
      <c r="L843" t="s">
        <v>123</v>
      </c>
      <c r="M843" s="1">
        <v>43330.935416666667</v>
      </c>
      <c r="N843" s="5">
        <f t="shared" si="39"/>
        <v>43330</v>
      </c>
      <c r="O843" t="s">
        <v>17</v>
      </c>
    </row>
    <row r="844" spans="1:15" x14ac:dyDescent="0.2">
      <c r="A844" t="s">
        <v>123</v>
      </c>
      <c r="B844">
        <v>96.5</v>
      </c>
      <c r="C844" s="1">
        <v>43332.541666666664</v>
      </c>
      <c r="D844" t="s">
        <v>11</v>
      </c>
      <c r="E844">
        <v>72.683118925095002</v>
      </c>
      <c r="F844" t="s">
        <v>14</v>
      </c>
      <c r="G844" t="s">
        <v>23</v>
      </c>
      <c r="H844" t="s">
        <v>12</v>
      </c>
      <c r="I844" t="str">
        <f t="shared" si="40"/>
        <v>UNITED STATES-UNITED KINGDOM</v>
      </c>
      <c r="J844">
        <v>96.5</v>
      </c>
      <c r="K844" s="9">
        <f t="shared" si="41"/>
        <v>8.0416666666666661</v>
      </c>
      <c r="L844" t="s">
        <v>123</v>
      </c>
      <c r="M844" s="1">
        <v>43330.935416666667</v>
      </c>
      <c r="N844" s="5">
        <f t="shared" si="39"/>
        <v>43330</v>
      </c>
      <c r="O844" t="s">
        <v>17</v>
      </c>
    </row>
    <row r="845" spans="1:15" x14ac:dyDescent="0.2">
      <c r="A845" t="s">
        <v>123</v>
      </c>
      <c r="B845">
        <v>96.5</v>
      </c>
      <c r="C845" s="1">
        <v>43332.541666666664</v>
      </c>
      <c r="D845" t="s">
        <v>11</v>
      </c>
      <c r="E845">
        <v>45.943817272499999</v>
      </c>
      <c r="F845" t="s">
        <v>14</v>
      </c>
      <c r="G845" t="s">
        <v>23</v>
      </c>
      <c r="H845" t="s">
        <v>12</v>
      </c>
      <c r="I845" t="str">
        <f t="shared" si="40"/>
        <v>UNITED STATES-UNITED KINGDOM</v>
      </c>
      <c r="J845">
        <v>96.5</v>
      </c>
      <c r="K845" s="9">
        <f t="shared" si="41"/>
        <v>8.0416666666666661</v>
      </c>
      <c r="L845" t="s">
        <v>123</v>
      </c>
      <c r="M845" s="1">
        <v>43330.935416666667</v>
      </c>
      <c r="N845" s="5">
        <f t="shared" si="39"/>
        <v>43330</v>
      </c>
      <c r="O845" t="s">
        <v>17</v>
      </c>
    </row>
    <row r="846" spans="1:15" x14ac:dyDescent="0.2">
      <c r="A846" t="s">
        <v>130</v>
      </c>
      <c r="B846">
        <v>188</v>
      </c>
      <c r="C846" s="1">
        <v>43329.606249999997</v>
      </c>
      <c r="D846" t="s">
        <v>11</v>
      </c>
      <c r="E846">
        <v>5567.2223677877801</v>
      </c>
      <c r="F846" t="s">
        <v>14</v>
      </c>
      <c r="G846" t="s">
        <v>20</v>
      </c>
      <c r="H846" t="s">
        <v>12</v>
      </c>
      <c r="I846" t="str">
        <f t="shared" si="40"/>
        <v>UNITED ARAB EMIRATES-UNITED KINGDOM</v>
      </c>
      <c r="J846">
        <v>188</v>
      </c>
      <c r="K846" s="9">
        <f t="shared" si="41"/>
        <v>14.461538461538462</v>
      </c>
      <c r="L846" t="s">
        <v>130</v>
      </c>
      <c r="M846" s="1">
        <v>43327.038194444445</v>
      </c>
      <c r="N846" s="5">
        <f t="shared" si="39"/>
        <v>43327</v>
      </c>
      <c r="O846" t="s">
        <v>17</v>
      </c>
    </row>
    <row r="847" spans="1:15" x14ac:dyDescent="0.2">
      <c r="A847" t="s">
        <v>130</v>
      </c>
      <c r="B847">
        <v>188</v>
      </c>
      <c r="C847" s="1">
        <v>43329.606249999997</v>
      </c>
      <c r="D847" t="s">
        <v>11</v>
      </c>
      <c r="E847">
        <v>139.183512725805</v>
      </c>
      <c r="F847" t="s">
        <v>14</v>
      </c>
      <c r="G847" t="s">
        <v>20</v>
      </c>
      <c r="H847" t="s">
        <v>12</v>
      </c>
      <c r="I847" t="str">
        <f t="shared" si="40"/>
        <v>UNITED ARAB EMIRATES-UNITED KINGDOM</v>
      </c>
      <c r="J847">
        <v>188</v>
      </c>
      <c r="K847" s="9">
        <f t="shared" si="41"/>
        <v>14.461538461538462</v>
      </c>
      <c r="L847" t="s">
        <v>130</v>
      </c>
      <c r="M847" s="1">
        <v>43327.038194444445</v>
      </c>
      <c r="N847" s="5">
        <f t="shared" si="39"/>
        <v>43327</v>
      </c>
      <c r="O847" t="s">
        <v>17</v>
      </c>
    </row>
    <row r="848" spans="1:15" x14ac:dyDescent="0.2">
      <c r="A848" t="s">
        <v>160</v>
      </c>
      <c r="B848">
        <v>32154</v>
      </c>
      <c r="C848" s="1">
        <v>43327.5</v>
      </c>
      <c r="D848" t="s">
        <v>18</v>
      </c>
      <c r="E848">
        <v>5631.8573180100002</v>
      </c>
      <c r="F848" t="s">
        <v>7</v>
      </c>
      <c r="G848" t="s">
        <v>42</v>
      </c>
      <c r="H848" t="s">
        <v>16</v>
      </c>
      <c r="I848" t="str">
        <f t="shared" si="40"/>
        <v>CHINA-CANADA</v>
      </c>
      <c r="J848">
        <v>32154</v>
      </c>
      <c r="K848" s="9">
        <f t="shared" si="41"/>
        <v>3572.6666666666665</v>
      </c>
      <c r="L848" t="s">
        <v>160</v>
      </c>
      <c r="M848" s="1">
        <v>43312.5</v>
      </c>
      <c r="N848" s="5">
        <f t="shared" si="39"/>
        <v>43312</v>
      </c>
      <c r="O848" t="s">
        <v>31</v>
      </c>
    </row>
    <row r="849" spans="1:15" x14ac:dyDescent="0.2">
      <c r="A849" t="s">
        <v>160</v>
      </c>
      <c r="B849">
        <v>32154</v>
      </c>
      <c r="C849" s="1">
        <v>43327.5</v>
      </c>
      <c r="D849" t="s">
        <v>18</v>
      </c>
      <c r="E849">
        <v>40.229089786875001</v>
      </c>
      <c r="F849" t="s">
        <v>7</v>
      </c>
      <c r="G849" t="s">
        <v>42</v>
      </c>
      <c r="H849" t="s">
        <v>16</v>
      </c>
      <c r="I849" t="str">
        <f t="shared" si="40"/>
        <v>CHINA-CANADA</v>
      </c>
      <c r="J849">
        <v>32154</v>
      </c>
      <c r="K849" s="9">
        <f t="shared" si="41"/>
        <v>3572.6666666666665</v>
      </c>
      <c r="L849" t="s">
        <v>160</v>
      </c>
      <c r="M849" s="1">
        <v>43312.5</v>
      </c>
      <c r="N849" s="5">
        <f t="shared" si="39"/>
        <v>43312</v>
      </c>
      <c r="O849" t="s">
        <v>31</v>
      </c>
    </row>
    <row r="850" spans="1:15" x14ac:dyDescent="0.2">
      <c r="A850" t="s">
        <v>160</v>
      </c>
      <c r="B850">
        <v>32154</v>
      </c>
      <c r="C850" s="1">
        <v>43327.5</v>
      </c>
      <c r="D850" t="s">
        <v>18</v>
      </c>
      <c r="E850">
        <v>714.03751530374996</v>
      </c>
      <c r="F850" t="s">
        <v>7</v>
      </c>
      <c r="G850" t="s">
        <v>42</v>
      </c>
      <c r="H850" t="s">
        <v>16</v>
      </c>
      <c r="I850" t="str">
        <f t="shared" si="40"/>
        <v>CHINA-CANADA</v>
      </c>
      <c r="J850">
        <v>32154</v>
      </c>
      <c r="K850" s="9">
        <f t="shared" si="41"/>
        <v>3572.6666666666665</v>
      </c>
      <c r="L850" t="s">
        <v>160</v>
      </c>
      <c r="M850" s="1">
        <v>43312.5</v>
      </c>
      <c r="N850" s="5">
        <f t="shared" si="39"/>
        <v>43312</v>
      </c>
      <c r="O850" t="s">
        <v>31</v>
      </c>
    </row>
    <row r="851" spans="1:15" x14ac:dyDescent="0.2">
      <c r="A851" t="s">
        <v>160</v>
      </c>
      <c r="B851">
        <v>32154</v>
      </c>
      <c r="C851" s="1">
        <v>43327.5</v>
      </c>
      <c r="D851" t="s">
        <v>18</v>
      </c>
      <c r="E851">
        <v>90.513530126250004</v>
      </c>
      <c r="F851" t="s">
        <v>7</v>
      </c>
      <c r="G851" t="s">
        <v>42</v>
      </c>
      <c r="H851" t="s">
        <v>16</v>
      </c>
      <c r="I851" t="str">
        <f t="shared" si="40"/>
        <v>CHINA-CANADA</v>
      </c>
      <c r="J851">
        <v>32154</v>
      </c>
      <c r="K851" s="9">
        <f t="shared" si="41"/>
        <v>3572.6666666666665</v>
      </c>
      <c r="L851" t="s">
        <v>160</v>
      </c>
      <c r="M851" s="1">
        <v>43312.5</v>
      </c>
      <c r="N851" s="5">
        <f t="shared" si="39"/>
        <v>43312</v>
      </c>
      <c r="O851" t="s">
        <v>31</v>
      </c>
    </row>
    <row r="852" spans="1:15" x14ac:dyDescent="0.2">
      <c r="A852" t="s">
        <v>160</v>
      </c>
      <c r="B852">
        <v>32154</v>
      </c>
      <c r="C852" s="1">
        <v>43327.5</v>
      </c>
      <c r="D852" t="s">
        <v>18</v>
      </c>
      <c r="E852">
        <v>95.279827788749998</v>
      </c>
      <c r="F852" t="s">
        <v>7</v>
      </c>
      <c r="G852" t="s">
        <v>42</v>
      </c>
      <c r="H852" t="s">
        <v>16</v>
      </c>
      <c r="I852" t="str">
        <f t="shared" si="40"/>
        <v>CHINA-CANADA</v>
      </c>
      <c r="J852">
        <v>32154</v>
      </c>
      <c r="K852" s="9">
        <f t="shared" si="41"/>
        <v>3572.6666666666665</v>
      </c>
      <c r="L852" t="s">
        <v>160</v>
      </c>
      <c r="M852" s="1">
        <v>43312.5</v>
      </c>
      <c r="N852" s="5">
        <f t="shared" si="39"/>
        <v>43312</v>
      </c>
      <c r="O852" t="s">
        <v>31</v>
      </c>
    </row>
    <row r="853" spans="1:15" x14ac:dyDescent="0.2">
      <c r="A853" t="s">
        <v>160</v>
      </c>
      <c r="B853">
        <v>32154</v>
      </c>
      <c r="C853" s="1">
        <v>43327.5</v>
      </c>
      <c r="D853" t="s">
        <v>18</v>
      </c>
      <c r="E853">
        <v>341.93573182312502</v>
      </c>
      <c r="F853" t="s">
        <v>7</v>
      </c>
      <c r="G853" t="s">
        <v>42</v>
      </c>
      <c r="H853" t="s">
        <v>16</v>
      </c>
      <c r="I853" t="str">
        <f t="shared" si="40"/>
        <v>CHINA-CANADA</v>
      </c>
      <c r="J853">
        <v>32154</v>
      </c>
      <c r="K853" s="9">
        <f t="shared" si="41"/>
        <v>3572.6666666666665</v>
      </c>
      <c r="L853" t="s">
        <v>160</v>
      </c>
      <c r="M853" s="1">
        <v>43312.5</v>
      </c>
      <c r="N853" s="5">
        <f t="shared" si="39"/>
        <v>43312</v>
      </c>
      <c r="O853" t="s">
        <v>31</v>
      </c>
    </row>
    <row r="854" spans="1:15" x14ac:dyDescent="0.2">
      <c r="A854" t="s">
        <v>160</v>
      </c>
      <c r="B854">
        <v>32154</v>
      </c>
      <c r="C854" s="1">
        <v>43327.5</v>
      </c>
      <c r="D854" t="s">
        <v>18</v>
      </c>
      <c r="E854">
        <v>683.87146364625005</v>
      </c>
      <c r="F854" t="s">
        <v>7</v>
      </c>
      <c r="G854" t="s">
        <v>42</v>
      </c>
      <c r="H854" t="s">
        <v>16</v>
      </c>
      <c r="I854" t="str">
        <f t="shared" si="40"/>
        <v>CHINA-CANADA</v>
      </c>
      <c r="J854">
        <v>32154</v>
      </c>
      <c r="K854" s="9">
        <f t="shared" si="41"/>
        <v>3572.6666666666665</v>
      </c>
      <c r="L854" t="s">
        <v>160</v>
      </c>
      <c r="M854" s="1">
        <v>43312.5</v>
      </c>
      <c r="N854" s="5">
        <f t="shared" si="39"/>
        <v>43312</v>
      </c>
      <c r="O854" t="s">
        <v>31</v>
      </c>
    </row>
    <row r="855" spans="1:15" x14ac:dyDescent="0.2">
      <c r="A855" t="s">
        <v>160</v>
      </c>
      <c r="B855">
        <v>32154</v>
      </c>
      <c r="C855" s="1">
        <v>43327.5</v>
      </c>
      <c r="D855" t="s">
        <v>18</v>
      </c>
      <c r="E855">
        <v>50.284440339375003</v>
      </c>
      <c r="F855" t="s">
        <v>14</v>
      </c>
      <c r="G855" t="s">
        <v>42</v>
      </c>
      <c r="H855" t="s">
        <v>16</v>
      </c>
      <c r="I855" t="str">
        <f t="shared" si="40"/>
        <v>CHINA-CANADA</v>
      </c>
      <c r="J855">
        <v>32154</v>
      </c>
      <c r="K855" s="9">
        <f t="shared" si="41"/>
        <v>3572.6666666666665</v>
      </c>
      <c r="L855" t="s">
        <v>160</v>
      </c>
      <c r="M855" s="1">
        <v>43312.5</v>
      </c>
      <c r="N855" s="5">
        <f t="shared" si="39"/>
        <v>43312</v>
      </c>
      <c r="O855" t="s">
        <v>31</v>
      </c>
    </row>
    <row r="856" spans="1:15" x14ac:dyDescent="0.2">
      <c r="A856" t="s">
        <v>160</v>
      </c>
      <c r="B856">
        <v>32154</v>
      </c>
      <c r="C856" s="1">
        <v>43327.5</v>
      </c>
      <c r="D856" t="s">
        <v>18</v>
      </c>
      <c r="E856">
        <v>897.93204173062497</v>
      </c>
      <c r="F856" t="s">
        <v>14</v>
      </c>
      <c r="G856" t="s">
        <v>42</v>
      </c>
      <c r="H856" t="s">
        <v>16</v>
      </c>
      <c r="I856" t="str">
        <f t="shared" si="40"/>
        <v>CHINA-CANADA</v>
      </c>
      <c r="J856">
        <v>32154</v>
      </c>
      <c r="K856" s="9">
        <f t="shared" si="41"/>
        <v>3572.6666666666665</v>
      </c>
      <c r="L856" t="s">
        <v>160</v>
      </c>
      <c r="M856" s="1">
        <v>43312.5</v>
      </c>
      <c r="N856" s="5">
        <f t="shared" si="39"/>
        <v>43312</v>
      </c>
      <c r="O856" t="s">
        <v>31</v>
      </c>
    </row>
    <row r="857" spans="1:15" x14ac:dyDescent="0.2">
      <c r="A857" t="s">
        <v>130</v>
      </c>
      <c r="B857">
        <v>188</v>
      </c>
      <c r="C857" s="1">
        <v>43329.606249999997</v>
      </c>
      <c r="D857" t="s">
        <v>27</v>
      </c>
      <c r="E857">
        <v>72.09</v>
      </c>
      <c r="F857" t="s">
        <v>14</v>
      </c>
      <c r="G857" t="s">
        <v>20</v>
      </c>
      <c r="H857" t="s">
        <v>12</v>
      </c>
      <c r="I857" t="str">
        <f t="shared" si="40"/>
        <v>UNITED ARAB EMIRATES-UNITED KINGDOM</v>
      </c>
      <c r="J857">
        <v>188</v>
      </c>
      <c r="K857" s="9">
        <f t="shared" si="41"/>
        <v>14.461538461538462</v>
      </c>
      <c r="L857" t="s">
        <v>130</v>
      </c>
      <c r="M857" s="1">
        <v>43327.038194444445</v>
      </c>
      <c r="N857" s="5">
        <f t="shared" si="39"/>
        <v>43327</v>
      </c>
      <c r="O857" t="s">
        <v>17</v>
      </c>
    </row>
    <row r="858" spans="1:15" x14ac:dyDescent="0.2">
      <c r="A858" t="s">
        <v>130</v>
      </c>
      <c r="B858">
        <v>188</v>
      </c>
      <c r="C858" s="1">
        <v>43329.606249999997</v>
      </c>
      <c r="D858" t="s">
        <v>27</v>
      </c>
      <c r="E858">
        <v>30.1</v>
      </c>
      <c r="F858" t="s">
        <v>14</v>
      </c>
      <c r="G858" t="s">
        <v>20</v>
      </c>
      <c r="H858" t="s">
        <v>12</v>
      </c>
      <c r="I858" t="str">
        <f t="shared" si="40"/>
        <v>UNITED ARAB EMIRATES-UNITED KINGDOM</v>
      </c>
      <c r="J858">
        <v>188</v>
      </c>
      <c r="K858" s="9">
        <f t="shared" si="41"/>
        <v>14.461538461538462</v>
      </c>
      <c r="L858" t="s">
        <v>130</v>
      </c>
      <c r="M858" s="1">
        <v>43327.038194444445</v>
      </c>
      <c r="N858" s="5">
        <f t="shared" si="39"/>
        <v>43327</v>
      </c>
      <c r="O858" t="s">
        <v>17</v>
      </c>
    </row>
    <row r="859" spans="1:15" x14ac:dyDescent="0.2">
      <c r="A859" t="s">
        <v>130</v>
      </c>
      <c r="B859">
        <v>188</v>
      </c>
      <c r="C859" s="1">
        <v>43329.606249999997</v>
      </c>
      <c r="D859" t="s">
        <v>27</v>
      </c>
      <c r="E859">
        <v>-72.09</v>
      </c>
      <c r="F859" t="s">
        <v>14</v>
      </c>
      <c r="G859" t="s">
        <v>20</v>
      </c>
      <c r="H859" t="s">
        <v>12</v>
      </c>
      <c r="I859" t="str">
        <f t="shared" si="40"/>
        <v>UNITED ARAB EMIRATES-UNITED KINGDOM</v>
      </c>
      <c r="J859">
        <v>188</v>
      </c>
      <c r="K859" s="9">
        <f t="shared" si="41"/>
        <v>14.461538461538462</v>
      </c>
      <c r="L859" t="s">
        <v>130</v>
      </c>
      <c r="M859" s="1">
        <v>43327.038194444445</v>
      </c>
      <c r="N859" s="5">
        <f t="shared" si="39"/>
        <v>43327</v>
      </c>
      <c r="O859" t="s">
        <v>17</v>
      </c>
    </row>
    <row r="860" spans="1:15" x14ac:dyDescent="0.2">
      <c r="A860" t="s">
        <v>130</v>
      </c>
      <c r="B860">
        <v>188</v>
      </c>
      <c r="C860" s="1">
        <v>43329.606249999997</v>
      </c>
      <c r="D860" t="s">
        <v>27</v>
      </c>
      <c r="E860">
        <v>-30.1</v>
      </c>
      <c r="F860" t="s">
        <v>14</v>
      </c>
      <c r="G860" t="s">
        <v>20</v>
      </c>
      <c r="H860" t="s">
        <v>12</v>
      </c>
      <c r="I860" t="str">
        <f t="shared" si="40"/>
        <v>UNITED ARAB EMIRATES-UNITED KINGDOM</v>
      </c>
      <c r="J860">
        <v>188</v>
      </c>
      <c r="K860" s="9">
        <f t="shared" si="41"/>
        <v>14.461538461538462</v>
      </c>
      <c r="L860" t="s">
        <v>130</v>
      </c>
      <c r="M860" s="1">
        <v>43327.038194444445</v>
      </c>
      <c r="N860" s="5">
        <f t="shared" si="39"/>
        <v>43327</v>
      </c>
      <c r="O860" t="s">
        <v>17</v>
      </c>
    </row>
    <row r="861" spans="1:15" x14ac:dyDescent="0.2">
      <c r="A861" t="s">
        <v>130</v>
      </c>
      <c r="B861">
        <v>188</v>
      </c>
      <c r="C861" s="1">
        <v>43329.606249999997</v>
      </c>
      <c r="D861" t="s">
        <v>27</v>
      </c>
      <c r="E861">
        <v>48.9</v>
      </c>
      <c r="F861" t="s">
        <v>14</v>
      </c>
      <c r="G861" t="s">
        <v>20</v>
      </c>
      <c r="H861" t="s">
        <v>12</v>
      </c>
      <c r="I861" t="str">
        <f t="shared" si="40"/>
        <v>UNITED ARAB EMIRATES-UNITED KINGDOM</v>
      </c>
      <c r="J861">
        <v>188</v>
      </c>
      <c r="K861" s="9">
        <f t="shared" si="41"/>
        <v>14.461538461538462</v>
      </c>
      <c r="L861" t="s">
        <v>130</v>
      </c>
      <c r="M861" s="1">
        <v>43327.038194444445</v>
      </c>
      <c r="N861" s="5">
        <f t="shared" si="39"/>
        <v>43327</v>
      </c>
      <c r="O861" t="s">
        <v>17</v>
      </c>
    </row>
    <row r="862" spans="1:15" x14ac:dyDescent="0.2">
      <c r="A862" t="s">
        <v>130</v>
      </c>
      <c r="B862">
        <v>188</v>
      </c>
      <c r="C862" s="1">
        <v>43329.606249999997</v>
      </c>
      <c r="D862" t="s">
        <v>27</v>
      </c>
      <c r="E862">
        <v>19.309999999999999</v>
      </c>
      <c r="F862" t="s">
        <v>14</v>
      </c>
      <c r="G862" t="s">
        <v>20</v>
      </c>
      <c r="H862" t="s">
        <v>12</v>
      </c>
      <c r="I862" t="str">
        <f t="shared" si="40"/>
        <v>UNITED ARAB EMIRATES-UNITED KINGDOM</v>
      </c>
      <c r="J862">
        <v>188</v>
      </c>
      <c r="K862" s="9">
        <f t="shared" si="41"/>
        <v>14.461538461538462</v>
      </c>
      <c r="L862" t="s">
        <v>130</v>
      </c>
      <c r="M862" s="1">
        <v>43327.038194444445</v>
      </c>
      <c r="N862" s="5">
        <f t="shared" si="39"/>
        <v>43327</v>
      </c>
      <c r="O862" t="s">
        <v>17</v>
      </c>
    </row>
    <row r="863" spans="1:15" x14ac:dyDescent="0.2">
      <c r="A863" t="s">
        <v>130</v>
      </c>
      <c r="B863">
        <v>188</v>
      </c>
      <c r="C863" s="1">
        <v>43329.606249999997</v>
      </c>
      <c r="D863" t="s">
        <v>27</v>
      </c>
      <c r="E863">
        <v>49.26</v>
      </c>
      <c r="F863" t="s">
        <v>14</v>
      </c>
      <c r="G863" t="s">
        <v>20</v>
      </c>
      <c r="H863" t="s">
        <v>12</v>
      </c>
      <c r="I863" t="str">
        <f t="shared" si="40"/>
        <v>UNITED ARAB EMIRATES-UNITED KINGDOM</v>
      </c>
      <c r="J863">
        <v>188</v>
      </c>
      <c r="K863" s="9">
        <f t="shared" si="41"/>
        <v>14.461538461538462</v>
      </c>
      <c r="L863" t="s">
        <v>130</v>
      </c>
      <c r="M863" s="1">
        <v>43327.038194444445</v>
      </c>
      <c r="N863" s="5">
        <f t="shared" si="39"/>
        <v>43327</v>
      </c>
      <c r="O863" t="s">
        <v>17</v>
      </c>
    </row>
    <row r="864" spans="1:15" x14ac:dyDescent="0.2">
      <c r="A864" t="s">
        <v>48</v>
      </c>
      <c r="B864">
        <v>377</v>
      </c>
      <c r="C864" s="1">
        <v>43293.865277777775</v>
      </c>
      <c r="D864" t="s">
        <v>27</v>
      </c>
      <c r="E864">
        <v>-998.85946016348703</v>
      </c>
      <c r="F864" t="s">
        <v>7</v>
      </c>
      <c r="G864" t="s">
        <v>12</v>
      </c>
      <c r="H864" t="s">
        <v>20</v>
      </c>
      <c r="I864" t="str">
        <f t="shared" si="40"/>
        <v>UNITED KINGDOM-UNITED ARAB EMIRATES</v>
      </c>
      <c r="J864">
        <v>377</v>
      </c>
      <c r="K864" s="9">
        <f t="shared" si="41"/>
        <v>11.424242424242424</v>
      </c>
      <c r="L864" t="s">
        <v>48</v>
      </c>
      <c r="M864" s="1">
        <v>43293.558333333334</v>
      </c>
      <c r="N864" s="5">
        <f t="shared" si="39"/>
        <v>43293</v>
      </c>
      <c r="O864" t="s">
        <v>17</v>
      </c>
    </row>
    <row r="865" spans="1:15" x14ac:dyDescent="0.2">
      <c r="A865" t="s">
        <v>48</v>
      </c>
      <c r="B865">
        <v>377</v>
      </c>
      <c r="C865" s="1">
        <v>43293.865277777775</v>
      </c>
      <c r="D865" t="s">
        <v>27</v>
      </c>
      <c r="E865">
        <v>-49.081307657446999</v>
      </c>
      <c r="F865" t="s">
        <v>7</v>
      </c>
      <c r="G865" t="s">
        <v>12</v>
      </c>
      <c r="H865" t="s">
        <v>20</v>
      </c>
      <c r="I865" t="str">
        <f t="shared" si="40"/>
        <v>UNITED KINGDOM-UNITED ARAB EMIRATES</v>
      </c>
      <c r="J865">
        <v>377</v>
      </c>
      <c r="K865" s="9">
        <f t="shared" si="41"/>
        <v>11.424242424242424</v>
      </c>
      <c r="L865" t="s">
        <v>48</v>
      </c>
      <c r="M865" s="1">
        <v>43293.558333333334</v>
      </c>
      <c r="N865" s="5">
        <f t="shared" si="39"/>
        <v>43293</v>
      </c>
      <c r="O865" t="s">
        <v>17</v>
      </c>
    </row>
    <row r="866" spans="1:15" x14ac:dyDescent="0.2">
      <c r="A866" t="s">
        <v>48</v>
      </c>
      <c r="B866">
        <v>377</v>
      </c>
      <c r="C866" s="1">
        <v>43293.865277777775</v>
      </c>
      <c r="D866" t="s">
        <v>27</v>
      </c>
      <c r="E866">
        <v>-35.054577117885998</v>
      </c>
      <c r="F866" t="s">
        <v>7</v>
      </c>
      <c r="G866" t="s">
        <v>12</v>
      </c>
      <c r="H866" t="s">
        <v>20</v>
      </c>
      <c r="I866" t="str">
        <f t="shared" si="40"/>
        <v>UNITED KINGDOM-UNITED ARAB EMIRATES</v>
      </c>
      <c r="J866">
        <v>377</v>
      </c>
      <c r="K866" s="9">
        <f t="shared" si="41"/>
        <v>11.424242424242424</v>
      </c>
      <c r="L866" t="s">
        <v>48</v>
      </c>
      <c r="M866" s="1">
        <v>43293.558333333334</v>
      </c>
      <c r="N866" s="5">
        <f t="shared" si="39"/>
        <v>43293</v>
      </c>
      <c r="O866" t="s">
        <v>17</v>
      </c>
    </row>
    <row r="867" spans="1:15" x14ac:dyDescent="0.2">
      <c r="A867" t="s">
        <v>48</v>
      </c>
      <c r="B867">
        <v>377</v>
      </c>
      <c r="C867" s="1">
        <v>43293.865277777775</v>
      </c>
      <c r="D867" t="s">
        <v>27</v>
      </c>
      <c r="E867">
        <v>-88.466668452500002</v>
      </c>
      <c r="F867" t="s">
        <v>14</v>
      </c>
      <c r="G867" t="s">
        <v>12</v>
      </c>
      <c r="H867" t="s">
        <v>20</v>
      </c>
      <c r="I867" t="str">
        <f t="shared" si="40"/>
        <v>UNITED KINGDOM-UNITED ARAB EMIRATES</v>
      </c>
      <c r="J867">
        <v>377</v>
      </c>
      <c r="K867" s="9">
        <f t="shared" si="41"/>
        <v>11.424242424242424</v>
      </c>
      <c r="L867" t="s">
        <v>48</v>
      </c>
      <c r="M867" s="1">
        <v>43293.558333333334</v>
      </c>
      <c r="N867" s="5">
        <f t="shared" si="39"/>
        <v>43293</v>
      </c>
      <c r="O867" t="s">
        <v>17</v>
      </c>
    </row>
    <row r="868" spans="1:15" x14ac:dyDescent="0.2">
      <c r="A868" t="s">
        <v>48</v>
      </c>
      <c r="B868">
        <v>377</v>
      </c>
      <c r="C868" s="1">
        <v>43293.865277777775</v>
      </c>
      <c r="D868" t="s">
        <v>27</v>
      </c>
      <c r="E868">
        <v>-34.025641712499997</v>
      </c>
      <c r="F868" t="s">
        <v>14</v>
      </c>
      <c r="G868" t="s">
        <v>12</v>
      </c>
      <c r="H868" t="s">
        <v>20</v>
      </c>
      <c r="I868" t="str">
        <f t="shared" si="40"/>
        <v>UNITED KINGDOM-UNITED ARAB EMIRATES</v>
      </c>
      <c r="J868">
        <v>377</v>
      </c>
      <c r="K868" s="9">
        <f t="shared" si="41"/>
        <v>11.424242424242424</v>
      </c>
      <c r="L868" t="s">
        <v>48</v>
      </c>
      <c r="M868" s="1">
        <v>43293.558333333334</v>
      </c>
      <c r="N868" s="5">
        <f t="shared" si="39"/>
        <v>43293</v>
      </c>
      <c r="O868" t="s">
        <v>17</v>
      </c>
    </row>
    <row r="869" spans="1:15" x14ac:dyDescent="0.2">
      <c r="A869" t="s">
        <v>48</v>
      </c>
      <c r="B869">
        <v>377</v>
      </c>
      <c r="C869" s="1">
        <v>43293.865277777775</v>
      </c>
      <c r="D869" t="s">
        <v>27</v>
      </c>
      <c r="E869">
        <v>-32.664616043999999</v>
      </c>
      <c r="F869" t="s">
        <v>14</v>
      </c>
      <c r="G869" t="s">
        <v>12</v>
      </c>
      <c r="H869" t="s">
        <v>20</v>
      </c>
      <c r="I869" t="str">
        <f t="shared" si="40"/>
        <v>UNITED KINGDOM-UNITED ARAB EMIRATES</v>
      </c>
      <c r="J869">
        <v>377</v>
      </c>
      <c r="K869" s="9">
        <f t="shared" si="41"/>
        <v>11.424242424242424</v>
      </c>
      <c r="L869" t="s">
        <v>48</v>
      </c>
      <c r="M869" s="1">
        <v>43293.558333333334</v>
      </c>
      <c r="N869" s="5">
        <f t="shared" si="39"/>
        <v>43293</v>
      </c>
      <c r="O869" t="s">
        <v>17</v>
      </c>
    </row>
    <row r="870" spans="1:15" x14ac:dyDescent="0.2">
      <c r="A870" t="s">
        <v>48</v>
      </c>
      <c r="B870">
        <v>377</v>
      </c>
      <c r="C870" s="1">
        <v>43293.865277777775</v>
      </c>
      <c r="D870" t="s">
        <v>27</v>
      </c>
      <c r="E870">
        <v>-54.441026739999998</v>
      </c>
      <c r="F870" t="s">
        <v>43</v>
      </c>
      <c r="G870" t="s">
        <v>12</v>
      </c>
      <c r="H870" t="s">
        <v>20</v>
      </c>
      <c r="I870" t="str">
        <f t="shared" si="40"/>
        <v>UNITED KINGDOM-UNITED ARAB EMIRATES</v>
      </c>
      <c r="J870">
        <v>377</v>
      </c>
      <c r="K870" s="9">
        <f t="shared" si="41"/>
        <v>11.424242424242424</v>
      </c>
      <c r="L870" t="s">
        <v>48</v>
      </c>
      <c r="M870" s="1">
        <v>43293.558333333334</v>
      </c>
      <c r="N870" s="5">
        <f t="shared" si="39"/>
        <v>43293</v>
      </c>
      <c r="O870" t="s">
        <v>17</v>
      </c>
    </row>
    <row r="871" spans="1:15" x14ac:dyDescent="0.2">
      <c r="A871" t="s">
        <v>48</v>
      </c>
      <c r="B871">
        <v>377</v>
      </c>
      <c r="C871" s="1">
        <v>43293.865277777775</v>
      </c>
      <c r="D871" t="s">
        <v>27</v>
      </c>
      <c r="E871">
        <v>-28.581539038500001</v>
      </c>
      <c r="F871" t="s">
        <v>14</v>
      </c>
      <c r="G871" t="s">
        <v>12</v>
      </c>
      <c r="H871" t="s">
        <v>20</v>
      </c>
      <c r="I871" t="str">
        <f t="shared" si="40"/>
        <v>UNITED KINGDOM-UNITED ARAB EMIRATES</v>
      </c>
      <c r="J871">
        <v>377</v>
      </c>
      <c r="K871" s="9">
        <f t="shared" si="41"/>
        <v>11.424242424242424</v>
      </c>
      <c r="L871" t="s">
        <v>48</v>
      </c>
      <c r="M871" s="1">
        <v>43293.558333333334</v>
      </c>
      <c r="N871" s="5">
        <f t="shared" si="39"/>
        <v>43293</v>
      </c>
      <c r="O871" t="s">
        <v>17</v>
      </c>
    </row>
    <row r="872" spans="1:15" x14ac:dyDescent="0.2">
      <c r="A872" t="s">
        <v>48</v>
      </c>
      <c r="B872">
        <v>377</v>
      </c>
      <c r="C872" s="1">
        <v>43293.865277777775</v>
      </c>
      <c r="D872" t="s">
        <v>27</v>
      </c>
      <c r="E872">
        <v>-4.0830770054999999</v>
      </c>
      <c r="F872" t="s">
        <v>14</v>
      </c>
      <c r="G872" t="s">
        <v>12</v>
      </c>
      <c r="H872" t="s">
        <v>20</v>
      </c>
      <c r="I872" t="str">
        <f t="shared" si="40"/>
        <v>UNITED KINGDOM-UNITED ARAB EMIRATES</v>
      </c>
      <c r="J872">
        <v>377</v>
      </c>
      <c r="K872" s="9">
        <f t="shared" si="41"/>
        <v>11.424242424242424</v>
      </c>
      <c r="L872" t="s">
        <v>48</v>
      </c>
      <c r="M872" s="1">
        <v>43293.558333333334</v>
      </c>
      <c r="N872" s="5">
        <f t="shared" si="39"/>
        <v>43293</v>
      </c>
      <c r="O872" t="s">
        <v>17</v>
      </c>
    </row>
    <row r="873" spans="1:15" x14ac:dyDescent="0.2">
      <c r="A873" t="s">
        <v>48</v>
      </c>
      <c r="B873">
        <v>377</v>
      </c>
      <c r="C873" s="1">
        <v>43293.865277777775</v>
      </c>
      <c r="D873" t="s">
        <v>27</v>
      </c>
      <c r="E873">
        <v>-14.971282353499999</v>
      </c>
      <c r="F873" t="s">
        <v>14</v>
      </c>
      <c r="G873" t="s">
        <v>12</v>
      </c>
      <c r="H873" t="s">
        <v>20</v>
      </c>
      <c r="I873" t="str">
        <f t="shared" si="40"/>
        <v>UNITED KINGDOM-UNITED ARAB EMIRATES</v>
      </c>
      <c r="J873">
        <v>377</v>
      </c>
      <c r="K873" s="9">
        <f t="shared" si="41"/>
        <v>11.424242424242424</v>
      </c>
      <c r="L873" t="s">
        <v>48</v>
      </c>
      <c r="M873" s="1">
        <v>43293.558333333334</v>
      </c>
      <c r="N873" s="5">
        <f t="shared" si="39"/>
        <v>43293</v>
      </c>
      <c r="O873" t="s">
        <v>17</v>
      </c>
    </row>
    <row r="874" spans="1:15" x14ac:dyDescent="0.2">
      <c r="A874" t="s">
        <v>48</v>
      </c>
      <c r="B874">
        <v>377</v>
      </c>
      <c r="C874" s="1">
        <v>43293.865277777775</v>
      </c>
      <c r="D874" t="s">
        <v>27</v>
      </c>
      <c r="E874">
        <v>-95.271796795</v>
      </c>
      <c r="F874" t="s">
        <v>14</v>
      </c>
      <c r="G874" t="s">
        <v>12</v>
      </c>
      <c r="H874" t="s">
        <v>20</v>
      </c>
      <c r="I874" t="str">
        <f t="shared" si="40"/>
        <v>UNITED KINGDOM-UNITED ARAB EMIRATES</v>
      </c>
      <c r="J874">
        <v>377</v>
      </c>
      <c r="K874" s="9">
        <f t="shared" si="41"/>
        <v>11.424242424242424</v>
      </c>
      <c r="L874" t="s">
        <v>48</v>
      </c>
      <c r="M874" s="1">
        <v>43293.558333333334</v>
      </c>
      <c r="N874" s="5">
        <f t="shared" si="39"/>
        <v>43293</v>
      </c>
      <c r="O874" t="s">
        <v>17</v>
      </c>
    </row>
    <row r="875" spans="1:15" x14ac:dyDescent="0.2">
      <c r="A875" t="s">
        <v>47</v>
      </c>
      <c r="B875">
        <v>45</v>
      </c>
      <c r="C875" s="1">
        <v>43289.640972222223</v>
      </c>
      <c r="D875" t="s">
        <v>27</v>
      </c>
      <c r="E875">
        <v>-112.477883296177</v>
      </c>
      <c r="F875" t="s">
        <v>7</v>
      </c>
      <c r="G875" t="s">
        <v>23</v>
      </c>
      <c r="H875" t="s">
        <v>20</v>
      </c>
      <c r="I875" t="str">
        <f t="shared" si="40"/>
        <v>UNITED STATES-UNITED ARAB EMIRATES</v>
      </c>
      <c r="J875">
        <v>45</v>
      </c>
      <c r="K875" s="9">
        <f t="shared" si="41"/>
        <v>1.40625</v>
      </c>
      <c r="L875" t="s">
        <v>47</v>
      </c>
      <c r="M875" s="1">
        <v>43289.004166666666</v>
      </c>
      <c r="N875" s="5">
        <f t="shared" si="39"/>
        <v>43289</v>
      </c>
      <c r="O875" t="s">
        <v>17</v>
      </c>
    </row>
    <row r="876" spans="1:15" x14ac:dyDescent="0.2">
      <c r="A876" t="s">
        <v>47</v>
      </c>
      <c r="B876">
        <v>45</v>
      </c>
      <c r="C876" s="1">
        <v>43289.640972222223</v>
      </c>
      <c r="D876" t="s">
        <v>27</v>
      </c>
      <c r="E876">
        <v>-79.984756486408003</v>
      </c>
      <c r="F876" t="s">
        <v>7</v>
      </c>
      <c r="G876" t="s">
        <v>23</v>
      </c>
      <c r="H876" t="s">
        <v>20</v>
      </c>
      <c r="I876" t="str">
        <f t="shared" si="40"/>
        <v>UNITED STATES-UNITED ARAB EMIRATES</v>
      </c>
      <c r="J876">
        <v>45</v>
      </c>
      <c r="K876" s="9">
        <f t="shared" si="41"/>
        <v>1.40625</v>
      </c>
      <c r="L876" t="s">
        <v>47</v>
      </c>
      <c r="M876" s="1">
        <v>43289.004166666666</v>
      </c>
      <c r="N876" s="5">
        <f t="shared" si="39"/>
        <v>43289</v>
      </c>
      <c r="O876" t="s">
        <v>17</v>
      </c>
    </row>
    <row r="877" spans="1:15" x14ac:dyDescent="0.2">
      <c r="A877" t="s">
        <v>47</v>
      </c>
      <c r="B877">
        <v>45</v>
      </c>
      <c r="C877" s="1">
        <v>43289.640972222223</v>
      </c>
      <c r="D877" t="s">
        <v>27</v>
      </c>
      <c r="E877">
        <v>-9.9980945608010003</v>
      </c>
      <c r="F877" t="s">
        <v>7</v>
      </c>
      <c r="G877" t="s">
        <v>23</v>
      </c>
      <c r="H877" t="s">
        <v>20</v>
      </c>
      <c r="I877" t="str">
        <f t="shared" si="40"/>
        <v>UNITED STATES-UNITED ARAB EMIRATES</v>
      </c>
      <c r="J877">
        <v>45</v>
      </c>
      <c r="K877" s="9">
        <f t="shared" si="41"/>
        <v>1.40625</v>
      </c>
      <c r="L877" t="s">
        <v>47</v>
      </c>
      <c r="M877" s="1">
        <v>43289.004166666666</v>
      </c>
      <c r="N877" s="5">
        <f t="shared" si="39"/>
        <v>43289</v>
      </c>
      <c r="O877" t="s">
        <v>17</v>
      </c>
    </row>
    <row r="878" spans="1:15" x14ac:dyDescent="0.2">
      <c r="A878" t="s">
        <v>47</v>
      </c>
      <c r="B878">
        <v>45</v>
      </c>
      <c r="C878" s="1">
        <v>43289.640972222223</v>
      </c>
      <c r="D878" t="s">
        <v>27</v>
      </c>
      <c r="E878">
        <v>-60.737131482480997</v>
      </c>
      <c r="F878" t="s">
        <v>7</v>
      </c>
      <c r="G878" t="s">
        <v>23</v>
      </c>
      <c r="H878" t="s">
        <v>20</v>
      </c>
      <c r="I878" t="str">
        <f t="shared" si="40"/>
        <v>UNITED STATES-UNITED ARAB EMIRATES</v>
      </c>
      <c r="J878">
        <v>45</v>
      </c>
      <c r="K878" s="9">
        <f t="shared" si="41"/>
        <v>1.40625</v>
      </c>
      <c r="L878" t="s">
        <v>47</v>
      </c>
      <c r="M878" s="1">
        <v>43289.004166666666</v>
      </c>
      <c r="N878" s="5">
        <f t="shared" si="39"/>
        <v>43289</v>
      </c>
      <c r="O878" t="s">
        <v>17</v>
      </c>
    </row>
    <row r="879" spans="1:15" x14ac:dyDescent="0.2">
      <c r="A879" t="s">
        <v>47</v>
      </c>
      <c r="B879">
        <v>45</v>
      </c>
      <c r="C879" s="1">
        <v>43289.640972222223</v>
      </c>
      <c r="D879" t="s">
        <v>27</v>
      </c>
      <c r="E879">
        <v>-13.498652580183</v>
      </c>
      <c r="F879" t="s">
        <v>7</v>
      </c>
      <c r="G879" t="s">
        <v>23</v>
      </c>
      <c r="H879" t="s">
        <v>20</v>
      </c>
      <c r="I879" t="str">
        <f t="shared" si="40"/>
        <v>UNITED STATES-UNITED ARAB EMIRATES</v>
      </c>
      <c r="J879">
        <v>45</v>
      </c>
      <c r="K879" s="9">
        <f t="shared" si="41"/>
        <v>1.40625</v>
      </c>
      <c r="L879" t="s">
        <v>47</v>
      </c>
      <c r="M879" s="1">
        <v>43289.004166666666</v>
      </c>
      <c r="N879" s="5">
        <f t="shared" si="39"/>
        <v>43289</v>
      </c>
      <c r="O879" t="s">
        <v>17</v>
      </c>
    </row>
    <row r="880" spans="1:15" x14ac:dyDescent="0.2">
      <c r="A880" t="s">
        <v>47</v>
      </c>
      <c r="B880">
        <v>45</v>
      </c>
      <c r="C880" s="1">
        <v>43289.640972222223</v>
      </c>
      <c r="D880" t="s">
        <v>27</v>
      </c>
      <c r="E880">
        <v>-24.996597427670999</v>
      </c>
      <c r="F880" t="s">
        <v>7</v>
      </c>
      <c r="G880" t="s">
        <v>23</v>
      </c>
      <c r="H880" t="s">
        <v>20</v>
      </c>
      <c r="I880" t="str">
        <f t="shared" si="40"/>
        <v>UNITED STATES-UNITED ARAB EMIRATES</v>
      </c>
      <c r="J880">
        <v>45</v>
      </c>
      <c r="K880" s="9">
        <f t="shared" si="41"/>
        <v>1.40625</v>
      </c>
      <c r="L880" t="s">
        <v>47</v>
      </c>
      <c r="M880" s="1">
        <v>43289.004166666666</v>
      </c>
      <c r="N880" s="5">
        <f t="shared" si="39"/>
        <v>43289</v>
      </c>
      <c r="O880" t="s">
        <v>17</v>
      </c>
    </row>
    <row r="881" spans="1:15" x14ac:dyDescent="0.2">
      <c r="A881" t="s">
        <v>47</v>
      </c>
      <c r="B881">
        <v>45</v>
      </c>
      <c r="C881" s="1">
        <v>43289.640972222223</v>
      </c>
      <c r="D881" t="s">
        <v>27</v>
      </c>
      <c r="E881">
        <v>-88.466668452500002</v>
      </c>
      <c r="F881" t="s">
        <v>14</v>
      </c>
      <c r="G881" t="s">
        <v>23</v>
      </c>
      <c r="H881" t="s">
        <v>20</v>
      </c>
      <c r="I881" t="str">
        <f t="shared" si="40"/>
        <v>UNITED STATES-UNITED ARAB EMIRATES</v>
      </c>
      <c r="J881">
        <v>45</v>
      </c>
      <c r="K881" s="9">
        <f t="shared" si="41"/>
        <v>1.40625</v>
      </c>
      <c r="L881" t="s">
        <v>47</v>
      </c>
      <c r="M881" s="1">
        <v>43289.004166666666</v>
      </c>
      <c r="N881" s="5">
        <f t="shared" si="39"/>
        <v>43289</v>
      </c>
      <c r="O881" t="s">
        <v>17</v>
      </c>
    </row>
    <row r="882" spans="1:15" x14ac:dyDescent="0.2">
      <c r="A882" t="s">
        <v>47</v>
      </c>
      <c r="B882">
        <v>45</v>
      </c>
      <c r="C882" s="1">
        <v>43289.640972222223</v>
      </c>
      <c r="D882" t="s">
        <v>27</v>
      </c>
      <c r="E882">
        <v>-34.025641712499997</v>
      </c>
      <c r="F882" t="s">
        <v>14</v>
      </c>
      <c r="G882" t="s">
        <v>23</v>
      </c>
      <c r="H882" t="s">
        <v>20</v>
      </c>
      <c r="I882" t="str">
        <f t="shared" si="40"/>
        <v>UNITED STATES-UNITED ARAB EMIRATES</v>
      </c>
      <c r="J882">
        <v>45</v>
      </c>
      <c r="K882" s="9">
        <f t="shared" si="41"/>
        <v>1.40625</v>
      </c>
      <c r="L882" t="s">
        <v>47</v>
      </c>
      <c r="M882" s="1">
        <v>43289.004166666666</v>
      </c>
      <c r="N882" s="5">
        <f t="shared" si="39"/>
        <v>43289</v>
      </c>
      <c r="O882" t="s">
        <v>17</v>
      </c>
    </row>
    <row r="883" spans="1:15" x14ac:dyDescent="0.2">
      <c r="A883" t="s">
        <v>47</v>
      </c>
      <c r="B883">
        <v>45</v>
      </c>
      <c r="C883" s="1">
        <v>43289.640972222223</v>
      </c>
      <c r="D883" t="s">
        <v>27</v>
      </c>
      <c r="E883">
        <v>-32.664616043999999</v>
      </c>
      <c r="F883" t="s">
        <v>14</v>
      </c>
      <c r="G883" t="s">
        <v>23</v>
      </c>
      <c r="H883" t="s">
        <v>20</v>
      </c>
      <c r="I883" t="str">
        <f t="shared" si="40"/>
        <v>UNITED STATES-UNITED ARAB EMIRATES</v>
      </c>
      <c r="J883">
        <v>45</v>
      </c>
      <c r="K883" s="9">
        <f t="shared" si="41"/>
        <v>1.40625</v>
      </c>
      <c r="L883" t="s">
        <v>47</v>
      </c>
      <c r="M883" s="1">
        <v>43289.004166666666</v>
      </c>
      <c r="N883" s="5">
        <f t="shared" si="39"/>
        <v>43289</v>
      </c>
      <c r="O883" t="s">
        <v>17</v>
      </c>
    </row>
    <row r="884" spans="1:15" x14ac:dyDescent="0.2">
      <c r="A884" t="s">
        <v>47</v>
      </c>
      <c r="B884">
        <v>45</v>
      </c>
      <c r="C884" s="1">
        <v>43289.640972222223</v>
      </c>
      <c r="D884" t="s">
        <v>27</v>
      </c>
      <c r="E884">
        <v>-54.441026739999998</v>
      </c>
      <c r="F884" t="s">
        <v>43</v>
      </c>
      <c r="G884" t="s">
        <v>23</v>
      </c>
      <c r="H884" t="s">
        <v>20</v>
      </c>
      <c r="I884" t="str">
        <f t="shared" si="40"/>
        <v>UNITED STATES-UNITED ARAB EMIRATES</v>
      </c>
      <c r="J884">
        <v>45</v>
      </c>
      <c r="K884" s="9">
        <f t="shared" si="41"/>
        <v>1.40625</v>
      </c>
      <c r="L884" t="s">
        <v>47</v>
      </c>
      <c r="M884" s="1">
        <v>43289.004166666666</v>
      </c>
      <c r="N884" s="5">
        <f t="shared" si="39"/>
        <v>43289</v>
      </c>
      <c r="O884" t="s">
        <v>17</v>
      </c>
    </row>
    <row r="885" spans="1:15" x14ac:dyDescent="0.2">
      <c r="A885" t="s">
        <v>47</v>
      </c>
      <c r="B885">
        <v>45</v>
      </c>
      <c r="C885" s="1">
        <v>43289.640972222223</v>
      </c>
      <c r="D885" t="s">
        <v>27</v>
      </c>
      <c r="E885">
        <v>-28.581539038500001</v>
      </c>
      <c r="F885" t="s">
        <v>14</v>
      </c>
      <c r="G885" t="s">
        <v>23</v>
      </c>
      <c r="H885" t="s">
        <v>20</v>
      </c>
      <c r="I885" t="str">
        <f t="shared" si="40"/>
        <v>UNITED STATES-UNITED ARAB EMIRATES</v>
      </c>
      <c r="J885">
        <v>45</v>
      </c>
      <c r="K885" s="9">
        <f t="shared" si="41"/>
        <v>1.40625</v>
      </c>
      <c r="L885" t="s">
        <v>47</v>
      </c>
      <c r="M885" s="1">
        <v>43289.004166666666</v>
      </c>
      <c r="N885" s="5">
        <f t="shared" si="39"/>
        <v>43289</v>
      </c>
      <c r="O885" t="s">
        <v>17</v>
      </c>
    </row>
    <row r="886" spans="1:15" x14ac:dyDescent="0.2">
      <c r="A886" t="s">
        <v>47</v>
      </c>
      <c r="B886">
        <v>45</v>
      </c>
      <c r="C886" s="1">
        <v>43289.640972222223</v>
      </c>
      <c r="D886" t="s">
        <v>27</v>
      </c>
      <c r="E886">
        <v>-4.0830770054999999</v>
      </c>
      <c r="F886" t="s">
        <v>14</v>
      </c>
      <c r="G886" t="s">
        <v>23</v>
      </c>
      <c r="H886" t="s">
        <v>20</v>
      </c>
      <c r="I886" t="str">
        <f t="shared" si="40"/>
        <v>UNITED STATES-UNITED ARAB EMIRATES</v>
      </c>
      <c r="J886">
        <v>45</v>
      </c>
      <c r="K886" s="9">
        <f t="shared" si="41"/>
        <v>1.40625</v>
      </c>
      <c r="L886" t="s">
        <v>47</v>
      </c>
      <c r="M886" s="1">
        <v>43289.004166666666</v>
      </c>
      <c r="N886" s="5">
        <f t="shared" si="39"/>
        <v>43289</v>
      </c>
      <c r="O886" t="s">
        <v>17</v>
      </c>
    </row>
    <row r="887" spans="1:15" x14ac:dyDescent="0.2">
      <c r="A887" t="s">
        <v>47</v>
      </c>
      <c r="B887">
        <v>45</v>
      </c>
      <c r="C887" s="1">
        <v>43289.640972222223</v>
      </c>
      <c r="D887" t="s">
        <v>27</v>
      </c>
      <c r="E887">
        <v>-14.971282353499999</v>
      </c>
      <c r="F887" t="s">
        <v>14</v>
      </c>
      <c r="G887" t="s">
        <v>23</v>
      </c>
      <c r="H887" t="s">
        <v>20</v>
      </c>
      <c r="I887" t="str">
        <f t="shared" si="40"/>
        <v>UNITED STATES-UNITED ARAB EMIRATES</v>
      </c>
      <c r="J887">
        <v>45</v>
      </c>
      <c r="K887" s="9">
        <f t="shared" si="41"/>
        <v>1.40625</v>
      </c>
      <c r="L887" t="s">
        <v>47</v>
      </c>
      <c r="M887" s="1">
        <v>43289.004166666666</v>
      </c>
      <c r="N887" s="5">
        <f t="shared" si="39"/>
        <v>43289</v>
      </c>
      <c r="O887" t="s">
        <v>17</v>
      </c>
    </row>
    <row r="888" spans="1:15" x14ac:dyDescent="0.2">
      <c r="A888" t="s">
        <v>47</v>
      </c>
      <c r="B888">
        <v>45</v>
      </c>
      <c r="C888" s="1">
        <v>43289.640972222223</v>
      </c>
      <c r="D888" t="s">
        <v>27</v>
      </c>
      <c r="E888">
        <v>-81.661540110000004</v>
      </c>
      <c r="F888" t="s">
        <v>14</v>
      </c>
      <c r="G888" t="s">
        <v>23</v>
      </c>
      <c r="H888" t="s">
        <v>20</v>
      </c>
      <c r="I888" t="str">
        <f t="shared" si="40"/>
        <v>UNITED STATES-UNITED ARAB EMIRATES</v>
      </c>
      <c r="J888">
        <v>45</v>
      </c>
      <c r="K888" s="9">
        <f t="shared" si="41"/>
        <v>1.40625</v>
      </c>
      <c r="L888" t="s">
        <v>47</v>
      </c>
      <c r="M888" s="1">
        <v>43289.004166666666</v>
      </c>
      <c r="N888" s="5">
        <f t="shared" si="39"/>
        <v>43289</v>
      </c>
      <c r="O888" t="s">
        <v>17</v>
      </c>
    </row>
    <row r="889" spans="1:15" x14ac:dyDescent="0.2">
      <c r="A889" t="s">
        <v>47</v>
      </c>
      <c r="B889">
        <v>45</v>
      </c>
      <c r="C889" s="1">
        <v>43289.640972222223</v>
      </c>
      <c r="D889" t="s">
        <v>27</v>
      </c>
      <c r="E889">
        <v>-272.20513369999998</v>
      </c>
      <c r="F889" t="s">
        <v>14</v>
      </c>
      <c r="G889" t="s">
        <v>23</v>
      </c>
      <c r="H889" t="s">
        <v>20</v>
      </c>
      <c r="I889" t="str">
        <f t="shared" si="40"/>
        <v>UNITED STATES-UNITED ARAB EMIRATES</v>
      </c>
      <c r="J889">
        <v>45</v>
      </c>
      <c r="K889" s="9">
        <f t="shared" si="41"/>
        <v>1.40625</v>
      </c>
      <c r="L889" t="s">
        <v>47</v>
      </c>
      <c r="M889" s="1">
        <v>43289.004166666666</v>
      </c>
      <c r="N889" s="5">
        <f t="shared" si="39"/>
        <v>43289</v>
      </c>
      <c r="O889" t="s">
        <v>17</v>
      </c>
    </row>
    <row r="890" spans="1:15" x14ac:dyDescent="0.2">
      <c r="A890" t="s">
        <v>47</v>
      </c>
      <c r="B890">
        <v>45</v>
      </c>
      <c r="C890" s="1">
        <v>43289.640972222223</v>
      </c>
      <c r="D890" t="s">
        <v>27</v>
      </c>
      <c r="E890">
        <v>-19.054359358999999</v>
      </c>
      <c r="F890" t="s">
        <v>14</v>
      </c>
      <c r="G890" t="s">
        <v>23</v>
      </c>
      <c r="H890" t="s">
        <v>20</v>
      </c>
      <c r="I890" t="str">
        <f t="shared" si="40"/>
        <v>UNITED STATES-UNITED ARAB EMIRATES</v>
      </c>
      <c r="J890">
        <v>45</v>
      </c>
      <c r="K890" s="9">
        <f t="shared" si="41"/>
        <v>1.40625</v>
      </c>
      <c r="L890" t="s">
        <v>47</v>
      </c>
      <c r="M890" s="1">
        <v>43289.004166666666</v>
      </c>
      <c r="N890" s="5">
        <f t="shared" si="39"/>
        <v>43289</v>
      </c>
      <c r="O890" t="s">
        <v>17</v>
      </c>
    </row>
    <row r="891" spans="1:15" x14ac:dyDescent="0.2">
      <c r="A891" t="s">
        <v>48</v>
      </c>
      <c r="B891">
        <v>377</v>
      </c>
      <c r="C891" s="1">
        <v>43293.865277777775</v>
      </c>
      <c r="D891" t="s">
        <v>27</v>
      </c>
      <c r="E891">
        <v>999.05</v>
      </c>
      <c r="F891" t="s">
        <v>7</v>
      </c>
      <c r="G891" t="s">
        <v>12</v>
      </c>
      <c r="H891" t="s">
        <v>20</v>
      </c>
      <c r="I891" t="str">
        <f t="shared" si="40"/>
        <v>UNITED KINGDOM-UNITED ARAB EMIRATES</v>
      </c>
      <c r="J891">
        <v>377</v>
      </c>
      <c r="K891" s="9">
        <f t="shared" si="41"/>
        <v>11.424242424242424</v>
      </c>
      <c r="L891" t="s">
        <v>48</v>
      </c>
      <c r="M891" s="1">
        <v>43293.558333333334</v>
      </c>
      <c r="N891" s="5">
        <f t="shared" si="39"/>
        <v>43293</v>
      </c>
      <c r="O891" t="s">
        <v>17</v>
      </c>
    </row>
    <row r="892" spans="1:15" x14ac:dyDescent="0.2">
      <c r="A892" t="s">
        <v>48</v>
      </c>
      <c r="B892">
        <v>377</v>
      </c>
      <c r="C892" s="1">
        <v>43293.865277777775</v>
      </c>
      <c r="D892" t="s">
        <v>27</v>
      </c>
      <c r="E892">
        <v>49.09</v>
      </c>
      <c r="F892" t="s">
        <v>7</v>
      </c>
      <c r="G892" t="s">
        <v>12</v>
      </c>
      <c r="H892" t="s">
        <v>20</v>
      </c>
      <c r="I892" t="str">
        <f t="shared" si="40"/>
        <v>UNITED KINGDOM-UNITED ARAB EMIRATES</v>
      </c>
      <c r="J892">
        <v>377</v>
      </c>
      <c r="K892" s="9">
        <f t="shared" si="41"/>
        <v>11.424242424242424</v>
      </c>
      <c r="L892" t="s">
        <v>48</v>
      </c>
      <c r="M892" s="1">
        <v>43293.558333333334</v>
      </c>
      <c r="N892" s="5">
        <f t="shared" si="39"/>
        <v>43293</v>
      </c>
      <c r="O892" t="s">
        <v>17</v>
      </c>
    </row>
    <row r="893" spans="1:15" x14ac:dyDescent="0.2">
      <c r="A893" t="s">
        <v>48</v>
      </c>
      <c r="B893">
        <v>377</v>
      </c>
      <c r="C893" s="1">
        <v>43293.865277777775</v>
      </c>
      <c r="D893" t="s">
        <v>27</v>
      </c>
      <c r="E893">
        <v>35.06</v>
      </c>
      <c r="F893" t="s">
        <v>7</v>
      </c>
      <c r="G893" t="s">
        <v>12</v>
      </c>
      <c r="H893" t="s">
        <v>20</v>
      </c>
      <c r="I893" t="str">
        <f t="shared" si="40"/>
        <v>UNITED KINGDOM-UNITED ARAB EMIRATES</v>
      </c>
      <c r="J893">
        <v>377</v>
      </c>
      <c r="K893" s="9">
        <f t="shared" si="41"/>
        <v>11.424242424242424</v>
      </c>
      <c r="L893" t="s">
        <v>48</v>
      </c>
      <c r="M893" s="1">
        <v>43293.558333333334</v>
      </c>
      <c r="N893" s="5">
        <f t="shared" si="39"/>
        <v>43293</v>
      </c>
      <c r="O893" t="s">
        <v>17</v>
      </c>
    </row>
    <row r="894" spans="1:15" x14ac:dyDescent="0.2">
      <c r="A894" t="s">
        <v>48</v>
      </c>
      <c r="B894">
        <v>377</v>
      </c>
      <c r="C894" s="1">
        <v>43293.865277777775</v>
      </c>
      <c r="D894" t="s">
        <v>27</v>
      </c>
      <c r="E894">
        <v>88.49</v>
      </c>
      <c r="F894" t="s">
        <v>14</v>
      </c>
      <c r="G894" t="s">
        <v>12</v>
      </c>
      <c r="H894" t="s">
        <v>20</v>
      </c>
      <c r="I894" t="str">
        <f t="shared" si="40"/>
        <v>UNITED KINGDOM-UNITED ARAB EMIRATES</v>
      </c>
      <c r="J894">
        <v>377</v>
      </c>
      <c r="K894" s="9">
        <f t="shared" si="41"/>
        <v>11.424242424242424</v>
      </c>
      <c r="L894" t="s">
        <v>48</v>
      </c>
      <c r="M894" s="1">
        <v>43293.558333333334</v>
      </c>
      <c r="N894" s="5">
        <f t="shared" si="39"/>
        <v>43293</v>
      </c>
      <c r="O894" t="s">
        <v>17</v>
      </c>
    </row>
    <row r="895" spans="1:15" x14ac:dyDescent="0.2">
      <c r="A895" t="s">
        <v>48</v>
      </c>
      <c r="B895">
        <v>377</v>
      </c>
      <c r="C895" s="1">
        <v>43293.865277777775</v>
      </c>
      <c r="D895" t="s">
        <v>27</v>
      </c>
      <c r="E895">
        <v>34.04</v>
      </c>
      <c r="F895" t="s">
        <v>14</v>
      </c>
      <c r="G895" t="s">
        <v>12</v>
      </c>
      <c r="H895" t="s">
        <v>20</v>
      </c>
      <c r="I895" t="str">
        <f t="shared" si="40"/>
        <v>UNITED KINGDOM-UNITED ARAB EMIRATES</v>
      </c>
      <c r="J895">
        <v>377</v>
      </c>
      <c r="K895" s="9">
        <f t="shared" si="41"/>
        <v>11.424242424242424</v>
      </c>
      <c r="L895" t="s">
        <v>48</v>
      </c>
      <c r="M895" s="1">
        <v>43293.558333333334</v>
      </c>
      <c r="N895" s="5">
        <f t="shared" ref="N895:N958" si="42">IFERROR(INT(M895),"")</f>
        <v>43293</v>
      </c>
      <c r="O895" t="s">
        <v>17</v>
      </c>
    </row>
    <row r="896" spans="1:15" x14ac:dyDescent="0.2">
      <c r="A896" t="s">
        <v>48</v>
      </c>
      <c r="B896">
        <v>377</v>
      </c>
      <c r="C896" s="1">
        <v>43293.865277777775</v>
      </c>
      <c r="D896" t="s">
        <v>27</v>
      </c>
      <c r="E896">
        <v>32.67</v>
      </c>
      <c r="F896" t="s">
        <v>14</v>
      </c>
      <c r="G896" t="s">
        <v>12</v>
      </c>
      <c r="H896" t="s">
        <v>20</v>
      </c>
      <c r="I896" t="str">
        <f t="shared" si="40"/>
        <v>UNITED KINGDOM-UNITED ARAB EMIRATES</v>
      </c>
      <c r="J896">
        <v>377</v>
      </c>
      <c r="K896" s="9">
        <f t="shared" si="41"/>
        <v>11.424242424242424</v>
      </c>
      <c r="L896" t="s">
        <v>48</v>
      </c>
      <c r="M896" s="1">
        <v>43293.558333333334</v>
      </c>
      <c r="N896" s="5">
        <f t="shared" si="42"/>
        <v>43293</v>
      </c>
      <c r="O896" t="s">
        <v>17</v>
      </c>
    </row>
    <row r="897" spans="1:15" x14ac:dyDescent="0.2">
      <c r="A897" t="s">
        <v>48</v>
      </c>
      <c r="B897">
        <v>377</v>
      </c>
      <c r="C897" s="1">
        <v>43293.865277777775</v>
      </c>
      <c r="D897" t="s">
        <v>27</v>
      </c>
      <c r="E897">
        <v>54.46</v>
      </c>
      <c r="F897" t="s">
        <v>43</v>
      </c>
      <c r="G897" t="s">
        <v>12</v>
      </c>
      <c r="H897" t="s">
        <v>20</v>
      </c>
      <c r="I897" t="str">
        <f t="shared" si="40"/>
        <v>UNITED KINGDOM-UNITED ARAB EMIRATES</v>
      </c>
      <c r="J897">
        <v>377</v>
      </c>
      <c r="K897" s="9">
        <f t="shared" si="41"/>
        <v>11.424242424242424</v>
      </c>
      <c r="L897" t="s">
        <v>48</v>
      </c>
      <c r="M897" s="1">
        <v>43293.558333333334</v>
      </c>
      <c r="N897" s="5">
        <f t="shared" si="42"/>
        <v>43293</v>
      </c>
      <c r="O897" t="s">
        <v>17</v>
      </c>
    </row>
    <row r="898" spans="1:15" x14ac:dyDescent="0.2">
      <c r="A898" t="s">
        <v>48</v>
      </c>
      <c r="B898">
        <v>377</v>
      </c>
      <c r="C898" s="1">
        <v>43293.865277777775</v>
      </c>
      <c r="D898" t="s">
        <v>27</v>
      </c>
      <c r="E898">
        <v>29</v>
      </c>
      <c r="F898" t="s">
        <v>14</v>
      </c>
      <c r="G898" t="s">
        <v>12</v>
      </c>
      <c r="H898" t="s">
        <v>20</v>
      </c>
      <c r="I898" t="str">
        <f t="shared" ref="I898:I961" si="43">G898&amp;"-"&amp;H898</f>
        <v>UNITED KINGDOM-UNITED ARAB EMIRATES</v>
      </c>
      <c r="J898">
        <v>377</v>
      </c>
      <c r="K898" s="9">
        <f t="shared" ref="K898:K961" si="44">J898/COUNTIF(L:L,L898)</f>
        <v>11.424242424242424</v>
      </c>
      <c r="L898" t="s">
        <v>48</v>
      </c>
      <c r="M898" s="1">
        <v>43293.558333333334</v>
      </c>
      <c r="N898" s="5">
        <f t="shared" si="42"/>
        <v>43293</v>
      </c>
      <c r="O898" t="s">
        <v>17</v>
      </c>
    </row>
    <row r="899" spans="1:15" x14ac:dyDescent="0.2">
      <c r="A899" t="s">
        <v>48</v>
      </c>
      <c r="B899">
        <v>377</v>
      </c>
      <c r="C899" s="1">
        <v>43293.865277777775</v>
      </c>
      <c r="D899" t="s">
        <v>27</v>
      </c>
      <c r="E899">
        <v>4</v>
      </c>
      <c r="F899" t="s">
        <v>14</v>
      </c>
      <c r="G899" t="s">
        <v>12</v>
      </c>
      <c r="H899" t="s">
        <v>20</v>
      </c>
      <c r="I899" t="str">
        <f t="shared" si="43"/>
        <v>UNITED KINGDOM-UNITED ARAB EMIRATES</v>
      </c>
      <c r="J899">
        <v>377</v>
      </c>
      <c r="K899" s="9">
        <f t="shared" si="44"/>
        <v>11.424242424242424</v>
      </c>
      <c r="L899" t="s">
        <v>48</v>
      </c>
      <c r="M899" s="1">
        <v>43293.558333333334</v>
      </c>
      <c r="N899" s="5">
        <f t="shared" si="42"/>
        <v>43293</v>
      </c>
      <c r="O899" t="s">
        <v>17</v>
      </c>
    </row>
    <row r="900" spans="1:15" x14ac:dyDescent="0.2">
      <c r="A900" t="s">
        <v>48</v>
      </c>
      <c r="B900">
        <v>377</v>
      </c>
      <c r="C900" s="1">
        <v>43293.865277777775</v>
      </c>
      <c r="D900" t="s">
        <v>27</v>
      </c>
      <c r="E900">
        <v>15</v>
      </c>
      <c r="F900" t="s">
        <v>14</v>
      </c>
      <c r="G900" t="s">
        <v>12</v>
      </c>
      <c r="H900" t="s">
        <v>20</v>
      </c>
      <c r="I900" t="str">
        <f t="shared" si="43"/>
        <v>UNITED KINGDOM-UNITED ARAB EMIRATES</v>
      </c>
      <c r="J900">
        <v>377</v>
      </c>
      <c r="K900" s="9">
        <f t="shared" si="44"/>
        <v>11.424242424242424</v>
      </c>
      <c r="L900" t="s">
        <v>48</v>
      </c>
      <c r="M900" s="1">
        <v>43293.558333333334</v>
      </c>
      <c r="N900" s="5">
        <f t="shared" si="42"/>
        <v>43293</v>
      </c>
      <c r="O900" t="s">
        <v>17</v>
      </c>
    </row>
    <row r="901" spans="1:15" x14ac:dyDescent="0.2">
      <c r="A901" t="s">
        <v>48</v>
      </c>
      <c r="B901">
        <v>377</v>
      </c>
      <c r="C901" s="1">
        <v>43293.865277777775</v>
      </c>
      <c r="D901" t="s">
        <v>27</v>
      </c>
      <c r="E901">
        <v>95.29</v>
      </c>
      <c r="F901" t="s">
        <v>14</v>
      </c>
      <c r="G901" t="s">
        <v>12</v>
      </c>
      <c r="H901" t="s">
        <v>20</v>
      </c>
      <c r="I901" t="str">
        <f t="shared" si="43"/>
        <v>UNITED KINGDOM-UNITED ARAB EMIRATES</v>
      </c>
      <c r="J901">
        <v>377</v>
      </c>
      <c r="K901" s="9">
        <f t="shared" si="44"/>
        <v>11.424242424242424</v>
      </c>
      <c r="L901" t="s">
        <v>48</v>
      </c>
      <c r="M901" s="1">
        <v>43293.558333333334</v>
      </c>
      <c r="N901" s="5">
        <f t="shared" si="42"/>
        <v>43293</v>
      </c>
      <c r="O901" t="s">
        <v>17</v>
      </c>
    </row>
    <row r="902" spans="1:15" x14ac:dyDescent="0.2">
      <c r="A902" t="s">
        <v>13</v>
      </c>
      <c r="C902" t="s">
        <v>13</v>
      </c>
      <c r="D902" t="s">
        <v>11</v>
      </c>
      <c r="E902">
        <v>-45.943817272499999</v>
      </c>
      <c r="F902" t="s">
        <v>7</v>
      </c>
      <c r="G902" t="s">
        <v>13</v>
      </c>
      <c r="H902" t="s">
        <v>12</v>
      </c>
      <c r="I902" t="str">
        <f t="shared" si="43"/>
        <v>-UNITED KINGDOM</v>
      </c>
      <c r="K902" s="9">
        <f t="shared" si="44"/>
        <v>0</v>
      </c>
      <c r="L902" t="s">
        <v>13</v>
      </c>
      <c r="M902" t="s">
        <v>13</v>
      </c>
      <c r="N902" s="5" t="str">
        <f t="shared" si="42"/>
        <v/>
      </c>
      <c r="O902" t="s">
        <v>91</v>
      </c>
    </row>
    <row r="903" spans="1:15" x14ac:dyDescent="0.2">
      <c r="A903" t="s">
        <v>13</v>
      </c>
      <c r="C903" t="s">
        <v>13</v>
      </c>
      <c r="D903" t="s">
        <v>11</v>
      </c>
      <c r="E903">
        <v>-91.887634544999997</v>
      </c>
      <c r="F903" t="s">
        <v>14</v>
      </c>
      <c r="G903" t="s">
        <v>13</v>
      </c>
      <c r="H903" t="s">
        <v>12</v>
      </c>
      <c r="I903" t="str">
        <f t="shared" si="43"/>
        <v>-UNITED KINGDOM</v>
      </c>
      <c r="K903" s="9">
        <f t="shared" si="44"/>
        <v>0</v>
      </c>
      <c r="L903" t="s">
        <v>13</v>
      </c>
      <c r="M903" t="s">
        <v>13</v>
      </c>
      <c r="N903" s="5" t="str">
        <f t="shared" si="42"/>
        <v/>
      </c>
      <c r="O903" t="s">
        <v>91</v>
      </c>
    </row>
    <row r="904" spans="1:15" x14ac:dyDescent="0.2">
      <c r="A904" t="s">
        <v>13</v>
      </c>
      <c r="C904" t="s">
        <v>13</v>
      </c>
      <c r="D904" t="s">
        <v>11</v>
      </c>
      <c r="E904">
        <v>-27.566290363499999</v>
      </c>
      <c r="F904" t="s">
        <v>14</v>
      </c>
      <c r="G904" t="s">
        <v>13</v>
      </c>
      <c r="H904" t="s">
        <v>12</v>
      </c>
      <c r="I904" t="str">
        <f t="shared" si="43"/>
        <v>-UNITED KINGDOM</v>
      </c>
      <c r="K904" s="9">
        <f t="shared" si="44"/>
        <v>0</v>
      </c>
      <c r="L904" t="s">
        <v>13</v>
      </c>
      <c r="M904" t="s">
        <v>13</v>
      </c>
      <c r="N904" s="5" t="str">
        <f t="shared" si="42"/>
        <v/>
      </c>
      <c r="O904" t="s">
        <v>91</v>
      </c>
    </row>
    <row r="905" spans="1:15" x14ac:dyDescent="0.2">
      <c r="A905" t="s">
        <v>161</v>
      </c>
      <c r="B905">
        <v>72</v>
      </c>
      <c r="C905" t="s">
        <v>13</v>
      </c>
      <c r="D905" t="s">
        <v>11</v>
      </c>
      <c r="E905">
        <v>137.83145181750001</v>
      </c>
      <c r="F905" t="s">
        <v>14</v>
      </c>
      <c r="G905" t="s">
        <v>12</v>
      </c>
      <c r="H905" t="s">
        <v>90</v>
      </c>
      <c r="I905" t="str">
        <f t="shared" si="43"/>
        <v>UNITED KINGDOM-Unknown Country</v>
      </c>
      <c r="J905">
        <v>72</v>
      </c>
      <c r="K905" s="9">
        <f t="shared" si="44"/>
        <v>36</v>
      </c>
      <c r="L905" t="s">
        <v>161</v>
      </c>
      <c r="M905" t="s">
        <v>13</v>
      </c>
      <c r="N905" s="5" t="str">
        <f t="shared" si="42"/>
        <v/>
      </c>
      <c r="O905" t="s">
        <v>91</v>
      </c>
    </row>
    <row r="906" spans="1:15" x14ac:dyDescent="0.2">
      <c r="A906" t="s">
        <v>161</v>
      </c>
      <c r="B906">
        <v>72</v>
      </c>
      <c r="C906" t="s">
        <v>13</v>
      </c>
      <c r="D906" t="s">
        <v>11</v>
      </c>
      <c r="E906">
        <v>27.566290363499999</v>
      </c>
      <c r="F906" t="s">
        <v>14</v>
      </c>
      <c r="G906" t="s">
        <v>12</v>
      </c>
      <c r="H906" t="s">
        <v>90</v>
      </c>
      <c r="I906" t="str">
        <f t="shared" si="43"/>
        <v>UNITED KINGDOM-Unknown Country</v>
      </c>
      <c r="J906">
        <v>72</v>
      </c>
      <c r="K906" s="9">
        <f t="shared" si="44"/>
        <v>36</v>
      </c>
      <c r="L906" t="s">
        <v>161</v>
      </c>
      <c r="M906" t="s">
        <v>13</v>
      </c>
      <c r="N906" s="5" t="str">
        <f t="shared" si="42"/>
        <v/>
      </c>
      <c r="O906" t="s">
        <v>91</v>
      </c>
    </row>
    <row r="907" spans="1:15" x14ac:dyDescent="0.2">
      <c r="A907" t="s">
        <v>162</v>
      </c>
      <c r="B907">
        <v>1040</v>
      </c>
      <c r="C907" s="1">
        <v>43349.270833333336</v>
      </c>
      <c r="D907" t="s">
        <v>11</v>
      </c>
      <c r="E907">
        <v>2511.9453923616002</v>
      </c>
      <c r="F907" t="s">
        <v>7</v>
      </c>
      <c r="G907" t="s">
        <v>12</v>
      </c>
      <c r="H907" t="s">
        <v>20</v>
      </c>
      <c r="I907" t="str">
        <f t="shared" si="43"/>
        <v>UNITED KINGDOM-UNITED ARAB EMIRATES</v>
      </c>
      <c r="J907">
        <v>1040</v>
      </c>
      <c r="K907" s="9">
        <f t="shared" si="44"/>
        <v>148.57142857142858</v>
      </c>
      <c r="L907" t="s">
        <v>162</v>
      </c>
      <c r="M907" s="1">
        <v>43341.667361111111</v>
      </c>
      <c r="N907" s="5">
        <f t="shared" si="42"/>
        <v>43341</v>
      </c>
      <c r="O907" t="s">
        <v>17</v>
      </c>
    </row>
    <row r="908" spans="1:15" x14ac:dyDescent="0.2">
      <c r="A908" t="s">
        <v>162</v>
      </c>
      <c r="B908">
        <v>1040</v>
      </c>
      <c r="C908" s="1">
        <v>43349.270833333336</v>
      </c>
      <c r="D908" t="s">
        <v>11</v>
      </c>
      <c r="E908">
        <v>19.6902074025</v>
      </c>
      <c r="F908" t="s">
        <v>14</v>
      </c>
      <c r="G908" t="s">
        <v>12</v>
      </c>
      <c r="H908" t="s">
        <v>20</v>
      </c>
      <c r="I908" t="str">
        <f t="shared" si="43"/>
        <v>UNITED KINGDOM-UNITED ARAB EMIRATES</v>
      </c>
      <c r="J908">
        <v>1040</v>
      </c>
      <c r="K908" s="9">
        <f t="shared" si="44"/>
        <v>148.57142857142858</v>
      </c>
      <c r="L908" t="s">
        <v>162</v>
      </c>
      <c r="M908" s="1">
        <v>43341.667361111111</v>
      </c>
      <c r="N908" s="5">
        <f t="shared" si="42"/>
        <v>43341</v>
      </c>
      <c r="O908" t="s">
        <v>17</v>
      </c>
    </row>
    <row r="909" spans="1:15" x14ac:dyDescent="0.2">
      <c r="A909" t="s">
        <v>162</v>
      </c>
      <c r="B909">
        <v>1040</v>
      </c>
      <c r="C909" s="1">
        <v>43349.270833333336</v>
      </c>
      <c r="D909" t="s">
        <v>11</v>
      </c>
      <c r="E909">
        <v>1228.3932790123599</v>
      </c>
      <c r="F909" t="s">
        <v>7</v>
      </c>
      <c r="G909" t="s">
        <v>12</v>
      </c>
      <c r="H909" t="s">
        <v>20</v>
      </c>
      <c r="I909" t="str">
        <f t="shared" si="43"/>
        <v>UNITED KINGDOM-UNITED ARAB EMIRATES</v>
      </c>
      <c r="J909">
        <v>1040</v>
      </c>
      <c r="K909" s="9">
        <f t="shared" si="44"/>
        <v>148.57142857142858</v>
      </c>
      <c r="L909" t="s">
        <v>162</v>
      </c>
      <c r="M909" s="1">
        <v>43341.667361111111</v>
      </c>
      <c r="N909" s="5">
        <f t="shared" si="42"/>
        <v>43341</v>
      </c>
      <c r="O909" t="s">
        <v>17</v>
      </c>
    </row>
    <row r="910" spans="1:15" x14ac:dyDescent="0.2">
      <c r="A910" t="s">
        <v>162</v>
      </c>
      <c r="B910">
        <v>1040</v>
      </c>
      <c r="C910" s="1">
        <v>43349.270833333336</v>
      </c>
      <c r="D910" t="s">
        <v>11</v>
      </c>
      <c r="E910">
        <v>19.6902074025</v>
      </c>
      <c r="F910" t="s">
        <v>14</v>
      </c>
      <c r="G910" t="s">
        <v>12</v>
      </c>
      <c r="H910" t="s">
        <v>20</v>
      </c>
      <c r="I910" t="str">
        <f t="shared" si="43"/>
        <v>UNITED KINGDOM-UNITED ARAB EMIRATES</v>
      </c>
      <c r="J910">
        <v>1040</v>
      </c>
      <c r="K910" s="9">
        <f t="shared" si="44"/>
        <v>148.57142857142858</v>
      </c>
      <c r="L910" t="s">
        <v>162</v>
      </c>
      <c r="M910" s="1">
        <v>43341.667361111111</v>
      </c>
      <c r="N910" s="5">
        <f t="shared" si="42"/>
        <v>43341</v>
      </c>
      <c r="O910" t="s">
        <v>17</v>
      </c>
    </row>
    <row r="911" spans="1:15" x14ac:dyDescent="0.2">
      <c r="A911" t="s">
        <v>162</v>
      </c>
      <c r="B911">
        <v>1040</v>
      </c>
      <c r="C911" s="1">
        <v>43349.270833333336</v>
      </c>
      <c r="D911" t="s">
        <v>11</v>
      </c>
      <c r="E911">
        <v>122.8668941916</v>
      </c>
      <c r="F911" t="s">
        <v>14</v>
      </c>
      <c r="G911" t="s">
        <v>12</v>
      </c>
      <c r="H911" t="s">
        <v>20</v>
      </c>
      <c r="I911" t="str">
        <f t="shared" si="43"/>
        <v>UNITED KINGDOM-UNITED ARAB EMIRATES</v>
      </c>
      <c r="J911">
        <v>1040</v>
      </c>
      <c r="K911" s="9">
        <f t="shared" si="44"/>
        <v>148.57142857142858</v>
      </c>
      <c r="L911" t="s">
        <v>162</v>
      </c>
      <c r="M911" s="1">
        <v>43341.667361111111</v>
      </c>
      <c r="N911" s="5">
        <f t="shared" si="42"/>
        <v>43341</v>
      </c>
      <c r="O911" t="s">
        <v>17</v>
      </c>
    </row>
    <row r="912" spans="1:15" x14ac:dyDescent="0.2">
      <c r="A912" t="s">
        <v>162</v>
      </c>
      <c r="B912">
        <v>1040</v>
      </c>
      <c r="C912" s="1">
        <v>43349.270833333336</v>
      </c>
      <c r="D912" t="s">
        <v>11</v>
      </c>
      <c r="E912">
        <v>164.0850616875</v>
      </c>
      <c r="F912" t="s">
        <v>14</v>
      </c>
      <c r="G912" t="s">
        <v>12</v>
      </c>
      <c r="H912" t="s">
        <v>20</v>
      </c>
      <c r="I912" t="str">
        <f t="shared" si="43"/>
        <v>UNITED KINGDOM-UNITED ARAB EMIRATES</v>
      </c>
      <c r="J912">
        <v>1040</v>
      </c>
      <c r="K912" s="9">
        <f t="shared" si="44"/>
        <v>148.57142857142858</v>
      </c>
      <c r="L912" t="s">
        <v>162</v>
      </c>
      <c r="M912" s="1">
        <v>43341.667361111111</v>
      </c>
      <c r="N912" s="5">
        <f t="shared" si="42"/>
        <v>43341</v>
      </c>
      <c r="O912" t="s">
        <v>17</v>
      </c>
    </row>
    <row r="913" spans="1:15" x14ac:dyDescent="0.2">
      <c r="A913" t="s">
        <v>162</v>
      </c>
      <c r="B913">
        <v>1040</v>
      </c>
      <c r="C913" s="1">
        <v>43349.270833333336</v>
      </c>
      <c r="D913" t="s">
        <v>11</v>
      </c>
      <c r="E913">
        <v>177.47440272119999</v>
      </c>
      <c r="F913" t="s">
        <v>14</v>
      </c>
      <c r="G913" t="s">
        <v>12</v>
      </c>
      <c r="H913" t="s">
        <v>20</v>
      </c>
      <c r="I913" t="str">
        <f t="shared" si="43"/>
        <v>UNITED KINGDOM-UNITED ARAB EMIRATES</v>
      </c>
      <c r="J913">
        <v>1040</v>
      </c>
      <c r="K913" s="9">
        <f t="shared" si="44"/>
        <v>148.57142857142858</v>
      </c>
      <c r="L913" t="s">
        <v>162</v>
      </c>
      <c r="M913" s="1">
        <v>43341.667361111111</v>
      </c>
      <c r="N913" s="5">
        <f t="shared" si="42"/>
        <v>43341</v>
      </c>
      <c r="O913" t="s">
        <v>17</v>
      </c>
    </row>
    <row r="914" spans="1:15" x14ac:dyDescent="0.2">
      <c r="A914" t="s">
        <v>163</v>
      </c>
      <c r="B914">
        <v>37</v>
      </c>
      <c r="C914" t="s">
        <v>13</v>
      </c>
      <c r="D914" t="s">
        <v>11</v>
      </c>
      <c r="E914">
        <v>459.43817272500002</v>
      </c>
      <c r="F914" t="s">
        <v>14</v>
      </c>
      <c r="G914" t="s">
        <v>12</v>
      </c>
      <c r="H914" t="s">
        <v>16</v>
      </c>
      <c r="I914" t="str">
        <f t="shared" si="43"/>
        <v>UNITED KINGDOM-CANADA</v>
      </c>
      <c r="J914">
        <v>38.5</v>
      </c>
      <c r="K914" s="9">
        <f t="shared" si="44"/>
        <v>38.5</v>
      </c>
      <c r="L914" t="s">
        <v>163</v>
      </c>
      <c r="M914" s="1">
        <v>43341.620833333334</v>
      </c>
      <c r="N914" s="5">
        <f t="shared" si="42"/>
        <v>43341</v>
      </c>
      <c r="O914" t="s">
        <v>17</v>
      </c>
    </row>
    <row r="915" spans="1:15" x14ac:dyDescent="0.2">
      <c r="A915" t="s">
        <v>164</v>
      </c>
      <c r="B915">
        <v>2699</v>
      </c>
      <c r="C915" s="1">
        <v>43337.338888888888</v>
      </c>
      <c r="D915" t="s">
        <v>11</v>
      </c>
      <c r="E915">
        <v>1654.41060637285</v>
      </c>
      <c r="F915" t="s">
        <v>7</v>
      </c>
      <c r="G915" t="s">
        <v>23</v>
      </c>
      <c r="H915" t="s">
        <v>12</v>
      </c>
      <c r="I915" t="str">
        <f t="shared" si="43"/>
        <v>UNITED STATES-UNITED KINGDOM</v>
      </c>
      <c r="J915">
        <v>2699</v>
      </c>
      <c r="K915" s="9">
        <f t="shared" si="44"/>
        <v>245.36363636363637</v>
      </c>
      <c r="L915" t="s">
        <v>164</v>
      </c>
      <c r="M915" s="1">
        <v>43309.5</v>
      </c>
      <c r="N915" s="5">
        <f t="shared" si="42"/>
        <v>43309</v>
      </c>
      <c r="O915" t="s">
        <v>31</v>
      </c>
    </row>
    <row r="916" spans="1:15" x14ac:dyDescent="0.2">
      <c r="A916" t="s">
        <v>164</v>
      </c>
      <c r="B916">
        <v>2699</v>
      </c>
      <c r="C916" s="1">
        <v>43337.338888888888</v>
      </c>
      <c r="D916" t="s">
        <v>11</v>
      </c>
      <c r="E916">
        <v>562.18167495124499</v>
      </c>
      <c r="F916" t="s">
        <v>7</v>
      </c>
      <c r="G916" t="s">
        <v>23</v>
      </c>
      <c r="H916" t="s">
        <v>12</v>
      </c>
      <c r="I916" t="str">
        <f t="shared" si="43"/>
        <v>UNITED STATES-UNITED KINGDOM</v>
      </c>
      <c r="J916">
        <v>2699</v>
      </c>
      <c r="K916" s="9">
        <f t="shared" si="44"/>
        <v>245.36363636363637</v>
      </c>
      <c r="L916" t="s">
        <v>164</v>
      </c>
      <c r="M916" s="1">
        <v>43309.5</v>
      </c>
      <c r="N916" s="5">
        <f t="shared" si="42"/>
        <v>43309</v>
      </c>
      <c r="O916" t="s">
        <v>31</v>
      </c>
    </row>
    <row r="917" spans="1:15" x14ac:dyDescent="0.2">
      <c r="A917" t="s">
        <v>164</v>
      </c>
      <c r="B917">
        <v>2699</v>
      </c>
      <c r="C917" s="1">
        <v>43337.338888888888</v>
      </c>
      <c r="D917" t="s">
        <v>11</v>
      </c>
      <c r="E917">
        <v>481.871882358915</v>
      </c>
      <c r="F917" t="s">
        <v>7</v>
      </c>
      <c r="G917" t="s">
        <v>23</v>
      </c>
      <c r="H917" t="s">
        <v>12</v>
      </c>
      <c r="I917" t="str">
        <f t="shared" si="43"/>
        <v>UNITED STATES-UNITED KINGDOM</v>
      </c>
      <c r="J917">
        <v>2699</v>
      </c>
      <c r="K917" s="9">
        <f t="shared" si="44"/>
        <v>245.36363636363637</v>
      </c>
      <c r="L917" t="s">
        <v>164</v>
      </c>
      <c r="M917" s="1">
        <v>43309.5</v>
      </c>
      <c r="N917" s="5">
        <f t="shared" si="42"/>
        <v>43309</v>
      </c>
      <c r="O917" t="s">
        <v>31</v>
      </c>
    </row>
    <row r="918" spans="1:15" x14ac:dyDescent="0.2">
      <c r="A918" t="s">
        <v>164</v>
      </c>
      <c r="B918">
        <v>2699</v>
      </c>
      <c r="C918" s="1">
        <v>43337.338888888888</v>
      </c>
      <c r="D918" t="s">
        <v>11</v>
      </c>
      <c r="E918">
        <v>481.871882358915</v>
      </c>
      <c r="F918" t="s">
        <v>7</v>
      </c>
      <c r="G918" t="s">
        <v>23</v>
      </c>
      <c r="H918" t="s">
        <v>12</v>
      </c>
      <c r="I918" t="str">
        <f t="shared" si="43"/>
        <v>UNITED STATES-UNITED KINGDOM</v>
      </c>
      <c r="J918">
        <v>2699</v>
      </c>
      <c r="K918" s="9">
        <f t="shared" si="44"/>
        <v>245.36363636363637</v>
      </c>
      <c r="L918" t="s">
        <v>164</v>
      </c>
      <c r="M918" s="1">
        <v>43309.5</v>
      </c>
      <c r="N918" s="5">
        <f t="shared" si="42"/>
        <v>43309</v>
      </c>
      <c r="O918" t="s">
        <v>31</v>
      </c>
    </row>
    <row r="919" spans="1:15" x14ac:dyDescent="0.2">
      <c r="A919" t="s">
        <v>164</v>
      </c>
      <c r="B919">
        <v>2699</v>
      </c>
      <c r="C919" s="1">
        <v>43337.338888888888</v>
      </c>
      <c r="D919" t="s">
        <v>11</v>
      </c>
      <c r="E919">
        <v>190.95563138944499</v>
      </c>
      <c r="F919" t="s">
        <v>14</v>
      </c>
      <c r="G919" t="s">
        <v>23</v>
      </c>
      <c r="H919" t="s">
        <v>12</v>
      </c>
      <c r="I919" t="str">
        <f t="shared" si="43"/>
        <v>UNITED STATES-UNITED KINGDOM</v>
      </c>
      <c r="J919">
        <v>2699</v>
      </c>
      <c r="K919" s="9">
        <f t="shared" si="44"/>
        <v>245.36363636363637</v>
      </c>
      <c r="L919" t="s">
        <v>164</v>
      </c>
      <c r="M919" s="1">
        <v>43309.5</v>
      </c>
      <c r="N919" s="5">
        <f t="shared" si="42"/>
        <v>43309</v>
      </c>
      <c r="O919" t="s">
        <v>31</v>
      </c>
    </row>
    <row r="920" spans="1:15" x14ac:dyDescent="0.2">
      <c r="A920" t="s">
        <v>164</v>
      </c>
      <c r="B920">
        <v>2699</v>
      </c>
      <c r="C920" s="1">
        <v>43337.338888888888</v>
      </c>
      <c r="D920" t="s">
        <v>11</v>
      </c>
      <c r="E920">
        <v>32.817012337500003</v>
      </c>
      <c r="F920" t="s">
        <v>14</v>
      </c>
      <c r="G920" t="s">
        <v>23</v>
      </c>
      <c r="H920" t="s">
        <v>12</v>
      </c>
      <c r="I920" t="str">
        <f t="shared" si="43"/>
        <v>UNITED STATES-UNITED KINGDOM</v>
      </c>
      <c r="J920">
        <v>2699</v>
      </c>
      <c r="K920" s="9">
        <f t="shared" si="44"/>
        <v>245.36363636363637</v>
      </c>
      <c r="L920" t="s">
        <v>164</v>
      </c>
      <c r="M920" s="1">
        <v>43309.5</v>
      </c>
      <c r="N920" s="5">
        <f t="shared" si="42"/>
        <v>43309</v>
      </c>
      <c r="O920" t="s">
        <v>31</v>
      </c>
    </row>
    <row r="921" spans="1:15" x14ac:dyDescent="0.2">
      <c r="A921" t="s">
        <v>164</v>
      </c>
      <c r="B921">
        <v>2699</v>
      </c>
      <c r="C921" s="1">
        <v>43337.338888888888</v>
      </c>
      <c r="D921" t="s">
        <v>11</v>
      </c>
      <c r="E921">
        <v>32.817012337500003</v>
      </c>
      <c r="F921" t="s">
        <v>14</v>
      </c>
      <c r="G921" t="s">
        <v>23</v>
      </c>
      <c r="H921" t="s">
        <v>12</v>
      </c>
      <c r="I921" t="str">
        <f t="shared" si="43"/>
        <v>UNITED STATES-UNITED KINGDOM</v>
      </c>
      <c r="J921">
        <v>2699</v>
      </c>
      <c r="K921" s="9">
        <f t="shared" si="44"/>
        <v>245.36363636363637</v>
      </c>
      <c r="L921" t="s">
        <v>164</v>
      </c>
      <c r="M921" s="1">
        <v>43309.5</v>
      </c>
      <c r="N921" s="5">
        <f t="shared" si="42"/>
        <v>43309</v>
      </c>
      <c r="O921" t="s">
        <v>31</v>
      </c>
    </row>
    <row r="922" spans="1:15" x14ac:dyDescent="0.2">
      <c r="A922" t="s">
        <v>164</v>
      </c>
      <c r="B922">
        <v>2699</v>
      </c>
      <c r="C922" s="1">
        <v>43337.338888888888</v>
      </c>
      <c r="D922" t="s">
        <v>11</v>
      </c>
      <c r="E922">
        <v>183.77526908999999</v>
      </c>
      <c r="F922" t="s">
        <v>14</v>
      </c>
      <c r="G922" t="s">
        <v>23</v>
      </c>
      <c r="H922" t="s">
        <v>12</v>
      </c>
      <c r="I922" t="str">
        <f t="shared" si="43"/>
        <v>UNITED STATES-UNITED KINGDOM</v>
      </c>
      <c r="J922">
        <v>2699</v>
      </c>
      <c r="K922" s="9">
        <f t="shared" si="44"/>
        <v>245.36363636363637</v>
      </c>
      <c r="L922" t="s">
        <v>164</v>
      </c>
      <c r="M922" s="1">
        <v>43309.5</v>
      </c>
      <c r="N922" s="5">
        <f t="shared" si="42"/>
        <v>43309</v>
      </c>
      <c r="O922" t="s">
        <v>31</v>
      </c>
    </row>
    <row r="923" spans="1:15" x14ac:dyDescent="0.2">
      <c r="A923" t="s">
        <v>164</v>
      </c>
      <c r="B923">
        <v>2699</v>
      </c>
      <c r="C923" s="1">
        <v>43337.338888888888</v>
      </c>
      <c r="D923" t="s">
        <v>11</v>
      </c>
      <c r="E923">
        <v>157.52165922</v>
      </c>
      <c r="F923" t="s">
        <v>14</v>
      </c>
      <c r="G923" t="s">
        <v>23</v>
      </c>
      <c r="H923" t="s">
        <v>12</v>
      </c>
      <c r="I923" t="str">
        <f t="shared" si="43"/>
        <v>UNITED STATES-UNITED KINGDOM</v>
      </c>
      <c r="J923">
        <v>2699</v>
      </c>
      <c r="K923" s="9">
        <f t="shared" si="44"/>
        <v>245.36363636363637</v>
      </c>
      <c r="L923" t="s">
        <v>164</v>
      </c>
      <c r="M923" s="1">
        <v>43309.5</v>
      </c>
      <c r="N923" s="5">
        <f t="shared" si="42"/>
        <v>43309</v>
      </c>
      <c r="O923" t="s">
        <v>31</v>
      </c>
    </row>
    <row r="924" spans="1:15" x14ac:dyDescent="0.2">
      <c r="A924" t="s">
        <v>164</v>
      </c>
      <c r="B924">
        <v>2699</v>
      </c>
      <c r="C924" s="1">
        <v>43337.338888888888</v>
      </c>
      <c r="D924" t="s">
        <v>11</v>
      </c>
      <c r="E924">
        <v>10414.4394848908</v>
      </c>
      <c r="F924" t="s">
        <v>14</v>
      </c>
      <c r="G924" t="s">
        <v>23</v>
      </c>
      <c r="H924" t="s">
        <v>12</v>
      </c>
      <c r="I924" t="str">
        <f t="shared" si="43"/>
        <v>UNITED STATES-UNITED KINGDOM</v>
      </c>
      <c r="J924">
        <v>2699</v>
      </c>
      <c r="K924" s="9">
        <f t="shared" si="44"/>
        <v>245.36363636363637</v>
      </c>
      <c r="L924" t="s">
        <v>164</v>
      </c>
      <c r="M924" s="1">
        <v>43309.5</v>
      </c>
      <c r="N924" s="5">
        <f t="shared" si="42"/>
        <v>43309</v>
      </c>
      <c r="O924" t="s">
        <v>31</v>
      </c>
    </row>
    <row r="925" spans="1:15" x14ac:dyDescent="0.2">
      <c r="A925" t="s">
        <v>164</v>
      </c>
      <c r="B925">
        <v>2699</v>
      </c>
      <c r="C925" s="1">
        <v>43337.338888888888</v>
      </c>
      <c r="D925" t="s">
        <v>11</v>
      </c>
      <c r="E925">
        <v>260.35704908078998</v>
      </c>
      <c r="F925" t="s">
        <v>14</v>
      </c>
      <c r="G925" t="s">
        <v>23</v>
      </c>
      <c r="H925" t="s">
        <v>12</v>
      </c>
      <c r="I925" t="str">
        <f t="shared" si="43"/>
        <v>UNITED STATES-UNITED KINGDOM</v>
      </c>
      <c r="J925">
        <v>2699</v>
      </c>
      <c r="K925" s="9">
        <f t="shared" si="44"/>
        <v>245.36363636363637</v>
      </c>
      <c r="L925" t="s">
        <v>164</v>
      </c>
      <c r="M925" s="1">
        <v>43309.5</v>
      </c>
      <c r="N925" s="5">
        <f t="shared" si="42"/>
        <v>43309</v>
      </c>
      <c r="O925" t="s">
        <v>31</v>
      </c>
    </row>
    <row r="926" spans="1:15" x14ac:dyDescent="0.2">
      <c r="A926" t="s">
        <v>165</v>
      </c>
      <c r="B926">
        <v>746</v>
      </c>
      <c r="C926" s="1">
        <v>43346.470833333333</v>
      </c>
      <c r="D926" t="s">
        <v>29</v>
      </c>
      <c r="E926">
        <v>1283.1199999999999</v>
      </c>
      <c r="F926" t="s">
        <v>7</v>
      </c>
      <c r="G926" t="s">
        <v>23</v>
      </c>
      <c r="H926" t="s">
        <v>12</v>
      </c>
      <c r="I926" t="str">
        <f t="shared" si="43"/>
        <v>UNITED STATES-UNITED KINGDOM</v>
      </c>
      <c r="J926">
        <v>746</v>
      </c>
      <c r="K926" s="9">
        <f t="shared" si="44"/>
        <v>248.66666666666666</v>
      </c>
      <c r="L926" t="s">
        <v>165</v>
      </c>
      <c r="M926" s="1">
        <v>43343.091666666667</v>
      </c>
      <c r="N926" s="5">
        <f t="shared" si="42"/>
        <v>43343</v>
      </c>
      <c r="O926" t="s">
        <v>17</v>
      </c>
    </row>
    <row r="927" spans="1:15" x14ac:dyDescent="0.2">
      <c r="A927" t="s">
        <v>165</v>
      </c>
      <c r="B927">
        <v>746</v>
      </c>
      <c r="C927" s="1">
        <v>43346.470833333333</v>
      </c>
      <c r="D927" t="s">
        <v>29</v>
      </c>
      <c r="E927">
        <v>261.10000000000002</v>
      </c>
      <c r="F927" t="s">
        <v>14</v>
      </c>
      <c r="G927" t="s">
        <v>23</v>
      </c>
      <c r="H927" t="s">
        <v>12</v>
      </c>
      <c r="I927" t="str">
        <f t="shared" si="43"/>
        <v>UNITED STATES-UNITED KINGDOM</v>
      </c>
      <c r="J927">
        <v>746</v>
      </c>
      <c r="K927" s="9">
        <f t="shared" si="44"/>
        <v>248.66666666666666</v>
      </c>
      <c r="L927" t="s">
        <v>165</v>
      </c>
      <c r="M927" s="1">
        <v>43343.091666666667</v>
      </c>
      <c r="N927" s="5">
        <f t="shared" si="42"/>
        <v>43343</v>
      </c>
      <c r="O927" t="s">
        <v>17</v>
      </c>
    </row>
    <row r="928" spans="1:15" x14ac:dyDescent="0.2">
      <c r="A928" t="s">
        <v>165</v>
      </c>
      <c r="B928">
        <v>746</v>
      </c>
      <c r="C928" s="1">
        <v>43346.470833333333</v>
      </c>
      <c r="D928" t="s">
        <v>29</v>
      </c>
      <c r="E928">
        <v>219.23</v>
      </c>
      <c r="F928" t="s">
        <v>14</v>
      </c>
      <c r="G928" t="s">
        <v>23</v>
      </c>
      <c r="H928" t="s">
        <v>12</v>
      </c>
      <c r="I928" t="str">
        <f t="shared" si="43"/>
        <v>UNITED STATES-UNITED KINGDOM</v>
      </c>
      <c r="J928">
        <v>746</v>
      </c>
      <c r="K928" s="9">
        <f t="shared" si="44"/>
        <v>248.66666666666666</v>
      </c>
      <c r="L928" t="s">
        <v>165</v>
      </c>
      <c r="M928" s="1">
        <v>43343.091666666667</v>
      </c>
      <c r="N928" s="5">
        <f t="shared" si="42"/>
        <v>43343</v>
      </c>
      <c r="O928" t="s">
        <v>17</v>
      </c>
    </row>
    <row r="929" spans="1:15" x14ac:dyDescent="0.2">
      <c r="A929" t="s">
        <v>166</v>
      </c>
      <c r="B929">
        <v>722.5</v>
      </c>
      <c r="C929" s="1">
        <v>43346.470833333333</v>
      </c>
      <c r="D929" t="s">
        <v>29</v>
      </c>
      <c r="E929">
        <v>1242.7</v>
      </c>
      <c r="F929" t="s">
        <v>7</v>
      </c>
      <c r="G929" t="s">
        <v>23</v>
      </c>
      <c r="H929" t="s">
        <v>12</v>
      </c>
      <c r="I929" t="str">
        <f t="shared" si="43"/>
        <v>UNITED STATES-UNITED KINGDOM</v>
      </c>
      <c r="J929">
        <v>722.5</v>
      </c>
      <c r="K929" s="9">
        <f t="shared" si="44"/>
        <v>240.83333333333334</v>
      </c>
      <c r="L929" t="s">
        <v>166</v>
      </c>
      <c r="M929" s="1">
        <v>43343.091666666667</v>
      </c>
      <c r="N929" s="5">
        <f t="shared" si="42"/>
        <v>43343</v>
      </c>
      <c r="O929" t="s">
        <v>17</v>
      </c>
    </row>
    <row r="930" spans="1:15" x14ac:dyDescent="0.2">
      <c r="A930" t="s">
        <v>166</v>
      </c>
      <c r="B930">
        <v>722.5</v>
      </c>
      <c r="C930" s="1">
        <v>43346.470833333333</v>
      </c>
      <c r="D930" t="s">
        <v>29</v>
      </c>
      <c r="E930">
        <v>252.88</v>
      </c>
      <c r="F930" t="s">
        <v>14</v>
      </c>
      <c r="G930" t="s">
        <v>23</v>
      </c>
      <c r="H930" t="s">
        <v>12</v>
      </c>
      <c r="I930" t="str">
        <f t="shared" si="43"/>
        <v>UNITED STATES-UNITED KINGDOM</v>
      </c>
      <c r="J930">
        <v>722.5</v>
      </c>
      <c r="K930" s="9">
        <f t="shared" si="44"/>
        <v>240.83333333333334</v>
      </c>
      <c r="L930" t="s">
        <v>166</v>
      </c>
      <c r="M930" s="1">
        <v>43343.091666666667</v>
      </c>
      <c r="N930" s="5">
        <f t="shared" si="42"/>
        <v>43343</v>
      </c>
      <c r="O930" t="s">
        <v>17</v>
      </c>
    </row>
    <row r="931" spans="1:15" x14ac:dyDescent="0.2">
      <c r="A931" t="s">
        <v>166</v>
      </c>
      <c r="B931">
        <v>722.5</v>
      </c>
      <c r="C931" s="1">
        <v>43346.470833333333</v>
      </c>
      <c r="D931" t="s">
        <v>29</v>
      </c>
      <c r="E931">
        <v>55</v>
      </c>
      <c r="F931" t="s">
        <v>14</v>
      </c>
      <c r="G931" t="s">
        <v>23</v>
      </c>
      <c r="H931" t="s">
        <v>12</v>
      </c>
      <c r="I931" t="str">
        <f t="shared" si="43"/>
        <v>UNITED STATES-UNITED KINGDOM</v>
      </c>
      <c r="J931">
        <v>722.5</v>
      </c>
      <c r="K931" s="9">
        <f t="shared" si="44"/>
        <v>240.83333333333334</v>
      </c>
      <c r="L931" t="s">
        <v>166</v>
      </c>
      <c r="M931" s="1">
        <v>43343.091666666667</v>
      </c>
      <c r="N931" s="5">
        <f t="shared" si="42"/>
        <v>43343</v>
      </c>
      <c r="O931" t="s">
        <v>17</v>
      </c>
    </row>
    <row r="932" spans="1:15" x14ac:dyDescent="0.2">
      <c r="A932" t="s">
        <v>167</v>
      </c>
      <c r="B932">
        <v>1558</v>
      </c>
      <c r="C932" s="1">
        <v>43350.466666666667</v>
      </c>
      <c r="D932" t="s">
        <v>18</v>
      </c>
      <c r="E932">
        <v>3497.3554732050002</v>
      </c>
      <c r="F932" t="s">
        <v>7</v>
      </c>
      <c r="G932" t="s">
        <v>16</v>
      </c>
      <c r="H932" t="s">
        <v>177</v>
      </c>
      <c r="I932" t="str">
        <f t="shared" si="43"/>
        <v>CANADA-PHILIPPINES</v>
      </c>
      <c r="J932">
        <v>1558</v>
      </c>
      <c r="K932" s="9">
        <f t="shared" si="44"/>
        <v>519.33333333333337</v>
      </c>
      <c r="L932" t="s">
        <v>167</v>
      </c>
      <c r="M932" s="1">
        <v>43344.897222222222</v>
      </c>
      <c r="N932" s="5">
        <f t="shared" si="42"/>
        <v>43344</v>
      </c>
      <c r="O932" t="s">
        <v>17</v>
      </c>
    </row>
    <row r="933" spans="1:15" x14ac:dyDescent="0.2">
      <c r="A933" t="s">
        <v>167</v>
      </c>
      <c r="B933">
        <v>1558</v>
      </c>
      <c r="C933" s="1">
        <v>43350.466666666667</v>
      </c>
      <c r="D933" t="s">
        <v>18</v>
      </c>
      <c r="E933">
        <v>27.267835175624999</v>
      </c>
      <c r="F933" t="s">
        <v>14</v>
      </c>
      <c r="G933" t="s">
        <v>16</v>
      </c>
      <c r="H933" t="s">
        <v>177</v>
      </c>
      <c r="I933" t="str">
        <f t="shared" si="43"/>
        <v>CANADA-PHILIPPINES</v>
      </c>
      <c r="J933">
        <v>1558</v>
      </c>
      <c r="K933" s="9">
        <f t="shared" si="44"/>
        <v>519.33333333333337</v>
      </c>
      <c r="L933" t="s">
        <v>167</v>
      </c>
      <c r="M933" s="1">
        <v>43344.897222222222</v>
      </c>
      <c r="N933" s="5">
        <f t="shared" si="42"/>
        <v>43344</v>
      </c>
      <c r="O933" t="s">
        <v>17</v>
      </c>
    </row>
    <row r="934" spans="1:15" x14ac:dyDescent="0.2">
      <c r="A934" t="s">
        <v>167</v>
      </c>
      <c r="B934">
        <v>1558</v>
      </c>
      <c r="C934" s="1">
        <v>43350.466666666667</v>
      </c>
      <c r="D934" t="s">
        <v>18</v>
      </c>
      <c r="E934">
        <v>217.98892986749999</v>
      </c>
      <c r="F934" t="s">
        <v>14</v>
      </c>
      <c r="G934" t="s">
        <v>16</v>
      </c>
      <c r="H934" t="s">
        <v>177</v>
      </c>
      <c r="I934" t="str">
        <f t="shared" si="43"/>
        <v>CANADA-PHILIPPINES</v>
      </c>
      <c r="J934">
        <v>1558</v>
      </c>
      <c r="K934" s="9">
        <f t="shared" si="44"/>
        <v>519.33333333333337</v>
      </c>
      <c r="L934" t="s">
        <v>167</v>
      </c>
      <c r="M934" s="1">
        <v>43344.897222222222</v>
      </c>
      <c r="N934" s="5">
        <f t="shared" si="42"/>
        <v>43344</v>
      </c>
      <c r="O934" t="s">
        <v>17</v>
      </c>
    </row>
    <row r="935" spans="1:15" x14ac:dyDescent="0.2">
      <c r="A935" t="s">
        <v>168</v>
      </c>
      <c r="B935">
        <v>133</v>
      </c>
      <c r="C935" t="s">
        <v>13</v>
      </c>
      <c r="D935" t="s">
        <v>29</v>
      </c>
      <c r="E935">
        <v>472.15</v>
      </c>
      <c r="F935" t="s">
        <v>7</v>
      </c>
      <c r="G935" t="s">
        <v>23</v>
      </c>
      <c r="H935" t="s">
        <v>52</v>
      </c>
      <c r="I935" t="str">
        <f t="shared" si="43"/>
        <v>UNITED STATES-INDIA</v>
      </c>
      <c r="J935">
        <v>133</v>
      </c>
      <c r="K935" s="9">
        <f t="shared" si="44"/>
        <v>6.333333333333333</v>
      </c>
      <c r="L935" t="s">
        <v>168</v>
      </c>
      <c r="M935" s="1">
        <v>43348.041666666664</v>
      </c>
      <c r="N935" s="5">
        <f t="shared" si="42"/>
        <v>43348</v>
      </c>
      <c r="O935" t="s">
        <v>17</v>
      </c>
    </row>
    <row r="936" spans="1:15" x14ac:dyDescent="0.2">
      <c r="A936" t="s">
        <v>168</v>
      </c>
      <c r="B936">
        <v>133</v>
      </c>
      <c r="C936" t="s">
        <v>13</v>
      </c>
      <c r="D936" t="s">
        <v>29</v>
      </c>
      <c r="E936">
        <v>25</v>
      </c>
      <c r="F936" t="s">
        <v>14</v>
      </c>
      <c r="G936" t="s">
        <v>23</v>
      </c>
      <c r="H936" t="s">
        <v>52</v>
      </c>
      <c r="I936" t="str">
        <f t="shared" si="43"/>
        <v>UNITED STATES-INDIA</v>
      </c>
      <c r="J936">
        <v>133</v>
      </c>
      <c r="K936" s="9">
        <f t="shared" si="44"/>
        <v>6.333333333333333</v>
      </c>
      <c r="L936" t="s">
        <v>168</v>
      </c>
      <c r="M936" s="1">
        <v>43348.041666666664</v>
      </c>
      <c r="N936" s="5">
        <f t="shared" si="42"/>
        <v>43348</v>
      </c>
      <c r="O936" t="s">
        <v>17</v>
      </c>
    </row>
    <row r="937" spans="1:15" x14ac:dyDescent="0.2">
      <c r="A937" t="s">
        <v>168</v>
      </c>
      <c r="B937">
        <v>133</v>
      </c>
      <c r="C937" t="s">
        <v>13</v>
      </c>
      <c r="D937" t="s">
        <v>29</v>
      </c>
      <c r="E937">
        <v>55</v>
      </c>
      <c r="F937" t="s">
        <v>14</v>
      </c>
      <c r="G937" t="s">
        <v>23</v>
      </c>
      <c r="H937" t="s">
        <v>52</v>
      </c>
      <c r="I937" t="str">
        <f t="shared" si="43"/>
        <v>UNITED STATES-INDIA</v>
      </c>
      <c r="J937">
        <v>133</v>
      </c>
      <c r="K937" s="9">
        <f t="shared" si="44"/>
        <v>6.333333333333333</v>
      </c>
      <c r="L937" t="s">
        <v>168</v>
      </c>
      <c r="M937" s="1">
        <v>43348.041666666664</v>
      </c>
      <c r="N937" s="5">
        <f t="shared" si="42"/>
        <v>43348</v>
      </c>
      <c r="O937" t="s">
        <v>17</v>
      </c>
    </row>
    <row r="938" spans="1:15" x14ac:dyDescent="0.2">
      <c r="A938" t="s">
        <v>168</v>
      </c>
      <c r="B938">
        <v>133</v>
      </c>
      <c r="C938" t="s">
        <v>13</v>
      </c>
      <c r="D938" t="s">
        <v>29</v>
      </c>
      <c r="E938">
        <v>45</v>
      </c>
      <c r="F938" t="s">
        <v>14</v>
      </c>
      <c r="G938" t="s">
        <v>23</v>
      </c>
      <c r="H938" t="s">
        <v>52</v>
      </c>
      <c r="I938" t="str">
        <f t="shared" si="43"/>
        <v>UNITED STATES-INDIA</v>
      </c>
      <c r="J938">
        <v>133</v>
      </c>
      <c r="K938" s="9">
        <f t="shared" si="44"/>
        <v>6.333333333333333</v>
      </c>
      <c r="L938" t="s">
        <v>168</v>
      </c>
      <c r="M938" s="1">
        <v>43348.041666666664</v>
      </c>
      <c r="N938" s="5">
        <f t="shared" si="42"/>
        <v>43348</v>
      </c>
      <c r="O938" t="s">
        <v>17</v>
      </c>
    </row>
    <row r="939" spans="1:15" x14ac:dyDescent="0.2">
      <c r="A939" t="s">
        <v>168</v>
      </c>
      <c r="B939">
        <v>133</v>
      </c>
      <c r="C939" t="s">
        <v>13</v>
      </c>
      <c r="D939" t="s">
        <v>29</v>
      </c>
      <c r="E939">
        <v>85</v>
      </c>
      <c r="F939" t="s">
        <v>14</v>
      </c>
      <c r="G939" t="s">
        <v>23</v>
      </c>
      <c r="H939" t="s">
        <v>52</v>
      </c>
      <c r="I939" t="str">
        <f t="shared" si="43"/>
        <v>UNITED STATES-INDIA</v>
      </c>
      <c r="J939">
        <v>133</v>
      </c>
      <c r="K939" s="9">
        <f t="shared" si="44"/>
        <v>6.333333333333333</v>
      </c>
      <c r="L939" t="s">
        <v>168</v>
      </c>
      <c r="M939" s="1">
        <v>43348.041666666664</v>
      </c>
      <c r="N939" s="5">
        <f t="shared" si="42"/>
        <v>43348</v>
      </c>
      <c r="O939" t="s">
        <v>17</v>
      </c>
    </row>
    <row r="940" spans="1:15" x14ac:dyDescent="0.2">
      <c r="A940" t="s">
        <v>168</v>
      </c>
      <c r="B940">
        <v>133</v>
      </c>
      <c r="C940" t="s">
        <v>13</v>
      </c>
      <c r="D940" t="s">
        <v>29</v>
      </c>
      <c r="E940">
        <v>45</v>
      </c>
      <c r="F940" t="s">
        <v>14</v>
      </c>
      <c r="G940" t="s">
        <v>23</v>
      </c>
      <c r="H940" t="s">
        <v>52</v>
      </c>
      <c r="I940" t="str">
        <f t="shared" si="43"/>
        <v>UNITED STATES-INDIA</v>
      </c>
      <c r="J940">
        <v>133</v>
      </c>
      <c r="K940" s="9">
        <f t="shared" si="44"/>
        <v>6.333333333333333</v>
      </c>
      <c r="L940" t="s">
        <v>168</v>
      </c>
      <c r="M940" s="1">
        <v>43348.041666666664</v>
      </c>
      <c r="N940" s="5">
        <f t="shared" si="42"/>
        <v>43348</v>
      </c>
      <c r="O940" t="s">
        <v>17</v>
      </c>
    </row>
    <row r="941" spans="1:15" x14ac:dyDescent="0.2">
      <c r="A941" t="s">
        <v>168</v>
      </c>
      <c r="B941">
        <v>133</v>
      </c>
      <c r="C941" t="s">
        <v>13</v>
      </c>
      <c r="D941" t="s">
        <v>29</v>
      </c>
      <c r="E941">
        <v>335.96</v>
      </c>
      <c r="F941" t="s">
        <v>14</v>
      </c>
      <c r="G941" t="s">
        <v>23</v>
      </c>
      <c r="H941" t="s">
        <v>52</v>
      </c>
      <c r="I941" t="str">
        <f t="shared" si="43"/>
        <v>UNITED STATES-INDIA</v>
      </c>
      <c r="J941">
        <v>133</v>
      </c>
      <c r="K941" s="9">
        <f t="shared" si="44"/>
        <v>6.333333333333333</v>
      </c>
      <c r="L941" t="s">
        <v>168</v>
      </c>
      <c r="M941" s="1">
        <v>43348.041666666664</v>
      </c>
      <c r="N941" s="5">
        <f t="shared" si="42"/>
        <v>43348</v>
      </c>
      <c r="O941" t="s">
        <v>17</v>
      </c>
    </row>
    <row r="942" spans="1:15" x14ac:dyDescent="0.2">
      <c r="A942" t="s">
        <v>168</v>
      </c>
      <c r="B942">
        <v>133</v>
      </c>
      <c r="C942" t="s">
        <v>13</v>
      </c>
      <c r="D942" t="s">
        <v>29</v>
      </c>
      <c r="E942">
        <v>-472.15</v>
      </c>
      <c r="F942" t="s">
        <v>7</v>
      </c>
      <c r="G942" t="s">
        <v>23</v>
      </c>
      <c r="H942" t="s">
        <v>52</v>
      </c>
      <c r="I942" t="str">
        <f t="shared" si="43"/>
        <v>UNITED STATES-INDIA</v>
      </c>
      <c r="J942">
        <v>133</v>
      </c>
      <c r="K942" s="9">
        <f t="shared" si="44"/>
        <v>6.333333333333333</v>
      </c>
      <c r="L942" t="s">
        <v>168</v>
      </c>
      <c r="M942" s="1">
        <v>43348.041666666664</v>
      </c>
      <c r="N942" s="5">
        <f t="shared" si="42"/>
        <v>43348</v>
      </c>
      <c r="O942" t="s">
        <v>17</v>
      </c>
    </row>
    <row r="943" spans="1:15" x14ac:dyDescent="0.2">
      <c r="A943" t="s">
        <v>168</v>
      </c>
      <c r="B943">
        <v>133</v>
      </c>
      <c r="C943" t="s">
        <v>13</v>
      </c>
      <c r="D943" t="s">
        <v>29</v>
      </c>
      <c r="E943">
        <v>-25</v>
      </c>
      <c r="F943" t="s">
        <v>14</v>
      </c>
      <c r="G943" t="s">
        <v>23</v>
      </c>
      <c r="H943" t="s">
        <v>52</v>
      </c>
      <c r="I943" t="str">
        <f t="shared" si="43"/>
        <v>UNITED STATES-INDIA</v>
      </c>
      <c r="J943">
        <v>133</v>
      </c>
      <c r="K943" s="9">
        <f t="shared" si="44"/>
        <v>6.333333333333333</v>
      </c>
      <c r="L943" t="s">
        <v>168</v>
      </c>
      <c r="M943" s="1">
        <v>43348.041666666664</v>
      </c>
      <c r="N943" s="5">
        <f t="shared" si="42"/>
        <v>43348</v>
      </c>
      <c r="O943" t="s">
        <v>17</v>
      </c>
    </row>
    <row r="944" spans="1:15" x14ac:dyDescent="0.2">
      <c r="A944" t="s">
        <v>168</v>
      </c>
      <c r="B944">
        <v>133</v>
      </c>
      <c r="C944" t="s">
        <v>13</v>
      </c>
      <c r="D944" t="s">
        <v>29</v>
      </c>
      <c r="E944">
        <v>-55</v>
      </c>
      <c r="F944" t="s">
        <v>14</v>
      </c>
      <c r="G944" t="s">
        <v>23</v>
      </c>
      <c r="H944" t="s">
        <v>52</v>
      </c>
      <c r="I944" t="str">
        <f t="shared" si="43"/>
        <v>UNITED STATES-INDIA</v>
      </c>
      <c r="J944">
        <v>133</v>
      </c>
      <c r="K944" s="9">
        <f t="shared" si="44"/>
        <v>6.333333333333333</v>
      </c>
      <c r="L944" t="s">
        <v>168</v>
      </c>
      <c r="M944" s="1">
        <v>43348.041666666664</v>
      </c>
      <c r="N944" s="5">
        <f t="shared" si="42"/>
        <v>43348</v>
      </c>
      <c r="O944" t="s">
        <v>17</v>
      </c>
    </row>
    <row r="945" spans="1:15" x14ac:dyDescent="0.2">
      <c r="A945" t="s">
        <v>168</v>
      </c>
      <c r="B945">
        <v>133</v>
      </c>
      <c r="C945" t="s">
        <v>13</v>
      </c>
      <c r="D945" t="s">
        <v>29</v>
      </c>
      <c r="E945">
        <v>-85</v>
      </c>
      <c r="F945" t="s">
        <v>14</v>
      </c>
      <c r="G945" t="s">
        <v>23</v>
      </c>
      <c r="H945" t="s">
        <v>52</v>
      </c>
      <c r="I945" t="str">
        <f t="shared" si="43"/>
        <v>UNITED STATES-INDIA</v>
      </c>
      <c r="J945">
        <v>133</v>
      </c>
      <c r="K945" s="9">
        <f t="shared" si="44"/>
        <v>6.333333333333333</v>
      </c>
      <c r="L945" t="s">
        <v>168</v>
      </c>
      <c r="M945" s="1">
        <v>43348.041666666664</v>
      </c>
      <c r="N945" s="5">
        <f t="shared" si="42"/>
        <v>43348</v>
      </c>
      <c r="O945" t="s">
        <v>17</v>
      </c>
    </row>
    <row r="946" spans="1:15" x14ac:dyDescent="0.2">
      <c r="A946" t="s">
        <v>168</v>
      </c>
      <c r="B946">
        <v>133</v>
      </c>
      <c r="C946" t="s">
        <v>13</v>
      </c>
      <c r="D946" t="s">
        <v>29</v>
      </c>
      <c r="E946">
        <v>-335.96</v>
      </c>
      <c r="F946" t="s">
        <v>14</v>
      </c>
      <c r="G946" t="s">
        <v>23</v>
      </c>
      <c r="H946" t="s">
        <v>52</v>
      </c>
      <c r="I946" t="str">
        <f t="shared" si="43"/>
        <v>UNITED STATES-INDIA</v>
      </c>
      <c r="J946">
        <v>133</v>
      </c>
      <c r="K946" s="9">
        <f t="shared" si="44"/>
        <v>6.333333333333333</v>
      </c>
      <c r="L946" t="s">
        <v>168</v>
      </c>
      <c r="M946" s="1">
        <v>43348.041666666664</v>
      </c>
      <c r="N946" s="5">
        <f t="shared" si="42"/>
        <v>43348</v>
      </c>
      <c r="O946" t="s">
        <v>17</v>
      </c>
    </row>
    <row r="947" spans="1:15" x14ac:dyDescent="0.2">
      <c r="A947" t="s">
        <v>168</v>
      </c>
      <c r="B947">
        <v>133</v>
      </c>
      <c r="C947" t="s">
        <v>13</v>
      </c>
      <c r="D947" t="s">
        <v>29</v>
      </c>
      <c r="E947">
        <v>-45</v>
      </c>
      <c r="F947" t="s">
        <v>14</v>
      </c>
      <c r="G947" t="s">
        <v>23</v>
      </c>
      <c r="H947" t="s">
        <v>52</v>
      </c>
      <c r="I947" t="str">
        <f t="shared" si="43"/>
        <v>UNITED STATES-INDIA</v>
      </c>
      <c r="J947">
        <v>133</v>
      </c>
      <c r="K947" s="9">
        <f t="shared" si="44"/>
        <v>6.333333333333333</v>
      </c>
      <c r="L947" t="s">
        <v>168</v>
      </c>
      <c r="M947" s="1">
        <v>43348.041666666664</v>
      </c>
      <c r="N947" s="5">
        <f t="shared" si="42"/>
        <v>43348</v>
      </c>
      <c r="O947" t="s">
        <v>17</v>
      </c>
    </row>
    <row r="948" spans="1:15" x14ac:dyDescent="0.2">
      <c r="A948" t="s">
        <v>168</v>
      </c>
      <c r="B948">
        <v>133</v>
      </c>
      <c r="C948" t="s">
        <v>13</v>
      </c>
      <c r="D948" t="s">
        <v>29</v>
      </c>
      <c r="E948">
        <v>-45</v>
      </c>
      <c r="F948" t="s">
        <v>14</v>
      </c>
      <c r="G948" t="s">
        <v>23</v>
      </c>
      <c r="H948" t="s">
        <v>52</v>
      </c>
      <c r="I948" t="str">
        <f t="shared" si="43"/>
        <v>UNITED STATES-INDIA</v>
      </c>
      <c r="J948">
        <v>133</v>
      </c>
      <c r="K948" s="9">
        <f t="shared" si="44"/>
        <v>6.333333333333333</v>
      </c>
      <c r="L948" t="s">
        <v>168</v>
      </c>
      <c r="M948" s="1">
        <v>43348.041666666664</v>
      </c>
      <c r="N948" s="5">
        <f t="shared" si="42"/>
        <v>43348</v>
      </c>
      <c r="O948" t="s">
        <v>17</v>
      </c>
    </row>
    <row r="949" spans="1:15" x14ac:dyDescent="0.2">
      <c r="A949" t="s">
        <v>169</v>
      </c>
      <c r="B949">
        <v>1144</v>
      </c>
      <c r="C949" t="s">
        <v>13</v>
      </c>
      <c r="D949" t="s">
        <v>11</v>
      </c>
      <c r="E949">
        <v>1169.67708053811</v>
      </c>
      <c r="F949" t="s">
        <v>14</v>
      </c>
      <c r="G949" t="s">
        <v>37</v>
      </c>
      <c r="H949" t="s">
        <v>178</v>
      </c>
      <c r="I949" t="str">
        <f t="shared" si="43"/>
        <v>AUSTRALIA-NIGERIA</v>
      </c>
      <c r="J949">
        <v>1144</v>
      </c>
      <c r="K949" s="9">
        <f t="shared" si="44"/>
        <v>114.4</v>
      </c>
      <c r="L949" t="s">
        <v>169</v>
      </c>
      <c r="M949" s="1">
        <v>43284.5</v>
      </c>
      <c r="N949" s="5">
        <f t="shared" si="42"/>
        <v>43284</v>
      </c>
      <c r="O949" t="s">
        <v>31</v>
      </c>
    </row>
    <row r="950" spans="1:15" x14ac:dyDescent="0.2">
      <c r="A950" t="s">
        <v>169</v>
      </c>
      <c r="B950">
        <v>1144</v>
      </c>
      <c r="C950" t="s">
        <v>13</v>
      </c>
      <c r="D950" t="s">
        <v>11</v>
      </c>
      <c r="E950">
        <v>33.184562875680001</v>
      </c>
      <c r="F950" t="s">
        <v>14</v>
      </c>
      <c r="G950" t="s">
        <v>37</v>
      </c>
      <c r="H950" t="s">
        <v>178</v>
      </c>
      <c r="I950" t="str">
        <f t="shared" si="43"/>
        <v>AUSTRALIA-NIGERIA</v>
      </c>
      <c r="J950">
        <v>1144</v>
      </c>
      <c r="K950" s="9">
        <f t="shared" si="44"/>
        <v>114.4</v>
      </c>
      <c r="L950" t="s">
        <v>169</v>
      </c>
      <c r="M950" s="1">
        <v>43284.5</v>
      </c>
      <c r="N950" s="5">
        <f t="shared" si="42"/>
        <v>43284</v>
      </c>
      <c r="O950" t="s">
        <v>31</v>
      </c>
    </row>
    <row r="951" spans="1:15" x14ac:dyDescent="0.2">
      <c r="A951" t="s">
        <v>169</v>
      </c>
      <c r="B951">
        <v>1144</v>
      </c>
      <c r="C951" t="s">
        <v>13</v>
      </c>
      <c r="D951" t="s">
        <v>11</v>
      </c>
      <c r="E951">
        <v>85.074822783735002</v>
      </c>
      <c r="F951" t="s">
        <v>14</v>
      </c>
      <c r="G951" t="s">
        <v>37</v>
      </c>
      <c r="H951" t="s">
        <v>178</v>
      </c>
      <c r="I951" t="str">
        <f t="shared" si="43"/>
        <v>AUSTRALIA-NIGERIA</v>
      </c>
      <c r="J951">
        <v>1144</v>
      </c>
      <c r="K951" s="9">
        <f t="shared" si="44"/>
        <v>114.4</v>
      </c>
      <c r="L951" t="s">
        <v>169</v>
      </c>
      <c r="M951" s="1">
        <v>43284.5</v>
      </c>
      <c r="N951" s="5">
        <f t="shared" si="42"/>
        <v>43284</v>
      </c>
      <c r="O951" t="s">
        <v>31</v>
      </c>
    </row>
    <row r="952" spans="1:15" x14ac:dyDescent="0.2">
      <c r="A952" t="s">
        <v>169</v>
      </c>
      <c r="B952">
        <v>1144</v>
      </c>
      <c r="C952" t="s">
        <v>13</v>
      </c>
      <c r="D952" t="s">
        <v>11</v>
      </c>
      <c r="E952">
        <v>50.275662901049998</v>
      </c>
      <c r="F952" t="s">
        <v>14</v>
      </c>
      <c r="G952" t="s">
        <v>37</v>
      </c>
      <c r="H952" t="s">
        <v>178</v>
      </c>
      <c r="I952" t="str">
        <f t="shared" si="43"/>
        <v>AUSTRALIA-NIGERIA</v>
      </c>
      <c r="J952">
        <v>1144</v>
      </c>
      <c r="K952" s="9">
        <f t="shared" si="44"/>
        <v>114.4</v>
      </c>
      <c r="L952" t="s">
        <v>169</v>
      </c>
      <c r="M952" s="1">
        <v>43284.5</v>
      </c>
      <c r="N952" s="5">
        <f t="shared" si="42"/>
        <v>43284</v>
      </c>
      <c r="O952" t="s">
        <v>31</v>
      </c>
    </row>
    <row r="953" spans="1:15" x14ac:dyDescent="0.2">
      <c r="A953" t="s">
        <v>169</v>
      </c>
      <c r="B953">
        <v>1144</v>
      </c>
      <c r="C953" t="s">
        <v>13</v>
      </c>
      <c r="D953" t="s">
        <v>11</v>
      </c>
      <c r="E953">
        <v>11.60409556254</v>
      </c>
      <c r="F953" t="s">
        <v>14</v>
      </c>
      <c r="G953" t="s">
        <v>37</v>
      </c>
      <c r="H953" t="s">
        <v>178</v>
      </c>
      <c r="I953" t="str">
        <f t="shared" si="43"/>
        <v>AUSTRALIA-NIGERIA</v>
      </c>
      <c r="J953">
        <v>1144</v>
      </c>
      <c r="K953" s="9">
        <f t="shared" si="44"/>
        <v>114.4</v>
      </c>
      <c r="L953" t="s">
        <v>169</v>
      </c>
      <c r="M953" s="1">
        <v>43284.5</v>
      </c>
      <c r="N953" s="5">
        <f t="shared" si="42"/>
        <v>43284</v>
      </c>
      <c r="O953" t="s">
        <v>31</v>
      </c>
    </row>
    <row r="954" spans="1:15" x14ac:dyDescent="0.2">
      <c r="A954" t="s">
        <v>169</v>
      </c>
      <c r="B954">
        <v>1144</v>
      </c>
      <c r="C954" t="s">
        <v>13</v>
      </c>
      <c r="D954" t="s">
        <v>11</v>
      </c>
      <c r="E954">
        <v>19.335783669255001</v>
      </c>
      <c r="F954" t="s">
        <v>14</v>
      </c>
      <c r="G954" t="s">
        <v>37</v>
      </c>
      <c r="H954" t="s">
        <v>178</v>
      </c>
      <c r="I954" t="str">
        <f t="shared" si="43"/>
        <v>AUSTRALIA-NIGERIA</v>
      </c>
      <c r="J954">
        <v>1144</v>
      </c>
      <c r="K954" s="9">
        <f t="shared" si="44"/>
        <v>114.4</v>
      </c>
      <c r="L954" t="s">
        <v>169</v>
      </c>
      <c r="M954" s="1">
        <v>43284.5</v>
      </c>
      <c r="N954" s="5">
        <f t="shared" si="42"/>
        <v>43284</v>
      </c>
      <c r="O954" t="s">
        <v>31</v>
      </c>
    </row>
    <row r="955" spans="1:15" x14ac:dyDescent="0.2">
      <c r="A955" t="s">
        <v>169</v>
      </c>
      <c r="B955">
        <v>1144</v>
      </c>
      <c r="C955" t="s">
        <v>13</v>
      </c>
      <c r="D955" t="s">
        <v>11</v>
      </c>
      <c r="E955">
        <v>180.36229980690001</v>
      </c>
      <c r="F955" t="s">
        <v>14</v>
      </c>
      <c r="G955" t="s">
        <v>37</v>
      </c>
      <c r="H955" t="s">
        <v>178</v>
      </c>
      <c r="I955" t="str">
        <f t="shared" si="43"/>
        <v>AUSTRALIA-NIGERIA</v>
      </c>
      <c r="J955">
        <v>1144</v>
      </c>
      <c r="K955" s="9">
        <f t="shared" si="44"/>
        <v>114.4</v>
      </c>
      <c r="L955" t="s">
        <v>169</v>
      </c>
      <c r="M955" s="1">
        <v>43284.5</v>
      </c>
      <c r="N955" s="5">
        <f t="shared" si="42"/>
        <v>43284</v>
      </c>
      <c r="O955" t="s">
        <v>31</v>
      </c>
    </row>
    <row r="956" spans="1:15" x14ac:dyDescent="0.2">
      <c r="A956" t="s">
        <v>169</v>
      </c>
      <c r="B956">
        <v>1144</v>
      </c>
      <c r="C956" t="s">
        <v>13</v>
      </c>
      <c r="D956" t="s">
        <v>11</v>
      </c>
      <c r="E956">
        <v>23.444473613909999</v>
      </c>
      <c r="F956" t="s">
        <v>14</v>
      </c>
      <c r="G956" t="s">
        <v>37</v>
      </c>
      <c r="H956" t="s">
        <v>178</v>
      </c>
      <c r="I956" t="str">
        <f t="shared" si="43"/>
        <v>AUSTRALIA-NIGERIA</v>
      </c>
      <c r="J956">
        <v>1144</v>
      </c>
      <c r="K956" s="9">
        <f t="shared" si="44"/>
        <v>114.4</v>
      </c>
      <c r="L956" t="s">
        <v>169</v>
      </c>
      <c r="M956" s="1">
        <v>43284.5</v>
      </c>
      <c r="N956" s="5">
        <f t="shared" si="42"/>
        <v>43284</v>
      </c>
      <c r="O956" t="s">
        <v>31</v>
      </c>
    </row>
    <row r="957" spans="1:15" x14ac:dyDescent="0.2">
      <c r="A957" t="s">
        <v>169</v>
      </c>
      <c r="B957">
        <v>1144</v>
      </c>
      <c r="C957" t="s">
        <v>13</v>
      </c>
      <c r="D957" t="s">
        <v>11</v>
      </c>
      <c r="E957">
        <v>15.463376213429999</v>
      </c>
      <c r="F957" t="s">
        <v>14</v>
      </c>
      <c r="G957" t="s">
        <v>37</v>
      </c>
      <c r="H957" t="s">
        <v>178</v>
      </c>
      <c r="I957" t="str">
        <f t="shared" si="43"/>
        <v>AUSTRALIA-NIGERIA</v>
      </c>
      <c r="J957">
        <v>1144</v>
      </c>
      <c r="K957" s="9">
        <f t="shared" si="44"/>
        <v>114.4</v>
      </c>
      <c r="L957" t="s">
        <v>169</v>
      </c>
      <c r="M957" s="1">
        <v>43284.5</v>
      </c>
      <c r="N957" s="5">
        <f t="shared" si="42"/>
        <v>43284</v>
      </c>
      <c r="O957" t="s">
        <v>31</v>
      </c>
    </row>
    <row r="958" spans="1:15" x14ac:dyDescent="0.2">
      <c r="A958" t="s">
        <v>169</v>
      </c>
      <c r="B958">
        <v>1144</v>
      </c>
      <c r="C958" t="s">
        <v>13</v>
      </c>
      <c r="D958" t="s">
        <v>11</v>
      </c>
      <c r="E958">
        <v>241.16566026582001</v>
      </c>
      <c r="F958" t="s">
        <v>14</v>
      </c>
      <c r="G958" t="s">
        <v>37</v>
      </c>
      <c r="H958" t="s">
        <v>178</v>
      </c>
      <c r="I958" t="str">
        <f t="shared" si="43"/>
        <v>AUSTRALIA-NIGERIA</v>
      </c>
      <c r="J958">
        <v>1144</v>
      </c>
      <c r="K958" s="9">
        <f t="shared" si="44"/>
        <v>114.4</v>
      </c>
      <c r="L958" t="s">
        <v>169</v>
      </c>
      <c r="M958" s="1">
        <v>43284.5</v>
      </c>
      <c r="N958" s="5">
        <f t="shared" si="42"/>
        <v>43284</v>
      </c>
      <c r="O958" t="s">
        <v>31</v>
      </c>
    </row>
    <row r="959" spans="1:15" x14ac:dyDescent="0.2">
      <c r="A959" t="s">
        <v>170</v>
      </c>
      <c r="B959">
        <v>3256</v>
      </c>
      <c r="C959" t="s">
        <v>13</v>
      </c>
      <c r="D959" t="s">
        <v>11</v>
      </c>
      <c r="E959">
        <v>964.82016272249996</v>
      </c>
      <c r="F959" t="s">
        <v>14</v>
      </c>
      <c r="G959" t="s">
        <v>12</v>
      </c>
      <c r="H959" t="s">
        <v>82</v>
      </c>
      <c r="I959" t="str">
        <f t="shared" si="43"/>
        <v>UNITED KINGDOM-NETHERLANDS</v>
      </c>
      <c r="J959">
        <v>3256</v>
      </c>
      <c r="K959" s="9">
        <f t="shared" si="44"/>
        <v>1628</v>
      </c>
      <c r="L959" t="s">
        <v>170</v>
      </c>
      <c r="M959" t="s">
        <v>13</v>
      </c>
      <c r="N959" s="5" t="str">
        <f t="shared" ref="N959:N986" si="45">IFERROR(INT(M959),"")</f>
        <v/>
      </c>
      <c r="O959" t="s">
        <v>91</v>
      </c>
    </row>
    <row r="960" spans="1:15" x14ac:dyDescent="0.2">
      <c r="A960" t="s">
        <v>170</v>
      </c>
      <c r="B960">
        <v>3256</v>
      </c>
      <c r="C960" t="s">
        <v>13</v>
      </c>
      <c r="D960" t="s">
        <v>11</v>
      </c>
      <c r="E960">
        <v>192.96403254449999</v>
      </c>
      <c r="F960" t="s">
        <v>14</v>
      </c>
      <c r="G960" t="s">
        <v>12</v>
      </c>
      <c r="H960" t="s">
        <v>82</v>
      </c>
      <c r="I960" t="str">
        <f t="shared" si="43"/>
        <v>UNITED KINGDOM-NETHERLANDS</v>
      </c>
      <c r="J960">
        <v>3256</v>
      </c>
      <c r="K960" s="9">
        <f t="shared" si="44"/>
        <v>1628</v>
      </c>
      <c r="L960" t="s">
        <v>170</v>
      </c>
      <c r="M960" t="s">
        <v>13</v>
      </c>
      <c r="N960" s="5" t="str">
        <f t="shared" si="45"/>
        <v/>
      </c>
      <c r="O960" t="s">
        <v>91</v>
      </c>
    </row>
    <row r="961" spans="1:15" x14ac:dyDescent="0.2">
      <c r="A961" t="s">
        <v>171</v>
      </c>
      <c r="B961">
        <v>698</v>
      </c>
      <c r="C961" s="1">
        <v>43308.083333333336</v>
      </c>
      <c r="D961" t="s">
        <v>27</v>
      </c>
      <c r="E961">
        <v>536.52448467671104</v>
      </c>
      <c r="F961" t="s">
        <v>7</v>
      </c>
      <c r="G961" t="s">
        <v>23</v>
      </c>
      <c r="H961" t="s">
        <v>20</v>
      </c>
      <c r="I961" t="str">
        <f t="shared" si="43"/>
        <v>UNITED STATES-UNITED ARAB EMIRATES</v>
      </c>
      <c r="J961">
        <v>698</v>
      </c>
      <c r="K961" s="9">
        <f t="shared" si="44"/>
        <v>87.25</v>
      </c>
      <c r="L961" t="s">
        <v>171</v>
      </c>
      <c r="M961" s="1">
        <v>43275.5</v>
      </c>
      <c r="N961" s="5">
        <f t="shared" si="45"/>
        <v>43275</v>
      </c>
      <c r="O961" t="s">
        <v>31</v>
      </c>
    </row>
    <row r="962" spans="1:15" x14ac:dyDescent="0.2">
      <c r="A962" t="s">
        <v>171</v>
      </c>
      <c r="B962">
        <v>698</v>
      </c>
      <c r="C962" s="1">
        <v>43308.083333333336</v>
      </c>
      <c r="D962" t="s">
        <v>27</v>
      </c>
      <c r="E962">
        <v>55.170536498315997</v>
      </c>
      <c r="F962" t="s">
        <v>7</v>
      </c>
      <c r="G962" t="s">
        <v>23</v>
      </c>
      <c r="H962" t="s">
        <v>20</v>
      </c>
      <c r="I962" t="str">
        <f t="shared" ref="I962:I986" si="46">G962&amp;"-"&amp;H962</f>
        <v>UNITED STATES-UNITED ARAB EMIRATES</v>
      </c>
      <c r="J962">
        <v>698</v>
      </c>
      <c r="K962" s="9">
        <f t="shared" ref="K962:K986" si="47">J962/COUNTIF(L:L,L962)</f>
        <v>87.25</v>
      </c>
      <c r="L962" t="s">
        <v>171</v>
      </c>
      <c r="M962" s="1">
        <v>43275.5</v>
      </c>
      <c r="N962" s="5">
        <f t="shared" si="45"/>
        <v>43275</v>
      </c>
      <c r="O962" t="s">
        <v>31</v>
      </c>
    </row>
    <row r="963" spans="1:15" x14ac:dyDescent="0.2">
      <c r="A963" t="s">
        <v>171</v>
      </c>
      <c r="B963">
        <v>698</v>
      </c>
      <c r="C963" s="1">
        <v>43308.083333333336</v>
      </c>
      <c r="D963" t="s">
        <v>27</v>
      </c>
      <c r="E963">
        <v>50.153795884224998</v>
      </c>
      <c r="F963" t="s">
        <v>7</v>
      </c>
      <c r="G963" t="s">
        <v>23</v>
      </c>
      <c r="H963" t="s">
        <v>20</v>
      </c>
      <c r="I963" t="str">
        <f t="shared" si="46"/>
        <v>UNITED STATES-UNITED ARAB EMIRATES</v>
      </c>
      <c r="J963">
        <v>698</v>
      </c>
      <c r="K963" s="9">
        <f t="shared" si="47"/>
        <v>87.25</v>
      </c>
      <c r="L963" t="s">
        <v>171</v>
      </c>
      <c r="M963" s="1">
        <v>43275.5</v>
      </c>
      <c r="N963" s="5">
        <f t="shared" si="45"/>
        <v>43275</v>
      </c>
      <c r="O963" t="s">
        <v>31</v>
      </c>
    </row>
    <row r="964" spans="1:15" x14ac:dyDescent="0.2">
      <c r="A964" t="s">
        <v>171</v>
      </c>
      <c r="B964">
        <v>698</v>
      </c>
      <c r="C964" s="1">
        <v>43308.083333333336</v>
      </c>
      <c r="D964" t="s">
        <v>27</v>
      </c>
      <c r="E964">
        <v>95.293573205696006</v>
      </c>
      <c r="F964" t="s">
        <v>7</v>
      </c>
      <c r="G964" t="s">
        <v>23</v>
      </c>
      <c r="H964" t="s">
        <v>20</v>
      </c>
      <c r="I964" t="str">
        <f t="shared" si="46"/>
        <v>UNITED STATES-UNITED ARAB EMIRATES</v>
      </c>
      <c r="J964">
        <v>698</v>
      </c>
      <c r="K964" s="9">
        <f t="shared" si="47"/>
        <v>87.25</v>
      </c>
      <c r="L964" t="s">
        <v>171</v>
      </c>
      <c r="M964" s="1">
        <v>43275.5</v>
      </c>
      <c r="N964" s="5">
        <f t="shared" si="45"/>
        <v>43275</v>
      </c>
      <c r="O964" t="s">
        <v>31</v>
      </c>
    </row>
    <row r="965" spans="1:15" x14ac:dyDescent="0.2">
      <c r="A965" t="s">
        <v>171</v>
      </c>
      <c r="B965">
        <v>698</v>
      </c>
      <c r="C965" s="1">
        <v>43308.083333333336</v>
      </c>
      <c r="D965" t="s">
        <v>27</v>
      </c>
      <c r="E965">
        <v>40.123036707380002</v>
      </c>
      <c r="F965" t="s">
        <v>7</v>
      </c>
      <c r="G965" t="s">
        <v>23</v>
      </c>
      <c r="H965" t="s">
        <v>20</v>
      </c>
      <c r="I965" t="str">
        <f t="shared" si="46"/>
        <v>UNITED STATES-UNITED ARAB EMIRATES</v>
      </c>
      <c r="J965">
        <v>698</v>
      </c>
      <c r="K965" s="9">
        <f t="shared" si="47"/>
        <v>87.25</v>
      </c>
      <c r="L965" t="s">
        <v>171</v>
      </c>
      <c r="M965" s="1">
        <v>43275.5</v>
      </c>
      <c r="N965" s="5">
        <f t="shared" si="45"/>
        <v>43275</v>
      </c>
      <c r="O965" t="s">
        <v>31</v>
      </c>
    </row>
    <row r="966" spans="1:15" x14ac:dyDescent="0.2">
      <c r="A966" t="s">
        <v>171</v>
      </c>
      <c r="B966">
        <v>698</v>
      </c>
      <c r="C966" s="1">
        <v>43308.083333333336</v>
      </c>
      <c r="D966" t="s">
        <v>27</v>
      </c>
      <c r="E966">
        <v>175.05784353380699</v>
      </c>
      <c r="F966" t="s">
        <v>7</v>
      </c>
      <c r="G966" t="s">
        <v>23</v>
      </c>
      <c r="H966" t="s">
        <v>20</v>
      </c>
      <c r="I966" t="str">
        <f t="shared" si="46"/>
        <v>UNITED STATES-UNITED ARAB EMIRATES</v>
      </c>
      <c r="J966">
        <v>698</v>
      </c>
      <c r="K966" s="9">
        <f t="shared" si="47"/>
        <v>87.25</v>
      </c>
      <c r="L966" t="s">
        <v>171</v>
      </c>
      <c r="M966" s="1">
        <v>43275.5</v>
      </c>
      <c r="N966" s="5">
        <f t="shared" si="45"/>
        <v>43275</v>
      </c>
      <c r="O966" t="s">
        <v>31</v>
      </c>
    </row>
    <row r="967" spans="1:15" x14ac:dyDescent="0.2">
      <c r="A967" t="s">
        <v>171</v>
      </c>
      <c r="B967">
        <v>698</v>
      </c>
      <c r="C967" s="1">
        <v>43308.083333333336</v>
      </c>
      <c r="D967" t="s">
        <v>27</v>
      </c>
      <c r="E967">
        <v>10.030759176845001</v>
      </c>
      <c r="F967" t="s">
        <v>7</v>
      </c>
      <c r="G967" t="s">
        <v>23</v>
      </c>
      <c r="H967" t="s">
        <v>20</v>
      </c>
      <c r="I967" t="str">
        <f t="shared" si="46"/>
        <v>UNITED STATES-UNITED ARAB EMIRATES</v>
      </c>
      <c r="J967">
        <v>698</v>
      </c>
      <c r="K967" s="9">
        <f t="shared" si="47"/>
        <v>87.25</v>
      </c>
      <c r="L967" t="s">
        <v>171</v>
      </c>
      <c r="M967" s="1">
        <v>43275.5</v>
      </c>
      <c r="N967" s="5">
        <f t="shared" si="45"/>
        <v>43275</v>
      </c>
      <c r="O967" t="s">
        <v>31</v>
      </c>
    </row>
    <row r="968" spans="1:15" x14ac:dyDescent="0.2">
      <c r="A968" t="s">
        <v>171</v>
      </c>
      <c r="B968">
        <v>698</v>
      </c>
      <c r="C968" s="1">
        <v>43308.083333333336</v>
      </c>
      <c r="D968" t="s">
        <v>27</v>
      </c>
      <c r="E968">
        <v>25.078258967781</v>
      </c>
      <c r="F968" t="s">
        <v>7</v>
      </c>
      <c r="G968" t="s">
        <v>23</v>
      </c>
      <c r="H968" t="s">
        <v>20</v>
      </c>
      <c r="I968" t="str">
        <f t="shared" si="46"/>
        <v>UNITED STATES-UNITED ARAB EMIRATES</v>
      </c>
      <c r="J968">
        <v>698</v>
      </c>
      <c r="K968" s="9">
        <f t="shared" si="47"/>
        <v>87.25</v>
      </c>
      <c r="L968" t="s">
        <v>171</v>
      </c>
      <c r="M968" s="1">
        <v>43275.5</v>
      </c>
      <c r="N968" s="5">
        <f t="shared" si="45"/>
        <v>43275</v>
      </c>
      <c r="O968" t="s">
        <v>31</v>
      </c>
    </row>
    <row r="969" spans="1:15" x14ac:dyDescent="0.2">
      <c r="A969" t="s">
        <v>172</v>
      </c>
      <c r="B969">
        <v>0</v>
      </c>
      <c r="C969" t="s">
        <v>13</v>
      </c>
      <c r="D969" t="s">
        <v>35</v>
      </c>
      <c r="E969">
        <v>687.06826111249995</v>
      </c>
      <c r="F969" t="s">
        <v>14</v>
      </c>
      <c r="G969" t="s">
        <v>37</v>
      </c>
      <c r="H969" t="s">
        <v>37</v>
      </c>
      <c r="I969" t="str">
        <f t="shared" si="46"/>
        <v>AUSTRALIA-AUSTRALIA</v>
      </c>
      <c r="K969" s="9">
        <f t="shared" si="47"/>
        <v>0</v>
      </c>
      <c r="L969" t="s">
        <v>172</v>
      </c>
      <c r="M969" t="s">
        <v>13</v>
      </c>
      <c r="N969" s="5" t="str">
        <f t="shared" si="45"/>
        <v/>
      </c>
      <c r="O969" t="s">
        <v>38</v>
      </c>
    </row>
    <row r="970" spans="1:15" x14ac:dyDescent="0.2">
      <c r="A970" t="s">
        <v>172</v>
      </c>
      <c r="B970">
        <v>0</v>
      </c>
      <c r="C970" t="s">
        <v>13</v>
      </c>
      <c r="D970" t="s">
        <v>35</v>
      </c>
      <c r="E970">
        <v>68.706826111249995</v>
      </c>
      <c r="F970" t="s">
        <v>14</v>
      </c>
      <c r="G970" t="s">
        <v>37</v>
      </c>
      <c r="H970" t="s">
        <v>37</v>
      </c>
      <c r="I970" t="str">
        <f t="shared" si="46"/>
        <v>AUSTRALIA-AUSTRALIA</v>
      </c>
      <c r="K970" s="9">
        <f t="shared" si="47"/>
        <v>0</v>
      </c>
      <c r="L970" t="s">
        <v>172</v>
      </c>
      <c r="M970" t="s">
        <v>13</v>
      </c>
      <c r="N970" s="5" t="str">
        <f t="shared" si="45"/>
        <v/>
      </c>
      <c r="O970" t="s">
        <v>38</v>
      </c>
    </row>
    <row r="971" spans="1:15" x14ac:dyDescent="0.2">
      <c r="A971" t="s">
        <v>168</v>
      </c>
      <c r="B971">
        <v>133</v>
      </c>
      <c r="C971" t="s">
        <v>13</v>
      </c>
      <c r="D971" t="s">
        <v>29</v>
      </c>
      <c r="E971">
        <v>472.15</v>
      </c>
      <c r="F971" t="s">
        <v>7</v>
      </c>
      <c r="G971" t="s">
        <v>23</v>
      </c>
      <c r="H971" t="s">
        <v>52</v>
      </c>
      <c r="I971" t="str">
        <f t="shared" si="46"/>
        <v>UNITED STATES-INDIA</v>
      </c>
      <c r="J971">
        <v>133</v>
      </c>
      <c r="K971" s="9">
        <f t="shared" si="47"/>
        <v>6.333333333333333</v>
      </c>
      <c r="L971" t="s">
        <v>168</v>
      </c>
      <c r="M971" s="1">
        <v>43348.041666666664</v>
      </c>
      <c r="N971" s="5">
        <f t="shared" si="45"/>
        <v>43348</v>
      </c>
      <c r="O971" t="s">
        <v>17</v>
      </c>
    </row>
    <row r="972" spans="1:15" x14ac:dyDescent="0.2">
      <c r="A972" t="s">
        <v>168</v>
      </c>
      <c r="B972">
        <v>133</v>
      </c>
      <c r="C972" t="s">
        <v>13</v>
      </c>
      <c r="D972" t="s">
        <v>29</v>
      </c>
      <c r="E972">
        <v>25</v>
      </c>
      <c r="F972" t="s">
        <v>14</v>
      </c>
      <c r="G972" t="s">
        <v>23</v>
      </c>
      <c r="H972" t="s">
        <v>52</v>
      </c>
      <c r="I972" t="str">
        <f t="shared" si="46"/>
        <v>UNITED STATES-INDIA</v>
      </c>
      <c r="J972">
        <v>133</v>
      </c>
      <c r="K972" s="9">
        <f t="shared" si="47"/>
        <v>6.333333333333333</v>
      </c>
      <c r="L972" t="s">
        <v>168</v>
      </c>
      <c r="M972" s="1">
        <v>43348.041666666664</v>
      </c>
      <c r="N972" s="5">
        <f t="shared" si="45"/>
        <v>43348</v>
      </c>
      <c r="O972" t="s">
        <v>17</v>
      </c>
    </row>
    <row r="973" spans="1:15" x14ac:dyDescent="0.2">
      <c r="A973" t="s">
        <v>168</v>
      </c>
      <c r="B973">
        <v>133</v>
      </c>
      <c r="C973" t="s">
        <v>13</v>
      </c>
      <c r="D973" t="s">
        <v>29</v>
      </c>
      <c r="E973">
        <v>55</v>
      </c>
      <c r="F973" t="s">
        <v>14</v>
      </c>
      <c r="G973" t="s">
        <v>23</v>
      </c>
      <c r="H973" t="s">
        <v>52</v>
      </c>
      <c r="I973" t="str">
        <f t="shared" si="46"/>
        <v>UNITED STATES-INDIA</v>
      </c>
      <c r="J973">
        <v>133</v>
      </c>
      <c r="K973" s="9">
        <f t="shared" si="47"/>
        <v>6.333333333333333</v>
      </c>
      <c r="L973" t="s">
        <v>168</v>
      </c>
      <c r="M973" s="1">
        <v>43348.041666666664</v>
      </c>
      <c r="N973" s="5">
        <f t="shared" si="45"/>
        <v>43348</v>
      </c>
      <c r="O973" t="s">
        <v>17</v>
      </c>
    </row>
    <row r="974" spans="1:15" x14ac:dyDescent="0.2">
      <c r="A974" t="s">
        <v>168</v>
      </c>
      <c r="B974">
        <v>133</v>
      </c>
      <c r="C974" t="s">
        <v>13</v>
      </c>
      <c r="D974" t="s">
        <v>29</v>
      </c>
      <c r="E974">
        <v>45</v>
      </c>
      <c r="F974" t="s">
        <v>14</v>
      </c>
      <c r="G974" t="s">
        <v>23</v>
      </c>
      <c r="H974" t="s">
        <v>52</v>
      </c>
      <c r="I974" t="str">
        <f t="shared" si="46"/>
        <v>UNITED STATES-INDIA</v>
      </c>
      <c r="J974">
        <v>133</v>
      </c>
      <c r="K974" s="9">
        <f t="shared" si="47"/>
        <v>6.333333333333333</v>
      </c>
      <c r="L974" t="s">
        <v>168</v>
      </c>
      <c r="M974" s="1">
        <v>43348.041666666664</v>
      </c>
      <c r="N974" s="5">
        <f t="shared" si="45"/>
        <v>43348</v>
      </c>
      <c r="O974" t="s">
        <v>17</v>
      </c>
    </row>
    <row r="975" spans="1:15" x14ac:dyDescent="0.2">
      <c r="A975" t="s">
        <v>168</v>
      </c>
      <c r="B975">
        <v>133</v>
      </c>
      <c r="C975" t="s">
        <v>13</v>
      </c>
      <c r="D975" t="s">
        <v>29</v>
      </c>
      <c r="E975">
        <v>85</v>
      </c>
      <c r="F975" t="s">
        <v>14</v>
      </c>
      <c r="G975" t="s">
        <v>23</v>
      </c>
      <c r="H975" t="s">
        <v>52</v>
      </c>
      <c r="I975" t="str">
        <f t="shared" si="46"/>
        <v>UNITED STATES-INDIA</v>
      </c>
      <c r="J975">
        <v>133</v>
      </c>
      <c r="K975" s="9">
        <f t="shared" si="47"/>
        <v>6.333333333333333</v>
      </c>
      <c r="L975" t="s">
        <v>168</v>
      </c>
      <c r="M975" s="1">
        <v>43348.041666666664</v>
      </c>
      <c r="N975" s="5">
        <f t="shared" si="45"/>
        <v>43348</v>
      </c>
      <c r="O975" t="s">
        <v>17</v>
      </c>
    </row>
    <row r="976" spans="1:15" x14ac:dyDescent="0.2">
      <c r="A976" t="s">
        <v>168</v>
      </c>
      <c r="B976">
        <v>133</v>
      </c>
      <c r="C976" t="s">
        <v>13</v>
      </c>
      <c r="D976" t="s">
        <v>29</v>
      </c>
      <c r="E976">
        <v>45</v>
      </c>
      <c r="F976" t="s">
        <v>14</v>
      </c>
      <c r="G976" t="s">
        <v>23</v>
      </c>
      <c r="H976" t="s">
        <v>52</v>
      </c>
      <c r="I976" t="str">
        <f t="shared" si="46"/>
        <v>UNITED STATES-INDIA</v>
      </c>
      <c r="J976">
        <v>133</v>
      </c>
      <c r="K976" s="9">
        <f t="shared" si="47"/>
        <v>6.333333333333333</v>
      </c>
      <c r="L976" t="s">
        <v>168</v>
      </c>
      <c r="M976" s="1">
        <v>43348.041666666664</v>
      </c>
      <c r="N976" s="5">
        <f t="shared" si="45"/>
        <v>43348</v>
      </c>
      <c r="O976" t="s">
        <v>17</v>
      </c>
    </row>
    <row r="977" spans="1:15" x14ac:dyDescent="0.2">
      <c r="A977" t="s">
        <v>168</v>
      </c>
      <c r="B977">
        <v>133</v>
      </c>
      <c r="C977" t="s">
        <v>13</v>
      </c>
      <c r="D977" t="s">
        <v>29</v>
      </c>
      <c r="E977">
        <v>315.95999999999998</v>
      </c>
      <c r="F977" t="s">
        <v>14</v>
      </c>
      <c r="G977" t="s">
        <v>23</v>
      </c>
      <c r="H977" t="s">
        <v>52</v>
      </c>
      <c r="I977" t="str">
        <f t="shared" si="46"/>
        <v>UNITED STATES-INDIA</v>
      </c>
      <c r="J977">
        <v>133</v>
      </c>
      <c r="K977" s="9">
        <f t="shared" si="47"/>
        <v>6.333333333333333</v>
      </c>
      <c r="L977" t="s">
        <v>168</v>
      </c>
      <c r="M977" s="1">
        <v>43348.041666666664</v>
      </c>
      <c r="N977" s="5">
        <f t="shared" si="45"/>
        <v>43348</v>
      </c>
      <c r="O977" t="s">
        <v>17</v>
      </c>
    </row>
    <row r="978" spans="1:15" x14ac:dyDescent="0.2">
      <c r="A978" t="s">
        <v>173</v>
      </c>
      <c r="B978">
        <v>1987</v>
      </c>
      <c r="C978" t="s">
        <v>13</v>
      </c>
      <c r="D978" t="s">
        <v>18</v>
      </c>
      <c r="E978">
        <v>10845.402827943701</v>
      </c>
      <c r="F978" t="s">
        <v>14</v>
      </c>
      <c r="G978" t="s">
        <v>16</v>
      </c>
      <c r="H978" t="s">
        <v>125</v>
      </c>
      <c r="I978" t="str">
        <f t="shared" si="46"/>
        <v>CANADA-KAZAKHSTAN</v>
      </c>
      <c r="J978">
        <v>1987</v>
      </c>
      <c r="K978" s="9">
        <f t="shared" si="47"/>
        <v>662.33333333333337</v>
      </c>
      <c r="L978" t="s">
        <v>173</v>
      </c>
      <c r="M978" t="s">
        <v>13</v>
      </c>
      <c r="N978" s="5" t="str">
        <f t="shared" si="45"/>
        <v/>
      </c>
      <c r="O978" t="s">
        <v>17</v>
      </c>
    </row>
    <row r="979" spans="1:15" x14ac:dyDescent="0.2">
      <c r="A979" t="s">
        <v>173</v>
      </c>
      <c r="B979">
        <v>1987</v>
      </c>
      <c r="C979" t="s">
        <v>13</v>
      </c>
      <c r="D979" t="s">
        <v>18</v>
      </c>
      <c r="E979">
        <v>26.952644523749999</v>
      </c>
      <c r="F979" t="s">
        <v>14</v>
      </c>
      <c r="G979" t="s">
        <v>16</v>
      </c>
      <c r="H979" t="s">
        <v>125</v>
      </c>
      <c r="I979" t="str">
        <f t="shared" si="46"/>
        <v>CANADA-KAZAKHSTAN</v>
      </c>
      <c r="J979">
        <v>1987</v>
      </c>
      <c r="K979" s="9">
        <f t="shared" si="47"/>
        <v>662.33333333333337</v>
      </c>
      <c r="L979" t="s">
        <v>173</v>
      </c>
      <c r="M979" t="s">
        <v>13</v>
      </c>
      <c r="N979" s="5" t="str">
        <f t="shared" si="45"/>
        <v/>
      </c>
      <c r="O979" t="s">
        <v>17</v>
      </c>
    </row>
    <row r="980" spans="1:15" x14ac:dyDescent="0.2">
      <c r="A980" t="s">
        <v>173</v>
      </c>
      <c r="B980">
        <v>1987</v>
      </c>
      <c r="C980" t="s">
        <v>13</v>
      </c>
      <c r="D980" t="s">
        <v>18</v>
      </c>
      <c r="E980">
        <v>274.23892986187502</v>
      </c>
      <c r="F980" t="s">
        <v>14</v>
      </c>
      <c r="G980" t="s">
        <v>16</v>
      </c>
      <c r="H980" t="s">
        <v>125</v>
      </c>
      <c r="I980" t="str">
        <f t="shared" si="46"/>
        <v>CANADA-KAZAKHSTAN</v>
      </c>
      <c r="J980">
        <v>1987</v>
      </c>
      <c r="K980" s="9">
        <f t="shared" si="47"/>
        <v>662.33333333333337</v>
      </c>
      <c r="L980" t="s">
        <v>173</v>
      </c>
      <c r="M980" t="s">
        <v>13</v>
      </c>
      <c r="N980" s="5" t="str">
        <f t="shared" si="45"/>
        <v/>
      </c>
      <c r="O980" t="s">
        <v>17</v>
      </c>
    </row>
    <row r="981" spans="1:15" x14ac:dyDescent="0.2">
      <c r="A981" t="s">
        <v>174</v>
      </c>
      <c r="B981">
        <v>35</v>
      </c>
      <c r="C981" t="s">
        <v>13</v>
      </c>
      <c r="D981" t="s">
        <v>11</v>
      </c>
      <c r="E981">
        <v>459.43817272500002</v>
      </c>
      <c r="F981" t="s">
        <v>14</v>
      </c>
      <c r="G981" t="s">
        <v>12</v>
      </c>
      <c r="H981" t="s">
        <v>23</v>
      </c>
      <c r="I981" t="str">
        <f t="shared" si="46"/>
        <v>UNITED KINGDOM-UNITED STATES</v>
      </c>
      <c r="J981">
        <v>40.5</v>
      </c>
      <c r="K981" s="9">
        <f t="shared" si="47"/>
        <v>40.5</v>
      </c>
      <c r="L981" t="s">
        <v>174</v>
      </c>
      <c r="M981" s="1">
        <v>43346.583333333336</v>
      </c>
      <c r="N981" s="5">
        <f t="shared" si="45"/>
        <v>43346</v>
      </c>
      <c r="O981" t="s">
        <v>17</v>
      </c>
    </row>
    <row r="982" spans="1:15" x14ac:dyDescent="0.2">
      <c r="A982" t="s">
        <v>175</v>
      </c>
      <c r="B982">
        <v>115</v>
      </c>
      <c r="C982" t="s">
        <v>13</v>
      </c>
      <c r="D982" t="s">
        <v>11</v>
      </c>
      <c r="E982">
        <v>216.59228142750001</v>
      </c>
      <c r="F982" t="s">
        <v>14</v>
      </c>
      <c r="G982" t="s">
        <v>12</v>
      </c>
      <c r="H982" t="s">
        <v>90</v>
      </c>
      <c r="I982" t="str">
        <f t="shared" si="46"/>
        <v>UNITED KINGDOM-Unknown Country</v>
      </c>
      <c r="J982">
        <v>115</v>
      </c>
      <c r="K982" s="9">
        <f t="shared" si="47"/>
        <v>57.5</v>
      </c>
      <c r="L982" t="s">
        <v>175</v>
      </c>
      <c r="M982" t="s">
        <v>13</v>
      </c>
      <c r="N982" s="5" t="str">
        <f t="shared" si="45"/>
        <v/>
      </c>
      <c r="O982" t="s">
        <v>17</v>
      </c>
    </row>
    <row r="983" spans="1:15" x14ac:dyDescent="0.2">
      <c r="A983" t="s">
        <v>175</v>
      </c>
      <c r="B983">
        <v>115</v>
      </c>
      <c r="C983" t="s">
        <v>13</v>
      </c>
      <c r="D983" t="s">
        <v>11</v>
      </c>
      <c r="E983">
        <v>43.318456285499998</v>
      </c>
      <c r="F983" t="s">
        <v>14</v>
      </c>
      <c r="G983" t="s">
        <v>12</v>
      </c>
      <c r="H983" t="s">
        <v>90</v>
      </c>
      <c r="I983" t="str">
        <f t="shared" si="46"/>
        <v>UNITED KINGDOM-Unknown Country</v>
      </c>
      <c r="J983">
        <v>115</v>
      </c>
      <c r="K983" s="9">
        <f t="shared" si="47"/>
        <v>57.5</v>
      </c>
      <c r="L983" t="s">
        <v>175</v>
      </c>
      <c r="M983" t="s">
        <v>13</v>
      </c>
      <c r="N983" s="5" t="str">
        <f t="shared" si="45"/>
        <v/>
      </c>
      <c r="O983" t="s">
        <v>17</v>
      </c>
    </row>
    <row r="984" spans="1:15" x14ac:dyDescent="0.2">
      <c r="A984" t="s">
        <v>176</v>
      </c>
      <c r="B984">
        <v>295.5</v>
      </c>
      <c r="C984" t="s">
        <v>13</v>
      </c>
      <c r="D984" t="s">
        <v>29</v>
      </c>
      <c r="E984">
        <v>200.85</v>
      </c>
      <c r="F984" t="s">
        <v>7</v>
      </c>
      <c r="G984" t="s">
        <v>23</v>
      </c>
      <c r="H984" t="s">
        <v>12</v>
      </c>
      <c r="I984" t="str">
        <f t="shared" si="46"/>
        <v>UNITED STATES-UNITED KINGDOM</v>
      </c>
      <c r="J984">
        <v>296</v>
      </c>
      <c r="K984" s="9">
        <f t="shared" si="47"/>
        <v>148</v>
      </c>
      <c r="L984" t="s">
        <v>176</v>
      </c>
      <c r="M984" t="s">
        <v>13</v>
      </c>
      <c r="N984" s="5" t="str">
        <f t="shared" si="45"/>
        <v/>
      </c>
      <c r="O984" t="s">
        <v>17</v>
      </c>
    </row>
    <row r="985" spans="1:15" x14ac:dyDescent="0.2">
      <c r="A985" t="s">
        <v>176</v>
      </c>
      <c r="B985">
        <v>295.5</v>
      </c>
      <c r="C985" t="s">
        <v>13</v>
      </c>
      <c r="D985" t="s">
        <v>29</v>
      </c>
      <c r="E985">
        <v>50</v>
      </c>
      <c r="F985" t="s">
        <v>14</v>
      </c>
      <c r="G985" t="s">
        <v>23</v>
      </c>
      <c r="H985" t="s">
        <v>12</v>
      </c>
      <c r="I985" t="str">
        <f t="shared" si="46"/>
        <v>UNITED STATES-UNITED KINGDOM</v>
      </c>
      <c r="J985">
        <v>296</v>
      </c>
      <c r="K985" s="9">
        <f t="shared" si="47"/>
        <v>148</v>
      </c>
      <c r="L985" t="s">
        <v>176</v>
      </c>
      <c r="M985" t="s">
        <v>13</v>
      </c>
      <c r="N985" s="5" t="str">
        <f t="shared" si="45"/>
        <v/>
      </c>
      <c r="O985" t="s">
        <v>17</v>
      </c>
    </row>
    <row r="986" spans="1:15" x14ac:dyDescent="0.2">
      <c r="A986" t="s">
        <v>113</v>
      </c>
      <c r="B986">
        <v>219831</v>
      </c>
      <c r="C986" s="1">
        <v>43313.5</v>
      </c>
      <c r="D986" t="s">
        <v>18</v>
      </c>
      <c r="E986">
        <v>569.34194336250005</v>
      </c>
      <c r="F986" t="s">
        <v>7</v>
      </c>
      <c r="G986" t="s">
        <v>42</v>
      </c>
      <c r="H986" t="s">
        <v>16</v>
      </c>
      <c r="I986" t="str">
        <f t="shared" si="46"/>
        <v>CHINA-CANADA</v>
      </c>
      <c r="J986">
        <v>219831</v>
      </c>
      <c r="K986" s="9">
        <f t="shared" si="47"/>
        <v>27478.875</v>
      </c>
      <c r="L986" t="s">
        <v>113</v>
      </c>
      <c r="M986" s="1">
        <v>43294.67083333333</v>
      </c>
      <c r="N986" s="5">
        <f t="shared" si="45"/>
        <v>43294</v>
      </c>
      <c r="O986" t="s">
        <v>31</v>
      </c>
    </row>
  </sheetData>
  <autoFilter ref="A1:O986"/>
  <sortState ref="B2:O829">
    <sortCondition ref="L2"/>
  </sortState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workbookViewId="0">
      <selection activeCell="F17" sqref="F17"/>
    </sheetView>
  </sheetViews>
  <sheetFormatPr defaultRowHeight="12.75" x14ac:dyDescent="0.2"/>
  <cols>
    <col min="1" max="1" width="13.85546875" bestFit="1" customWidth="1"/>
    <col min="2" max="2" width="26.42578125" style="2" bestFit="1" customWidth="1"/>
    <col min="3" max="3" width="11" style="2" bestFit="1" customWidth="1"/>
    <col min="4" max="4" width="10.42578125" style="2" bestFit="1" customWidth="1"/>
    <col min="5" max="5" width="12.7109375" style="9" bestFit="1" customWidth="1"/>
    <col min="6" max="6" width="12" style="4" bestFit="1" customWidth="1"/>
    <col min="7" max="7" width="29" bestFit="1" customWidth="1"/>
    <col min="8" max="9" width="23.7109375" bestFit="1" customWidth="1"/>
    <col min="10" max="10" width="40.7109375" bestFit="1" customWidth="1"/>
    <col min="11" max="11" width="13.85546875" style="10" bestFit="1" customWidth="1"/>
    <col min="12" max="12" width="12" style="8" bestFit="1" customWidth="1"/>
    <col min="13" max="13" width="13.85546875" style="4" bestFit="1" customWidth="1"/>
    <col min="14" max="14" width="9.140625" style="4" bestFit="1" customWidth="1"/>
    <col min="15" max="15" width="9.85546875" bestFit="1" customWidth="1"/>
    <col min="16" max="16" width="11.42578125" bestFit="1" customWidth="1"/>
    <col min="17" max="17" width="9.140625" style="20"/>
    <col min="18" max="18" width="9.85546875" style="20" bestFit="1" customWidth="1"/>
  </cols>
  <sheetData>
    <row r="1" spans="1:19" x14ac:dyDescent="0.2">
      <c r="A1" s="6" t="s">
        <v>9</v>
      </c>
      <c r="B1" s="2" t="s">
        <v>143</v>
      </c>
    </row>
    <row r="3" spans="1:19" x14ac:dyDescent="0.2">
      <c r="A3" s="6" t="s">
        <v>136</v>
      </c>
      <c r="B3" s="2" t="s">
        <v>138</v>
      </c>
      <c r="C3" s="13" t="s">
        <v>144</v>
      </c>
      <c r="D3" s="13" t="s">
        <v>145</v>
      </c>
      <c r="E3" s="24" t="s">
        <v>0</v>
      </c>
      <c r="F3" s="23" t="s">
        <v>1</v>
      </c>
      <c r="G3" s="10" t="s">
        <v>2</v>
      </c>
      <c r="H3" s="11" t="s">
        <v>140</v>
      </c>
      <c r="I3" s="10" t="s">
        <v>5</v>
      </c>
      <c r="J3" s="11" t="s">
        <v>139</v>
      </c>
      <c r="K3" s="10" t="s">
        <v>6</v>
      </c>
      <c r="L3" s="19" t="s">
        <v>142</v>
      </c>
      <c r="M3" s="12" t="s">
        <v>141</v>
      </c>
      <c r="N3" s="12" t="s">
        <v>9</v>
      </c>
      <c r="O3" s="10" t="s">
        <v>10</v>
      </c>
      <c r="P3" s="10" t="s">
        <v>4</v>
      </c>
      <c r="Q3" s="21" t="s">
        <v>7</v>
      </c>
      <c r="R3" s="22" t="s">
        <v>14</v>
      </c>
      <c r="S3" s="3" t="s">
        <v>156</v>
      </c>
    </row>
    <row r="4" spans="1:19" x14ac:dyDescent="0.2">
      <c r="A4" s="7" t="s">
        <v>84</v>
      </c>
      <c r="B4" s="2">
        <v>4646.4099011343751</v>
      </c>
      <c r="C4" s="2" t="str">
        <f>A4</f>
        <v>3370009983</v>
      </c>
      <c r="D4" s="2">
        <f>B4</f>
        <v>4646.4099011343751</v>
      </c>
      <c r="E4" s="9">
        <f>VLOOKUP($A4,'Data (2)'!$1:$1048576,MATCH(RawData!E$3,'Data (2)'!$1:$1,0),FALSE)</f>
        <v>2064</v>
      </c>
      <c r="F4" s="4">
        <f>VLOOKUP($A4,'Data (2)'!$1:$1048576,MATCH(RawData!F$3,'Data (2)'!$1:$1,0),FALSE)</f>
        <v>43321.997916666667</v>
      </c>
      <c r="G4" t="str">
        <f>VLOOKUP($A4,'Data (2)'!$1:$1048576,MATCH(RawData!G$3,'Data (2)'!$1:$1,0),FALSE)</f>
        <v>Top-Co Inc.</v>
      </c>
      <c r="H4" t="str">
        <f>VLOOKUP($A4,'Data (2)'!$1:$1048576,MATCH(RawData!H$3,'Data (2)'!$1:$1,0),FALSE)</f>
        <v>CANADA</v>
      </c>
      <c r="I4" t="str">
        <f>VLOOKUP($A4,'Data (2)'!$1:$1048576,MATCH(RawData!I$3,'Data (2)'!$1:$1,0),FALSE)</f>
        <v>VIET NAM</v>
      </c>
      <c r="J4" t="str">
        <f>VLOOKUP($A4,'Data (2)'!$1:$1048576,MATCH(RawData!J$3,'Data (2)'!$1:$1,0),FALSE)</f>
        <v>CANADA-VIET NAM</v>
      </c>
      <c r="K4" s="2">
        <f>VLOOKUP($A4,'Data (2)'!$1:$1048576,MATCH(RawData!K$3,'Data (2)'!$1:$1,0),FALSE)</f>
        <v>2064</v>
      </c>
      <c r="L4" s="8">
        <f>VLOOKUP($A4,'Data (2)'!$1:$1048576,MATCH(RawData!L$3,'Data (2)'!$1:$1,0),FALSE)</f>
        <v>688</v>
      </c>
      <c r="M4" s="4">
        <f>VLOOKUP($A4,'Data (2)'!$1:$1048576,MATCH(RawData!M$3,'Data (2)'!$1:$1,0),FALSE)</f>
        <v>43318.892361111109</v>
      </c>
      <c r="N4" s="4">
        <f>VLOOKUP($A4,'Data (2)'!$1:$1048576,MATCH(RawData!N$3,'Data (2)'!$1:$1,0),FALSE)</f>
        <v>43318</v>
      </c>
      <c r="O4" t="str">
        <f>VLOOKUP($A4,'Data (2)'!$1:$1048576,MATCH(RawData!O$3,'Data (2)'!$1:$1,0),FALSE)</f>
        <v>Air</v>
      </c>
      <c r="P4" t="str">
        <f>VLOOKUP($A4,'Data (2)'!$1:$1048576,MATCH(RawData!P$3,'Data (2)'!$1:$1,0),FALSE)</f>
        <v>Other</v>
      </c>
      <c r="Q4" s="2">
        <f t="shared" ref="Q4:R31" si="0">SUMIFS($D$4:$D$31,$C$4:$C$31,$C4,$P$4:$P$31,Q$3)</f>
        <v>0</v>
      </c>
      <c r="R4" s="2">
        <f t="shared" si="0"/>
        <v>4646.4099011343751</v>
      </c>
      <c r="S4" s="8">
        <f t="shared" ref="S4:S31" si="1">SUM(Q4:R4)/K4</f>
        <v>2.2511675877589026</v>
      </c>
    </row>
    <row r="5" spans="1:19" x14ac:dyDescent="0.2">
      <c r="A5" s="7" t="s">
        <v>130</v>
      </c>
      <c r="B5" s="2">
        <v>6623.1958805135846</v>
      </c>
      <c r="C5" s="2" t="str">
        <f t="shared" ref="C5:C31" si="2">A5</f>
        <v>413047991</v>
      </c>
      <c r="D5" s="2">
        <f t="shared" ref="D5:D31" si="3">B5</f>
        <v>6623.1958805135846</v>
      </c>
      <c r="E5" s="9">
        <f>VLOOKUP($A5,'Data (2)'!$1:$1048576,MATCH(RawData!E$3,'Data (2)'!$1:$1,0),FALSE)</f>
        <v>188</v>
      </c>
      <c r="F5" s="4">
        <f>VLOOKUP($A5,'Data (2)'!$1:$1048576,MATCH(RawData!F$3,'Data (2)'!$1:$1,0),FALSE)</f>
        <v>43329.606249999997</v>
      </c>
      <c r="G5" t="str">
        <f>VLOOKUP($A5,'Data (2)'!$1:$1048576,MATCH(RawData!G$3,'Data (2)'!$1:$1,0),FALSE)</f>
        <v>Tercel Oilfield Products ME</v>
      </c>
      <c r="H5" t="str">
        <f>VLOOKUP($A5,'Data (2)'!$1:$1048576,MATCH(RawData!H$3,'Data (2)'!$1:$1,0),FALSE)</f>
        <v>UNITED ARAB EMIRATES</v>
      </c>
      <c r="I5" t="str">
        <f>VLOOKUP($A5,'Data (2)'!$1:$1048576,MATCH(RawData!I$3,'Data (2)'!$1:$1,0),FALSE)</f>
        <v>UNITED KINGDOM</v>
      </c>
      <c r="J5" t="str">
        <f>VLOOKUP($A5,'Data (2)'!$1:$1048576,MATCH(RawData!J$3,'Data (2)'!$1:$1,0),FALSE)</f>
        <v>UNITED ARAB EMIRATES-UNITED KINGDOM</v>
      </c>
      <c r="K5" s="2">
        <f>VLOOKUP($A5,'Data (2)'!$1:$1048576,MATCH(RawData!K$3,'Data (2)'!$1:$1,0),FALSE)</f>
        <v>188</v>
      </c>
      <c r="L5" s="8">
        <f>VLOOKUP($A5,'Data (2)'!$1:$1048576,MATCH(RawData!L$3,'Data (2)'!$1:$1,0),FALSE)</f>
        <v>14.461538461538462</v>
      </c>
      <c r="M5" s="4">
        <f>VLOOKUP($A5,'Data (2)'!$1:$1048576,MATCH(RawData!M$3,'Data (2)'!$1:$1,0),FALSE)</f>
        <v>43327.038194444445</v>
      </c>
      <c r="N5" s="4">
        <f>VLOOKUP($A5,'Data (2)'!$1:$1048576,MATCH(RawData!N$3,'Data (2)'!$1:$1,0),FALSE)</f>
        <v>43327</v>
      </c>
      <c r="O5" t="str">
        <f>VLOOKUP($A5,'Data (2)'!$1:$1048576,MATCH(RawData!O$3,'Data (2)'!$1:$1,0),FALSE)</f>
        <v>Air</v>
      </c>
      <c r="P5" t="str">
        <f>VLOOKUP($A5,'Data (2)'!$1:$1048576,MATCH(RawData!P$3,'Data (2)'!$1:$1,0),FALSE)</f>
        <v>Freight</v>
      </c>
      <c r="Q5" s="2">
        <f t="shared" si="0"/>
        <v>6623.1958805135846</v>
      </c>
      <c r="R5" s="2">
        <f t="shared" si="0"/>
        <v>0</v>
      </c>
      <c r="S5" s="8">
        <f t="shared" si="1"/>
        <v>35.22976532188077</v>
      </c>
    </row>
    <row r="6" spans="1:19" x14ac:dyDescent="0.2">
      <c r="A6" s="7" t="s">
        <v>80</v>
      </c>
      <c r="B6" s="2">
        <v>475</v>
      </c>
      <c r="C6" s="2" t="str">
        <f t="shared" si="2"/>
        <v>4220342957</v>
      </c>
      <c r="D6" s="2">
        <f t="shared" si="3"/>
        <v>475</v>
      </c>
      <c r="E6" s="9">
        <f>VLOOKUP($A6,'Data (2)'!$1:$1048576,MATCH(RawData!E$3,'Data (2)'!$1:$1,0),FALSE)</f>
        <v>86.5</v>
      </c>
      <c r="F6" s="4">
        <f>VLOOKUP($A6,'Data (2)'!$1:$1048576,MATCH(RawData!F$3,'Data (2)'!$1:$1,0),FALSE)</f>
        <v>43317.131944444445</v>
      </c>
      <c r="G6" t="str">
        <f>VLOOKUP($A6,'Data (2)'!$1:$1048576,MATCH(RawData!G$3,'Data (2)'!$1:$1,0),FALSE)</f>
        <v>Tercel Oilfield Products USA LLC</v>
      </c>
      <c r="H6" t="str">
        <f>VLOOKUP($A6,'Data (2)'!$1:$1048576,MATCH(RawData!H$3,'Data (2)'!$1:$1,0),FALSE)</f>
        <v>UNITED STATES</v>
      </c>
      <c r="I6" t="str">
        <f>VLOOKUP($A6,'Data (2)'!$1:$1048576,MATCH(RawData!I$3,'Data (2)'!$1:$1,0),FALSE)</f>
        <v>KUWAIT</v>
      </c>
      <c r="J6" t="str">
        <f>VLOOKUP($A6,'Data (2)'!$1:$1048576,MATCH(RawData!J$3,'Data (2)'!$1:$1,0),FALSE)</f>
        <v>UNITED STATES-KUWAIT</v>
      </c>
      <c r="K6" s="2">
        <f>VLOOKUP($A6,'Data (2)'!$1:$1048576,MATCH(RawData!K$3,'Data (2)'!$1:$1,0),FALSE)</f>
        <v>86.5</v>
      </c>
      <c r="L6" s="8">
        <f>VLOOKUP($A6,'Data (2)'!$1:$1048576,MATCH(RawData!L$3,'Data (2)'!$1:$1,0),FALSE)</f>
        <v>14.416666666666666</v>
      </c>
      <c r="M6" s="4">
        <f>VLOOKUP($A6,'Data (2)'!$1:$1048576,MATCH(RawData!M$3,'Data (2)'!$1:$1,0),FALSE)</f>
        <v>43314.928472222222</v>
      </c>
      <c r="N6" s="4">
        <f>VLOOKUP($A6,'Data (2)'!$1:$1048576,MATCH(RawData!N$3,'Data (2)'!$1:$1,0),FALSE)</f>
        <v>43314</v>
      </c>
      <c r="O6" t="str">
        <f>VLOOKUP($A6,'Data (2)'!$1:$1048576,MATCH(RawData!O$3,'Data (2)'!$1:$1,0),FALSE)</f>
        <v>Air</v>
      </c>
      <c r="P6" t="str">
        <f>VLOOKUP($A6,'Data (2)'!$1:$1048576,MATCH(RawData!P$3,'Data (2)'!$1:$1,0),FALSE)</f>
        <v>Freight</v>
      </c>
      <c r="Q6" s="2">
        <f t="shared" si="0"/>
        <v>475</v>
      </c>
      <c r="R6" s="2">
        <f t="shared" si="0"/>
        <v>0</v>
      </c>
      <c r="S6" s="8">
        <f t="shared" si="1"/>
        <v>5.4913294797687859</v>
      </c>
    </row>
    <row r="7" spans="1:19" x14ac:dyDescent="0.2">
      <c r="A7" s="7" t="s">
        <v>81</v>
      </c>
      <c r="B7" s="2">
        <v>1709.76</v>
      </c>
      <c r="C7" s="2" t="str">
        <f t="shared" si="2"/>
        <v>4220343236</v>
      </c>
      <c r="D7" s="2">
        <f t="shared" si="3"/>
        <v>1709.76</v>
      </c>
      <c r="E7" s="9">
        <f>VLOOKUP($A7,'Data (2)'!$1:$1048576,MATCH(RawData!E$3,'Data (2)'!$1:$1,0),FALSE)</f>
        <v>776</v>
      </c>
      <c r="F7" s="4">
        <f>VLOOKUP($A7,'Data (2)'!$1:$1048576,MATCH(RawData!F$3,'Data (2)'!$1:$1,0),FALSE)</f>
        <v>43321.623611111114</v>
      </c>
      <c r="G7" t="str">
        <f>VLOOKUP($A7,'Data (2)'!$1:$1048576,MATCH(RawData!G$3,'Data (2)'!$1:$1,0),FALSE)</f>
        <v>Tercel Oilfield Products USA LLC</v>
      </c>
      <c r="H7" t="str">
        <f>VLOOKUP($A7,'Data (2)'!$1:$1048576,MATCH(RawData!H$3,'Data (2)'!$1:$1,0),FALSE)</f>
        <v>UNITED STATES</v>
      </c>
      <c r="I7" t="str">
        <f>VLOOKUP($A7,'Data (2)'!$1:$1048576,MATCH(RawData!I$3,'Data (2)'!$1:$1,0),FALSE)</f>
        <v>NETHERLANDS</v>
      </c>
      <c r="J7" t="str">
        <f>VLOOKUP($A7,'Data (2)'!$1:$1048576,MATCH(RawData!J$3,'Data (2)'!$1:$1,0),FALSE)</f>
        <v>UNITED STATES-NETHERLANDS</v>
      </c>
      <c r="K7" s="2">
        <f>VLOOKUP($A7,'Data (2)'!$1:$1048576,MATCH(RawData!K$3,'Data (2)'!$1:$1,0),FALSE)</f>
        <v>776</v>
      </c>
      <c r="L7" s="8">
        <f>VLOOKUP($A7,'Data (2)'!$1:$1048576,MATCH(RawData!L$3,'Data (2)'!$1:$1,0),FALSE)</f>
        <v>97</v>
      </c>
      <c r="M7" s="4">
        <f>VLOOKUP($A7,'Data (2)'!$1:$1048576,MATCH(RawData!M$3,'Data (2)'!$1:$1,0),FALSE)</f>
        <v>43321.265972222223</v>
      </c>
      <c r="N7" s="4">
        <f>VLOOKUP($A7,'Data (2)'!$1:$1048576,MATCH(RawData!N$3,'Data (2)'!$1:$1,0),FALSE)</f>
        <v>43321</v>
      </c>
      <c r="O7" t="str">
        <f>VLOOKUP($A7,'Data (2)'!$1:$1048576,MATCH(RawData!O$3,'Data (2)'!$1:$1,0),FALSE)</f>
        <v>Air</v>
      </c>
      <c r="P7" t="str">
        <f>VLOOKUP($A7,'Data (2)'!$1:$1048576,MATCH(RawData!P$3,'Data (2)'!$1:$1,0),FALSE)</f>
        <v>Freight</v>
      </c>
      <c r="Q7" s="2">
        <f t="shared" si="0"/>
        <v>1709.76</v>
      </c>
      <c r="R7" s="2">
        <f t="shared" si="0"/>
        <v>0</v>
      </c>
      <c r="S7" s="8">
        <f t="shared" si="1"/>
        <v>2.2032989690721649</v>
      </c>
    </row>
    <row r="8" spans="1:19" x14ac:dyDescent="0.2">
      <c r="A8" s="7" t="s">
        <v>123</v>
      </c>
      <c r="B8" s="2">
        <v>2135.6819768110049</v>
      </c>
      <c r="C8" s="2" t="str">
        <f t="shared" si="2"/>
        <v>4220343259</v>
      </c>
      <c r="D8" s="2">
        <f t="shared" si="3"/>
        <v>2135.6819768110049</v>
      </c>
      <c r="E8" s="9">
        <f>VLOOKUP($A8,'Data (2)'!$1:$1048576,MATCH(RawData!E$3,'Data (2)'!$1:$1,0),FALSE)</f>
        <v>96.5</v>
      </c>
      <c r="F8" s="4">
        <f>VLOOKUP($A8,'Data (2)'!$1:$1048576,MATCH(RawData!F$3,'Data (2)'!$1:$1,0),FALSE)</f>
        <v>43332.541666666664</v>
      </c>
      <c r="G8" t="str">
        <f>VLOOKUP($A8,'Data (2)'!$1:$1048576,MATCH(RawData!G$3,'Data (2)'!$1:$1,0),FALSE)</f>
        <v>Tercel Oilfield Products USA LLC</v>
      </c>
      <c r="H8" t="str">
        <f>VLOOKUP($A8,'Data (2)'!$1:$1048576,MATCH(RawData!H$3,'Data (2)'!$1:$1,0),FALSE)</f>
        <v>UNITED STATES</v>
      </c>
      <c r="I8" t="str">
        <f>VLOOKUP($A8,'Data (2)'!$1:$1048576,MATCH(RawData!I$3,'Data (2)'!$1:$1,0),FALSE)</f>
        <v>UNITED KINGDOM</v>
      </c>
      <c r="J8" t="str">
        <f>VLOOKUP($A8,'Data (2)'!$1:$1048576,MATCH(RawData!J$3,'Data (2)'!$1:$1,0),FALSE)</f>
        <v>UNITED STATES-UNITED KINGDOM</v>
      </c>
      <c r="K8" s="2">
        <f>VLOOKUP($A8,'Data (2)'!$1:$1048576,MATCH(RawData!K$3,'Data (2)'!$1:$1,0),FALSE)</f>
        <v>96.5</v>
      </c>
      <c r="L8" s="8">
        <f>VLOOKUP($A8,'Data (2)'!$1:$1048576,MATCH(RawData!L$3,'Data (2)'!$1:$1,0),FALSE)</f>
        <v>8.0416666666666661</v>
      </c>
      <c r="M8" s="4">
        <f>VLOOKUP($A8,'Data (2)'!$1:$1048576,MATCH(RawData!M$3,'Data (2)'!$1:$1,0),FALSE)</f>
        <v>43330.935416666667</v>
      </c>
      <c r="N8" s="4">
        <f>VLOOKUP($A8,'Data (2)'!$1:$1048576,MATCH(RawData!N$3,'Data (2)'!$1:$1,0),FALSE)</f>
        <v>43330</v>
      </c>
      <c r="O8" t="str">
        <f>VLOOKUP($A8,'Data (2)'!$1:$1048576,MATCH(RawData!O$3,'Data (2)'!$1:$1,0),FALSE)</f>
        <v>Air</v>
      </c>
      <c r="P8" t="str">
        <f>VLOOKUP($A8,'Data (2)'!$1:$1048576,MATCH(RawData!P$3,'Data (2)'!$1:$1,0),FALSE)</f>
        <v>Freight</v>
      </c>
      <c r="Q8" s="2">
        <f t="shared" si="0"/>
        <v>2135.6819768110049</v>
      </c>
      <c r="R8" s="2">
        <f t="shared" si="0"/>
        <v>0</v>
      </c>
      <c r="S8" s="8">
        <f t="shared" si="1"/>
        <v>22.131419448818704</v>
      </c>
    </row>
    <row r="9" spans="1:19" x14ac:dyDescent="0.2">
      <c r="A9" s="7" t="s">
        <v>102</v>
      </c>
      <c r="B9" s="2">
        <v>3270.932391579815</v>
      </c>
      <c r="C9" s="2" t="str">
        <f t="shared" si="2"/>
        <v>4220343260</v>
      </c>
      <c r="D9" s="2">
        <f t="shared" si="3"/>
        <v>3270.932391579815</v>
      </c>
      <c r="E9" s="9">
        <f>VLOOKUP($A9,'Data (2)'!$1:$1048576,MATCH(RawData!E$3,'Data (2)'!$1:$1,0),FALSE)</f>
        <v>324.5</v>
      </c>
      <c r="F9" s="4">
        <f>VLOOKUP($A9,'Data (2)'!$1:$1048576,MATCH(RawData!F$3,'Data (2)'!$1:$1,0),FALSE)</f>
        <v>43325.583333333336</v>
      </c>
      <c r="G9" t="str">
        <f>VLOOKUP($A9,'Data (2)'!$1:$1048576,MATCH(RawData!G$3,'Data (2)'!$1:$1,0),FALSE)</f>
        <v>Tercel Oilfield Products USA LLC</v>
      </c>
      <c r="H9" t="str">
        <f>VLOOKUP($A9,'Data (2)'!$1:$1048576,MATCH(RawData!H$3,'Data (2)'!$1:$1,0),FALSE)</f>
        <v>UNITED STATES</v>
      </c>
      <c r="I9" t="str">
        <f>VLOOKUP($A9,'Data (2)'!$1:$1048576,MATCH(RawData!I$3,'Data (2)'!$1:$1,0),FALSE)</f>
        <v>UNITED KINGDOM</v>
      </c>
      <c r="J9" t="str">
        <f>VLOOKUP($A9,'Data (2)'!$1:$1048576,MATCH(RawData!J$3,'Data (2)'!$1:$1,0),FALSE)</f>
        <v>UNITED STATES-UNITED KINGDOM</v>
      </c>
      <c r="K9" s="2">
        <f>VLOOKUP($A9,'Data (2)'!$1:$1048576,MATCH(RawData!K$3,'Data (2)'!$1:$1,0),FALSE)</f>
        <v>324.5</v>
      </c>
      <c r="L9" s="8">
        <f>VLOOKUP($A9,'Data (2)'!$1:$1048576,MATCH(RawData!L$3,'Data (2)'!$1:$1,0),FALSE)</f>
        <v>29.5</v>
      </c>
      <c r="M9" s="4">
        <f>VLOOKUP($A9,'Data (2)'!$1:$1048576,MATCH(RawData!M$3,'Data (2)'!$1:$1,0),FALSE)</f>
        <v>43324</v>
      </c>
      <c r="N9" s="4">
        <f>VLOOKUP($A9,'Data (2)'!$1:$1048576,MATCH(RawData!N$3,'Data (2)'!$1:$1,0),FALSE)</f>
        <v>43324</v>
      </c>
      <c r="O9" t="str">
        <f>VLOOKUP($A9,'Data (2)'!$1:$1048576,MATCH(RawData!O$3,'Data (2)'!$1:$1,0),FALSE)</f>
        <v>Air</v>
      </c>
      <c r="P9" t="str">
        <f>VLOOKUP($A9,'Data (2)'!$1:$1048576,MATCH(RawData!P$3,'Data (2)'!$1:$1,0),FALSE)</f>
        <v>Freight</v>
      </c>
      <c r="Q9" s="2">
        <f t="shared" si="0"/>
        <v>3270.932391579815</v>
      </c>
      <c r="R9" s="2">
        <f t="shared" si="0"/>
        <v>0</v>
      </c>
      <c r="S9" s="8">
        <f t="shared" si="1"/>
        <v>10.079914920122697</v>
      </c>
    </row>
    <row r="10" spans="1:19" x14ac:dyDescent="0.2">
      <c r="A10" s="7" t="s">
        <v>121</v>
      </c>
      <c r="B10" s="2">
        <v>2736.25</v>
      </c>
      <c r="C10" s="2" t="str">
        <f t="shared" si="2"/>
        <v>4220343330</v>
      </c>
      <c r="D10" s="2">
        <f t="shared" si="3"/>
        <v>2736.25</v>
      </c>
      <c r="E10" s="9">
        <f>VLOOKUP($A10,'Data (2)'!$1:$1048576,MATCH(RawData!E$3,'Data (2)'!$1:$1,0),FALSE)</f>
        <v>323</v>
      </c>
      <c r="F10" s="4">
        <f>VLOOKUP($A10,'Data (2)'!$1:$1048576,MATCH(RawData!F$3,'Data (2)'!$1:$1,0),FALSE)</f>
        <v>43325.25</v>
      </c>
      <c r="G10" t="str">
        <f>VLOOKUP($A10,'Data (2)'!$1:$1048576,MATCH(RawData!G$3,'Data (2)'!$1:$1,0),FALSE)</f>
        <v>Tercel Oilfield Products USA LLC</v>
      </c>
      <c r="H10" t="str">
        <f>VLOOKUP($A10,'Data (2)'!$1:$1048576,MATCH(RawData!H$3,'Data (2)'!$1:$1,0),FALSE)</f>
        <v>UNITED STATES</v>
      </c>
      <c r="I10" t="str">
        <f>VLOOKUP($A10,'Data (2)'!$1:$1048576,MATCH(RawData!I$3,'Data (2)'!$1:$1,0),FALSE)</f>
        <v>UKRAINE</v>
      </c>
      <c r="J10" t="str">
        <f>VLOOKUP($A10,'Data (2)'!$1:$1048576,MATCH(RawData!J$3,'Data (2)'!$1:$1,0),FALSE)</f>
        <v>UNITED STATES-UKRAINE</v>
      </c>
      <c r="K10" s="2">
        <f>VLOOKUP($A10,'Data (2)'!$1:$1048576,MATCH(RawData!K$3,'Data (2)'!$1:$1,0),FALSE)</f>
        <v>323</v>
      </c>
      <c r="L10" s="8">
        <f>VLOOKUP($A10,'Data (2)'!$1:$1048576,MATCH(RawData!L$3,'Data (2)'!$1:$1,0),FALSE)</f>
        <v>53.833333333333336</v>
      </c>
      <c r="M10" s="4">
        <f>VLOOKUP($A10,'Data (2)'!$1:$1048576,MATCH(RawData!M$3,'Data (2)'!$1:$1,0),FALSE)</f>
        <v>43323.880555555559</v>
      </c>
      <c r="N10" s="4">
        <f>VLOOKUP($A10,'Data (2)'!$1:$1048576,MATCH(RawData!N$3,'Data (2)'!$1:$1,0),FALSE)</f>
        <v>43323</v>
      </c>
      <c r="O10" t="str">
        <f>VLOOKUP($A10,'Data (2)'!$1:$1048576,MATCH(RawData!O$3,'Data (2)'!$1:$1,0),FALSE)</f>
        <v>Air</v>
      </c>
      <c r="P10" t="str">
        <f>VLOOKUP($A10,'Data (2)'!$1:$1048576,MATCH(RawData!P$3,'Data (2)'!$1:$1,0),FALSE)</f>
        <v>Freight</v>
      </c>
      <c r="Q10" s="2">
        <f t="shared" si="0"/>
        <v>2736.25</v>
      </c>
      <c r="R10" s="2">
        <f t="shared" si="0"/>
        <v>0</v>
      </c>
      <c r="S10" s="8">
        <f t="shared" si="1"/>
        <v>8.4713622291021675</v>
      </c>
    </row>
    <row r="11" spans="1:19" x14ac:dyDescent="0.2">
      <c r="A11" s="7" t="s">
        <v>59</v>
      </c>
      <c r="B11" s="2">
        <v>2614.63</v>
      </c>
      <c r="C11" s="2" t="str">
        <f t="shared" si="2"/>
        <v>6220063382</v>
      </c>
      <c r="D11" s="2">
        <f t="shared" si="3"/>
        <v>2614.63</v>
      </c>
      <c r="E11" s="9">
        <f>VLOOKUP($A11,'Data (2)'!$1:$1048576,MATCH(RawData!E$3,'Data (2)'!$1:$1,0),FALSE)</f>
        <v>992</v>
      </c>
      <c r="F11" s="4" t="str">
        <f>VLOOKUP($A11,'Data (2)'!$1:$1048576,MATCH(RawData!F$3,'Data (2)'!$1:$1,0),FALSE)</f>
        <v/>
      </c>
      <c r="G11" t="str">
        <f>VLOOKUP($A11,'Data (2)'!$1:$1048576,MATCH(RawData!G$3,'Data (2)'!$1:$1,0),FALSE)</f>
        <v>Tercel Oilfield Products USA LLC</v>
      </c>
      <c r="H11" t="str">
        <f>VLOOKUP($A11,'Data (2)'!$1:$1048576,MATCH(RawData!H$3,'Data (2)'!$1:$1,0),FALSE)</f>
        <v>UNITED STATES</v>
      </c>
      <c r="I11" t="str">
        <f>VLOOKUP($A11,'Data (2)'!$1:$1048576,MATCH(RawData!I$3,'Data (2)'!$1:$1,0),FALSE)</f>
        <v>UNITED ARAB EMIRATES</v>
      </c>
      <c r="J11" t="str">
        <f>VLOOKUP($A11,'Data (2)'!$1:$1048576,MATCH(RawData!J$3,'Data (2)'!$1:$1,0),FALSE)</f>
        <v>UNITED STATES-UNITED ARAB EMIRATES</v>
      </c>
      <c r="K11" s="2">
        <f>VLOOKUP($A11,'Data (2)'!$1:$1048576,MATCH(RawData!K$3,'Data (2)'!$1:$1,0),FALSE)</f>
        <v>992</v>
      </c>
      <c r="L11" s="8">
        <f>VLOOKUP($A11,'Data (2)'!$1:$1048576,MATCH(RawData!L$3,'Data (2)'!$1:$1,0),FALSE)</f>
        <v>90.181818181818187</v>
      </c>
      <c r="M11" s="4">
        <f>VLOOKUP($A11,'Data (2)'!$1:$1048576,MATCH(RawData!M$3,'Data (2)'!$1:$1,0),FALSE)</f>
        <v>43314.745833333334</v>
      </c>
      <c r="N11" s="4">
        <f>VLOOKUP($A11,'Data (2)'!$1:$1048576,MATCH(RawData!N$3,'Data (2)'!$1:$1,0),FALSE)</f>
        <v>43314</v>
      </c>
      <c r="O11" t="str">
        <f>VLOOKUP($A11,'Data (2)'!$1:$1048576,MATCH(RawData!O$3,'Data (2)'!$1:$1,0),FALSE)</f>
        <v>Ocean</v>
      </c>
      <c r="P11" t="str">
        <f>VLOOKUP($A11,'Data (2)'!$1:$1048576,MATCH(RawData!P$3,'Data (2)'!$1:$1,0),FALSE)</f>
        <v>Freight</v>
      </c>
      <c r="Q11" s="2">
        <f t="shared" si="0"/>
        <v>2614.63</v>
      </c>
      <c r="R11" s="2">
        <f t="shared" si="0"/>
        <v>0</v>
      </c>
      <c r="S11" s="8">
        <f t="shared" si="1"/>
        <v>2.6357157258064516</v>
      </c>
    </row>
    <row r="12" spans="1:19" x14ac:dyDescent="0.2">
      <c r="A12" s="7" t="s">
        <v>83</v>
      </c>
      <c r="B12" s="2">
        <v>4070.7410820037449</v>
      </c>
      <c r="C12" s="2" t="str">
        <f t="shared" si="2"/>
        <v>6370002786</v>
      </c>
      <c r="D12" s="2">
        <f t="shared" si="3"/>
        <v>4070.7410820037449</v>
      </c>
      <c r="E12" s="9">
        <f>VLOOKUP($A12,'Data (2)'!$1:$1048576,MATCH(RawData!E$3,'Data (2)'!$1:$1,0),FALSE)</f>
        <v>23064</v>
      </c>
      <c r="F12" s="4" t="str">
        <f>VLOOKUP($A12,'Data (2)'!$1:$1048576,MATCH(RawData!F$3,'Data (2)'!$1:$1,0),FALSE)</f>
        <v/>
      </c>
      <c r="G12" t="str">
        <f>VLOOKUP($A12,'Data (2)'!$1:$1048576,MATCH(RawData!G$3,'Data (2)'!$1:$1,0),FALSE)</f>
        <v>Top-Co Inc.</v>
      </c>
      <c r="H12" t="str">
        <f>VLOOKUP($A12,'Data (2)'!$1:$1048576,MATCH(RawData!H$3,'Data (2)'!$1:$1,0),FALSE)</f>
        <v>CANADA</v>
      </c>
      <c r="I12" t="str">
        <f>VLOOKUP($A12,'Data (2)'!$1:$1048576,MATCH(RawData!I$3,'Data (2)'!$1:$1,0),FALSE)</f>
        <v>UNITED ARAB EMIRATES</v>
      </c>
      <c r="J12" t="str">
        <f>VLOOKUP($A12,'Data (2)'!$1:$1048576,MATCH(RawData!J$3,'Data (2)'!$1:$1,0),FALSE)</f>
        <v>CANADA-UNITED ARAB EMIRATES</v>
      </c>
      <c r="K12" s="2">
        <f>VLOOKUP($A12,'Data (2)'!$1:$1048576,MATCH(RawData!K$3,'Data (2)'!$1:$1,0),FALSE)</f>
        <v>23064</v>
      </c>
      <c r="L12" s="8">
        <f>VLOOKUP($A12,'Data (2)'!$1:$1048576,MATCH(RawData!L$3,'Data (2)'!$1:$1,0),FALSE)</f>
        <v>3844</v>
      </c>
      <c r="M12" s="4">
        <f>VLOOKUP($A12,'Data (2)'!$1:$1048576,MATCH(RawData!M$3,'Data (2)'!$1:$1,0),FALSE)</f>
        <v>43316.333333333336</v>
      </c>
      <c r="N12" s="4">
        <f>VLOOKUP($A12,'Data (2)'!$1:$1048576,MATCH(RawData!N$3,'Data (2)'!$1:$1,0),FALSE)</f>
        <v>43316</v>
      </c>
      <c r="O12" t="str">
        <f>VLOOKUP($A12,'Data (2)'!$1:$1048576,MATCH(RawData!O$3,'Data (2)'!$1:$1,0),FALSE)</f>
        <v>Ocean</v>
      </c>
      <c r="P12" t="str">
        <f>VLOOKUP($A12,'Data (2)'!$1:$1048576,MATCH(RawData!P$3,'Data (2)'!$1:$1,0),FALSE)</f>
        <v>Freight</v>
      </c>
      <c r="Q12" s="2">
        <f t="shared" si="0"/>
        <v>4070.7410820037449</v>
      </c>
      <c r="R12" s="2">
        <f t="shared" si="0"/>
        <v>0</v>
      </c>
      <c r="S12" s="8">
        <f t="shared" si="1"/>
        <v>0.17649761888673884</v>
      </c>
    </row>
    <row r="13" spans="1:19" x14ac:dyDescent="0.2">
      <c r="A13" s="7" t="s">
        <v>157</v>
      </c>
      <c r="B13" s="2">
        <v>212.65423994700001</v>
      </c>
      <c r="C13" s="2" t="str">
        <f t="shared" si="2"/>
        <v>J20401020</v>
      </c>
      <c r="D13" s="2">
        <f t="shared" si="3"/>
        <v>212.65423994700001</v>
      </c>
      <c r="E13" s="9">
        <f>VLOOKUP($A13,'Data (2)'!$1:$1048576,MATCH(RawData!E$3,'Data (2)'!$1:$1,0),FALSE)</f>
        <v>462</v>
      </c>
      <c r="F13" s="4" t="str">
        <f>VLOOKUP($A13,'Data (2)'!$1:$1048576,MATCH(RawData!F$3,'Data (2)'!$1:$1,0),FALSE)</f>
        <v/>
      </c>
      <c r="G13" t="str">
        <f>VLOOKUP($A13,'Data (2)'!$1:$1048576,MATCH(RawData!G$3,'Data (2)'!$1:$1,0),FALSE)</f>
        <v>Rubicon Oilfield</v>
      </c>
      <c r="H13" t="str">
        <f>VLOOKUP($A13,'Data (2)'!$1:$1048576,MATCH(RawData!H$3,'Data (2)'!$1:$1,0),FALSE)</f>
        <v>UNITED KINGDOM</v>
      </c>
      <c r="I13" t="str">
        <f>VLOOKUP($A13,'Data (2)'!$1:$1048576,MATCH(RawData!I$3,'Data (2)'!$1:$1,0),FALSE)</f>
        <v>UNITED KINGDOM</v>
      </c>
      <c r="J13" t="str">
        <f>VLOOKUP($A13,'Data (2)'!$1:$1048576,MATCH(RawData!J$3,'Data (2)'!$1:$1,0),FALSE)</f>
        <v>UNITED KINGDOM-UNITED KINGDOM</v>
      </c>
      <c r="K13" s="2">
        <f>VLOOKUP($A13,'Data (2)'!$1:$1048576,MATCH(RawData!K$3,'Data (2)'!$1:$1,0),FALSE)</f>
        <v>462</v>
      </c>
      <c r="L13" s="8">
        <f>VLOOKUP($A13,'Data (2)'!$1:$1048576,MATCH(RawData!L$3,'Data (2)'!$1:$1,0),FALSE)</f>
        <v>231</v>
      </c>
      <c r="M13" s="4">
        <f>VLOOKUP($A13,'Data (2)'!$1:$1048576,MATCH(RawData!M$3,'Data (2)'!$1:$1,0),FALSE)</f>
        <v>43329.486111111109</v>
      </c>
      <c r="N13" s="4">
        <f>VLOOKUP($A13,'Data (2)'!$1:$1048576,MATCH(RawData!N$3,'Data (2)'!$1:$1,0),FALSE)</f>
        <v>43329</v>
      </c>
      <c r="O13" t="str">
        <f>VLOOKUP($A13,'Data (2)'!$1:$1048576,MATCH(RawData!O$3,'Data (2)'!$1:$1,0),FALSE)</f>
        <v>Truck</v>
      </c>
      <c r="P13" t="str">
        <f>VLOOKUP($A13,'Data (2)'!$1:$1048576,MATCH(RawData!P$3,'Data (2)'!$1:$1,0),FALSE)</f>
        <v>Other</v>
      </c>
      <c r="Q13" s="2">
        <f t="shared" si="0"/>
        <v>0</v>
      </c>
      <c r="R13" s="2">
        <f t="shared" si="0"/>
        <v>212.65423994700001</v>
      </c>
      <c r="S13" s="8">
        <f t="shared" si="1"/>
        <v>0.46029056265584417</v>
      </c>
    </row>
    <row r="14" spans="1:19" x14ac:dyDescent="0.2">
      <c r="A14" s="7" t="s">
        <v>159</v>
      </c>
      <c r="B14" s="2">
        <v>4154.5356699412496</v>
      </c>
      <c r="C14" s="2" t="str">
        <f t="shared" si="2"/>
        <v>6370002800</v>
      </c>
      <c r="D14" s="2">
        <f t="shared" si="3"/>
        <v>4154.5356699412496</v>
      </c>
      <c r="E14" s="9">
        <f>VLOOKUP($A14,'Data (2)'!$1:$1048576,MATCH(RawData!E$3,'Data (2)'!$1:$1,0),FALSE)</f>
        <v>6159</v>
      </c>
      <c r="F14" s="4" t="str">
        <f>VLOOKUP($A14,'Data (2)'!$1:$1048576,MATCH(RawData!F$3,'Data (2)'!$1:$1,0),FALSE)</f>
        <v/>
      </c>
      <c r="G14" t="str">
        <f>VLOOKUP($A14,'Data (2)'!$1:$1048576,MATCH(RawData!G$3,'Data (2)'!$1:$1,0),FALSE)</f>
        <v>Top-Co Inc.</v>
      </c>
      <c r="H14" t="str">
        <f>VLOOKUP($A14,'Data (2)'!$1:$1048576,MATCH(RawData!H$3,'Data (2)'!$1:$1,0),FALSE)</f>
        <v>CANADA</v>
      </c>
      <c r="I14" t="str">
        <f>VLOOKUP($A14,'Data (2)'!$1:$1048576,MATCH(RawData!I$3,'Data (2)'!$1:$1,0),FALSE)</f>
        <v>UNITED ARAB EMIRATES</v>
      </c>
      <c r="J14" t="str">
        <f>VLOOKUP($A14,'Data (2)'!$1:$1048576,MATCH(RawData!J$3,'Data (2)'!$1:$1,0),FALSE)</f>
        <v>CANADA-UNITED ARAB EMIRATES</v>
      </c>
      <c r="K14" s="2">
        <f>VLOOKUP($A14,'Data (2)'!$1:$1048576,MATCH(RawData!K$3,'Data (2)'!$1:$1,0),FALSE)</f>
        <v>6159</v>
      </c>
      <c r="L14" s="8">
        <f>VLOOKUP($A14,'Data (2)'!$1:$1048576,MATCH(RawData!L$3,'Data (2)'!$1:$1,0),FALSE)</f>
        <v>1026.5</v>
      </c>
      <c r="M14" s="4">
        <f>VLOOKUP($A14,'Data (2)'!$1:$1048576,MATCH(RawData!M$3,'Data (2)'!$1:$1,0),FALSE)</f>
        <v>43333.104166666664</v>
      </c>
      <c r="N14" s="4">
        <f>VLOOKUP($A14,'Data (2)'!$1:$1048576,MATCH(RawData!N$3,'Data (2)'!$1:$1,0),FALSE)</f>
        <v>43333</v>
      </c>
      <c r="O14" t="str">
        <f>VLOOKUP($A14,'Data (2)'!$1:$1048576,MATCH(RawData!O$3,'Data (2)'!$1:$1,0),FALSE)</f>
        <v>Ocean</v>
      </c>
      <c r="P14" t="str">
        <f>VLOOKUP($A14,'Data (2)'!$1:$1048576,MATCH(RawData!P$3,'Data (2)'!$1:$1,0),FALSE)</f>
        <v>Freight</v>
      </c>
      <c r="Q14" s="2">
        <f t="shared" si="0"/>
        <v>4154.5356699412496</v>
      </c>
      <c r="R14" s="2">
        <f t="shared" si="0"/>
        <v>0</v>
      </c>
      <c r="S14" s="8">
        <f t="shared" si="1"/>
        <v>0.67454711315818305</v>
      </c>
    </row>
    <row r="15" spans="1:19" x14ac:dyDescent="0.2">
      <c r="A15" s="7" t="s">
        <v>162</v>
      </c>
      <c r="B15" s="2">
        <v>4244.1454447792603</v>
      </c>
      <c r="C15" s="2" t="str">
        <f t="shared" si="2"/>
        <v>420409755</v>
      </c>
      <c r="D15" s="2">
        <f t="shared" si="3"/>
        <v>4244.1454447792603</v>
      </c>
      <c r="E15" s="9">
        <f>VLOOKUP($A15,'Data (2)'!$1:$1048576,MATCH(RawData!E$3,'Data (2)'!$1:$1,0),FALSE)</f>
        <v>1040</v>
      </c>
      <c r="F15" s="4">
        <f>VLOOKUP($A15,'Data (2)'!$1:$1048576,MATCH(RawData!F$3,'Data (2)'!$1:$1,0),FALSE)</f>
        <v>43349.270833333336</v>
      </c>
      <c r="G15" t="str">
        <f>VLOOKUP($A15,'Data (2)'!$1:$1048576,MATCH(RawData!G$3,'Data (2)'!$1:$1,0),FALSE)</f>
        <v>Rubicon Oilfield</v>
      </c>
      <c r="H15" t="str">
        <f>VLOOKUP($A15,'Data (2)'!$1:$1048576,MATCH(RawData!H$3,'Data (2)'!$1:$1,0),FALSE)</f>
        <v>UNITED KINGDOM</v>
      </c>
      <c r="I15" t="str">
        <f>VLOOKUP($A15,'Data (2)'!$1:$1048576,MATCH(RawData!I$3,'Data (2)'!$1:$1,0),FALSE)</f>
        <v>UNITED ARAB EMIRATES</v>
      </c>
      <c r="J15" t="str">
        <f>VLOOKUP($A15,'Data (2)'!$1:$1048576,MATCH(RawData!J$3,'Data (2)'!$1:$1,0),FALSE)</f>
        <v>UNITED KINGDOM-UNITED ARAB EMIRATES</v>
      </c>
      <c r="K15" s="2">
        <f>VLOOKUP($A15,'Data (2)'!$1:$1048576,MATCH(RawData!K$3,'Data (2)'!$1:$1,0),FALSE)</f>
        <v>1040</v>
      </c>
      <c r="L15" s="8">
        <f>VLOOKUP($A15,'Data (2)'!$1:$1048576,MATCH(RawData!L$3,'Data (2)'!$1:$1,0),FALSE)</f>
        <v>148.57142857142858</v>
      </c>
      <c r="M15" s="4">
        <f>VLOOKUP($A15,'Data (2)'!$1:$1048576,MATCH(RawData!M$3,'Data (2)'!$1:$1,0),FALSE)</f>
        <v>43341.667361111111</v>
      </c>
      <c r="N15" s="4">
        <f>VLOOKUP($A15,'Data (2)'!$1:$1048576,MATCH(RawData!N$3,'Data (2)'!$1:$1,0),FALSE)</f>
        <v>43341</v>
      </c>
      <c r="O15" t="str">
        <f>VLOOKUP($A15,'Data (2)'!$1:$1048576,MATCH(RawData!O$3,'Data (2)'!$1:$1,0),FALSE)</f>
        <v>Air</v>
      </c>
      <c r="P15" t="str">
        <f>VLOOKUP($A15,'Data (2)'!$1:$1048576,MATCH(RawData!P$3,'Data (2)'!$1:$1,0),FALSE)</f>
        <v>Freight</v>
      </c>
      <c r="Q15" s="2">
        <f t="shared" si="0"/>
        <v>4244.1454447792603</v>
      </c>
      <c r="R15" s="2">
        <f t="shared" si="0"/>
        <v>0</v>
      </c>
      <c r="S15" s="8">
        <f t="shared" si="1"/>
        <v>4.0809090815185192</v>
      </c>
    </row>
    <row r="16" spans="1:19" x14ac:dyDescent="0.2">
      <c r="A16" s="7" t="s">
        <v>163</v>
      </c>
      <c r="B16" s="2">
        <v>459.43817272500002</v>
      </c>
      <c r="C16" s="2" t="str">
        <f t="shared" si="2"/>
        <v>320402447</v>
      </c>
      <c r="D16" s="2">
        <f t="shared" si="3"/>
        <v>459.43817272500002</v>
      </c>
      <c r="E16" s="9">
        <f>VLOOKUP($A16,'Data (2)'!$1:$1048576,MATCH(RawData!E$3,'Data (2)'!$1:$1,0),FALSE)</f>
        <v>37</v>
      </c>
      <c r="F16" s="4" t="str">
        <f>VLOOKUP($A16,'Data (2)'!$1:$1048576,MATCH(RawData!F$3,'Data (2)'!$1:$1,0),FALSE)</f>
        <v/>
      </c>
      <c r="G16" t="str">
        <f>VLOOKUP($A16,'Data (2)'!$1:$1048576,MATCH(RawData!G$3,'Data (2)'!$1:$1,0),FALSE)</f>
        <v>Rubicon Oilfield</v>
      </c>
      <c r="H16" t="str">
        <f>VLOOKUP($A16,'Data (2)'!$1:$1048576,MATCH(RawData!H$3,'Data (2)'!$1:$1,0),FALSE)</f>
        <v>UNITED KINGDOM</v>
      </c>
      <c r="I16" t="str">
        <f>VLOOKUP($A16,'Data (2)'!$1:$1048576,MATCH(RawData!I$3,'Data (2)'!$1:$1,0),FALSE)</f>
        <v>CANADA</v>
      </c>
      <c r="J16" t="str">
        <f>VLOOKUP($A16,'Data (2)'!$1:$1048576,MATCH(RawData!J$3,'Data (2)'!$1:$1,0),FALSE)</f>
        <v>UNITED KINGDOM-CANADA</v>
      </c>
      <c r="K16" s="2">
        <f>VLOOKUP($A16,'Data (2)'!$1:$1048576,MATCH(RawData!K$3,'Data (2)'!$1:$1,0),FALSE)</f>
        <v>38.5</v>
      </c>
      <c r="L16" s="8">
        <f>VLOOKUP($A16,'Data (2)'!$1:$1048576,MATCH(RawData!L$3,'Data (2)'!$1:$1,0),FALSE)</f>
        <v>38.5</v>
      </c>
      <c r="M16" s="4">
        <f>VLOOKUP($A16,'Data (2)'!$1:$1048576,MATCH(RawData!M$3,'Data (2)'!$1:$1,0),FALSE)</f>
        <v>43341.620833333334</v>
      </c>
      <c r="N16" s="4">
        <f>VLOOKUP($A16,'Data (2)'!$1:$1048576,MATCH(RawData!N$3,'Data (2)'!$1:$1,0),FALSE)</f>
        <v>43341</v>
      </c>
      <c r="O16" t="str">
        <f>VLOOKUP($A16,'Data (2)'!$1:$1048576,MATCH(RawData!O$3,'Data (2)'!$1:$1,0),FALSE)</f>
        <v>Air</v>
      </c>
      <c r="P16" t="str">
        <f>VLOOKUP($A16,'Data (2)'!$1:$1048576,MATCH(RawData!P$3,'Data (2)'!$1:$1,0),FALSE)</f>
        <v>Other</v>
      </c>
      <c r="Q16" s="2">
        <f t="shared" si="0"/>
        <v>0</v>
      </c>
      <c r="R16" s="2">
        <f t="shared" si="0"/>
        <v>459.43817272500002</v>
      </c>
      <c r="S16" s="8">
        <f t="shared" si="1"/>
        <v>11.933459031818183</v>
      </c>
    </row>
    <row r="17" spans="1:19" x14ac:dyDescent="0.2">
      <c r="A17" s="7" t="s">
        <v>165</v>
      </c>
      <c r="B17" s="2">
        <v>1763.4499999999998</v>
      </c>
      <c r="C17" s="2" t="str">
        <f t="shared" si="2"/>
        <v>4220343578</v>
      </c>
      <c r="D17" s="2">
        <f t="shared" si="3"/>
        <v>1763.4499999999998</v>
      </c>
      <c r="E17" s="9">
        <f>VLOOKUP($A17,'Data (2)'!$1:$1048576,MATCH(RawData!E$3,'Data (2)'!$1:$1,0),FALSE)</f>
        <v>746</v>
      </c>
      <c r="F17" s="4">
        <f>VLOOKUP($A17,'Data (2)'!$1:$1048576,MATCH(RawData!F$3,'Data (2)'!$1:$1,0),FALSE)</f>
        <v>43346.470833333333</v>
      </c>
      <c r="G17" t="str">
        <f>VLOOKUP($A17,'Data (2)'!$1:$1048576,MATCH(RawData!G$3,'Data (2)'!$1:$1,0),FALSE)</f>
        <v>Tercel Oilfield Products USA LLC</v>
      </c>
      <c r="H17" t="str">
        <f>VLOOKUP($A17,'Data (2)'!$1:$1048576,MATCH(RawData!H$3,'Data (2)'!$1:$1,0),FALSE)</f>
        <v>UNITED STATES</v>
      </c>
      <c r="I17" t="str">
        <f>VLOOKUP($A17,'Data (2)'!$1:$1048576,MATCH(RawData!I$3,'Data (2)'!$1:$1,0),FALSE)</f>
        <v>UNITED KINGDOM</v>
      </c>
      <c r="J17" t="str">
        <f>VLOOKUP($A17,'Data (2)'!$1:$1048576,MATCH(RawData!J$3,'Data (2)'!$1:$1,0),FALSE)</f>
        <v>UNITED STATES-UNITED KINGDOM</v>
      </c>
      <c r="K17" s="2">
        <f>VLOOKUP($A17,'Data (2)'!$1:$1048576,MATCH(RawData!K$3,'Data (2)'!$1:$1,0),FALSE)</f>
        <v>746</v>
      </c>
      <c r="L17" s="8">
        <f>VLOOKUP($A17,'Data (2)'!$1:$1048576,MATCH(RawData!L$3,'Data (2)'!$1:$1,0),FALSE)</f>
        <v>248.66666666666666</v>
      </c>
      <c r="M17" s="4">
        <f>VLOOKUP($A17,'Data (2)'!$1:$1048576,MATCH(RawData!M$3,'Data (2)'!$1:$1,0),FALSE)</f>
        <v>43343.091666666667</v>
      </c>
      <c r="N17" s="4">
        <f>VLOOKUP($A17,'Data (2)'!$1:$1048576,MATCH(RawData!N$3,'Data (2)'!$1:$1,0),FALSE)</f>
        <v>43343</v>
      </c>
      <c r="O17" t="str">
        <f>VLOOKUP($A17,'Data (2)'!$1:$1048576,MATCH(RawData!O$3,'Data (2)'!$1:$1,0),FALSE)</f>
        <v>Air</v>
      </c>
      <c r="P17" t="str">
        <f>VLOOKUP($A17,'Data (2)'!$1:$1048576,MATCH(RawData!P$3,'Data (2)'!$1:$1,0),FALSE)</f>
        <v>Freight</v>
      </c>
      <c r="Q17" s="2">
        <f t="shared" si="0"/>
        <v>1763.4499999999998</v>
      </c>
      <c r="R17" s="2">
        <f t="shared" si="0"/>
        <v>0</v>
      </c>
      <c r="S17" s="8">
        <f t="shared" si="1"/>
        <v>2.3638739946380696</v>
      </c>
    </row>
    <row r="18" spans="1:19" x14ac:dyDescent="0.2">
      <c r="A18" s="7" t="s">
        <v>166</v>
      </c>
      <c r="B18" s="2">
        <v>1550.58</v>
      </c>
      <c r="C18" s="2" t="str">
        <f t="shared" si="2"/>
        <v>4220343428</v>
      </c>
      <c r="D18" s="2">
        <f t="shared" si="3"/>
        <v>1550.58</v>
      </c>
      <c r="E18" s="9">
        <f>VLOOKUP($A18,'Data (2)'!$1:$1048576,MATCH(RawData!E$3,'Data (2)'!$1:$1,0),FALSE)</f>
        <v>722.5</v>
      </c>
      <c r="F18" s="4">
        <f>VLOOKUP($A18,'Data (2)'!$1:$1048576,MATCH(RawData!F$3,'Data (2)'!$1:$1,0),FALSE)</f>
        <v>43346.470833333333</v>
      </c>
      <c r="G18" t="str">
        <f>VLOOKUP($A18,'Data (2)'!$1:$1048576,MATCH(RawData!G$3,'Data (2)'!$1:$1,0),FALSE)</f>
        <v>Tercel Oilfield Products USA LLC</v>
      </c>
      <c r="H18" t="str">
        <f>VLOOKUP($A18,'Data (2)'!$1:$1048576,MATCH(RawData!H$3,'Data (2)'!$1:$1,0),FALSE)</f>
        <v>UNITED STATES</v>
      </c>
      <c r="I18" t="str">
        <f>VLOOKUP($A18,'Data (2)'!$1:$1048576,MATCH(RawData!I$3,'Data (2)'!$1:$1,0),FALSE)</f>
        <v>UNITED KINGDOM</v>
      </c>
      <c r="J18" t="str">
        <f>VLOOKUP($A18,'Data (2)'!$1:$1048576,MATCH(RawData!J$3,'Data (2)'!$1:$1,0),FALSE)</f>
        <v>UNITED STATES-UNITED KINGDOM</v>
      </c>
      <c r="K18" s="2">
        <f>VLOOKUP($A18,'Data (2)'!$1:$1048576,MATCH(RawData!K$3,'Data (2)'!$1:$1,0),FALSE)</f>
        <v>722.5</v>
      </c>
      <c r="L18" s="8">
        <f>VLOOKUP($A18,'Data (2)'!$1:$1048576,MATCH(RawData!L$3,'Data (2)'!$1:$1,0),FALSE)</f>
        <v>240.83333333333334</v>
      </c>
      <c r="M18" s="4">
        <f>VLOOKUP($A18,'Data (2)'!$1:$1048576,MATCH(RawData!M$3,'Data (2)'!$1:$1,0),FALSE)</f>
        <v>43343.091666666667</v>
      </c>
      <c r="N18" s="4">
        <f>VLOOKUP($A18,'Data (2)'!$1:$1048576,MATCH(RawData!N$3,'Data (2)'!$1:$1,0),FALSE)</f>
        <v>43343</v>
      </c>
      <c r="O18" t="str">
        <f>VLOOKUP($A18,'Data (2)'!$1:$1048576,MATCH(RawData!O$3,'Data (2)'!$1:$1,0),FALSE)</f>
        <v>Air</v>
      </c>
      <c r="P18" t="str">
        <f>VLOOKUP($A18,'Data (2)'!$1:$1048576,MATCH(RawData!P$3,'Data (2)'!$1:$1,0),FALSE)</f>
        <v>Freight</v>
      </c>
      <c r="Q18" s="2">
        <f t="shared" si="0"/>
        <v>1550.58</v>
      </c>
      <c r="R18" s="2">
        <f t="shared" si="0"/>
        <v>0</v>
      </c>
      <c r="S18" s="8">
        <f t="shared" si="1"/>
        <v>2.1461314878892734</v>
      </c>
    </row>
    <row r="19" spans="1:19" x14ac:dyDescent="0.2">
      <c r="A19" s="7" t="s">
        <v>137</v>
      </c>
      <c r="B19" s="2">
        <v>40667.404759435041</v>
      </c>
      <c r="K19" s="2"/>
      <c r="Q19" s="2"/>
      <c r="R19" s="2"/>
      <c r="S19" s="8"/>
    </row>
    <row r="20" spans="1:19" x14ac:dyDescent="0.2">
      <c r="B20"/>
      <c r="K20" s="2"/>
      <c r="Q20" s="2"/>
      <c r="R20" s="2"/>
      <c r="S20" s="8"/>
    </row>
    <row r="21" spans="1:19" x14ac:dyDescent="0.2">
      <c r="B21"/>
      <c r="K21" s="2"/>
      <c r="Q21" s="2"/>
      <c r="R21" s="2"/>
      <c r="S21" s="8"/>
    </row>
    <row r="22" spans="1:19" x14ac:dyDescent="0.2">
      <c r="B22"/>
      <c r="K22" s="2"/>
      <c r="Q22" s="2"/>
      <c r="R22" s="2"/>
      <c r="S22" s="8"/>
    </row>
    <row r="23" spans="1:19" x14ac:dyDescent="0.2">
      <c r="B23"/>
      <c r="K23" s="2"/>
      <c r="Q23" s="2"/>
      <c r="R23" s="2"/>
      <c r="S23" s="8"/>
    </row>
    <row r="24" spans="1:19" x14ac:dyDescent="0.2">
      <c r="B24"/>
      <c r="K24" s="2"/>
      <c r="Q24" s="2"/>
      <c r="R24" s="2"/>
      <c r="S24" s="8"/>
    </row>
    <row r="25" spans="1:19" x14ac:dyDescent="0.2">
      <c r="B25"/>
      <c r="K25" s="2"/>
      <c r="Q25" s="2"/>
      <c r="R25" s="2"/>
      <c r="S25" s="8"/>
    </row>
    <row r="26" spans="1:19" x14ac:dyDescent="0.2">
      <c r="B26"/>
      <c r="K26" s="2"/>
      <c r="Q26" s="2"/>
      <c r="R26" s="2"/>
      <c r="S26" s="8"/>
    </row>
    <row r="27" spans="1:19" x14ac:dyDescent="0.2">
      <c r="B27"/>
      <c r="K27" s="2"/>
      <c r="Q27" s="2"/>
      <c r="R27" s="2"/>
      <c r="S27" s="8"/>
    </row>
    <row r="28" spans="1:19" x14ac:dyDescent="0.2">
      <c r="B28"/>
      <c r="K28" s="2"/>
      <c r="Q28" s="2"/>
      <c r="R28" s="2"/>
      <c r="S28" s="8"/>
    </row>
    <row r="29" spans="1:19" x14ac:dyDescent="0.2">
      <c r="B29"/>
      <c r="K29" s="2"/>
      <c r="Q29" s="2"/>
      <c r="R29" s="2"/>
      <c r="S29" s="8"/>
    </row>
    <row r="30" spans="1:19" x14ac:dyDescent="0.2">
      <c r="B30"/>
      <c r="K30" s="2"/>
      <c r="Q30" s="2"/>
      <c r="R30" s="2"/>
      <c r="S30" s="8"/>
    </row>
    <row r="31" spans="1:19" x14ac:dyDescent="0.2">
      <c r="B31"/>
      <c r="K31" s="2"/>
      <c r="Q31" s="2"/>
      <c r="R31" s="2"/>
      <c r="S31" s="8"/>
    </row>
    <row r="32" spans="1:19" x14ac:dyDescent="0.2">
      <c r="B32"/>
    </row>
    <row r="33" spans="2:4" x14ac:dyDescent="0.2">
      <c r="B33"/>
      <c r="C33"/>
      <c r="D33"/>
    </row>
    <row r="34" spans="2:4" x14ac:dyDescent="0.2">
      <c r="B34"/>
      <c r="C34"/>
      <c r="D34"/>
    </row>
    <row r="35" spans="2:4" x14ac:dyDescent="0.2">
      <c r="B35"/>
      <c r="C35"/>
      <c r="D35"/>
    </row>
    <row r="36" spans="2:4" x14ac:dyDescent="0.2">
      <c r="B36"/>
      <c r="C36"/>
      <c r="D36"/>
    </row>
    <row r="37" spans="2:4" x14ac:dyDescent="0.2">
      <c r="B37"/>
      <c r="C37"/>
      <c r="D37"/>
    </row>
    <row r="38" spans="2:4" x14ac:dyDescent="0.2">
      <c r="B38"/>
      <c r="C38"/>
      <c r="D38"/>
    </row>
    <row r="39" spans="2:4" x14ac:dyDescent="0.2">
      <c r="B39"/>
      <c r="C39"/>
      <c r="D39"/>
    </row>
    <row r="40" spans="2:4" x14ac:dyDescent="0.2">
      <c r="B40"/>
      <c r="C40"/>
      <c r="D40"/>
    </row>
    <row r="41" spans="2:4" x14ac:dyDescent="0.2">
      <c r="B41"/>
      <c r="C41"/>
      <c r="D41"/>
    </row>
    <row r="42" spans="2:4" x14ac:dyDescent="0.2">
      <c r="B42"/>
      <c r="C42"/>
      <c r="D42"/>
    </row>
    <row r="43" spans="2:4" x14ac:dyDescent="0.2">
      <c r="B43"/>
      <c r="C43"/>
      <c r="D43"/>
    </row>
    <row r="44" spans="2:4" x14ac:dyDescent="0.2">
      <c r="B44"/>
      <c r="C44"/>
      <c r="D44"/>
    </row>
    <row r="45" spans="2:4" x14ac:dyDescent="0.2">
      <c r="B45"/>
      <c r="C45"/>
      <c r="D45"/>
    </row>
    <row r="46" spans="2:4" x14ac:dyDescent="0.2">
      <c r="B46"/>
      <c r="C46"/>
      <c r="D46"/>
    </row>
    <row r="47" spans="2:4" x14ac:dyDescent="0.2">
      <c r="B47"/>
      <c r="C47"/>
      <c r="D47"/>
    </row>
    <row r="48" spans="2:4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workbookViewId="0">
      <selection activeCell="D18" sqref="D18"/>
    </sheetView>
  </sheetViews>
  <sheetFormatPr defaultRowHeight="12.75" x14ac:dyDescent="0.2"/>
  <cols>
    <col min="1" max="1" width="13.85546875" style="14" bestFit="1" customWidth="1"/>
    <col min="2" max="2" width="18.5703125" style="16" bestFit="1" customWidth="1"/>
    <col min="3" max="3" width="22.42578125" style="16" customWidth="1"/>
    <col min="4" max="4" width="19" style="16" customWidth="1"/>
    <col min="5" max="5" width="18.5703125" style="16" customWidth="1"/>
    <col min="6" max="6" width="22.42578125" style="16" customWidth="1"/>
    <col min="7" max="7" width="19" style="16" customWidth="1"/>
    <col min="8" max="8" width="18.5703125" style="16" customWidth="1"/>
    <col min="9" max="9" width="22.42578125" style="16" customWidth="1"/>
    <col min="10" max="10" width="19" style="14" customWidth="1"/>
    <col min="11" max="11" width="23.85546875" style="14" bestFit="1" customWidth="1"/>
    <col min="12" max="12" width="27.7109375" style="14" bestFit="1" customWidth="1"/>
    <col min="13" max="13" width="24.28515625" style="14" bestFit="1" customWidth="1"/>
    <col min="14" max="16384" width="9.140625" style="14"/>
  </cols>
  <sheetData>
    <row r="3" spans="1:13" x14ac:dyDescent="0.2">
      <c r="B3" s="15" t="s">
        <v>149</v>
      </c>
      <c r="J3" s="16"/>
      <c r="K3" s="16"/>
      <c r="L3" s="16"/>
      <c r="M3" s="16"/>
    </row>
    <row r="4" spans="1:13" x14ac:dyDescent="0.2">
      <c r="B4" s="14" t="s">
        <v>17</v>
      </c>
      <c r="C4" s="14"/>
      <c r="D4" s="14"/>
      <c r="E4" s="14" t="s">
        <v>31</v>
      </c>
      <c r="F4" s="14"/>
      <c r="G4" s="14"/>
      <c r="H4" s="14" t="s">
        <v>91</v>
      </c>
      <c r="I4" s="14"/>
      <c r="K4" s="16" t="s">
        <v>150</v>
      </c>
      <c r="L4" s="16" t="s">
        <v>152</v>
      </c>
      <c r="M4" s="14" t="s">
        <v>154</v>
      </c>
    </row>
    <row r="5" spans="1:13" x14ac:dyDescent="0.2">
      <c r="A5" s="17" t="s">
        <v>136</v>
      </c>
      <c r="B5" s="16" t="s">
        <v>151</v>
      </c>
      <c r="C5" s="16" t="s">
        <v>153</v>
      </c>
      <c r="D5" s="14" t="s">
        <v>155</v>
      </c>
      <c r="E5" s="16" t="s">
        <v>151</v>
      </c>
      <c r="F5" s="16" t="s">
        <v>153</v>
      </c>
      <c r="G5" s="14" t="s">
        <v>155</v>
      </c>
      <c r="H5" s="16" t="s">
        <v>151</v>
      </c>
      <c r="I5" s="16" t="s">
        <v>153</v>
      </c>
      <c r="J5" s="14" t="s">
        <v>155</v>
      </c>
      <c r="K5" s="16"/>
      <c r="L5" s="16"/>
    </row>
    <row r="6" spans="1:13" x14ac:dyDescent="0.2">
      <c r="A6" s="14" t="s">
        <v>146</v>
      </c>
      <c r="B6" s="16">
        <v>6310.1520904158924</v>
      </c>
      <c r="C6" s="16">
        <v>1255</v>
      </c>
      <c r="D6" s="18">
        <v>5.0280096337975237</v>
      </c>
      <c r="E6" s="16">
        <v>54821.940338921188</v>
      </c>
      <c r="F6" s="16">
        <v>131921.5</v>
      </c>
      <c r="G6" s="18">
        <v>0.41556486500624379</v>
      </c>
      <c r="H6" s="16">
        <v>641.75359828140006</v>
      </c>
      <c r="I6" s="16">
        <v>658</v>
      </c>
      <c r="J6" s="18">
        <v>0.9753094198805472</v>
      </c>
      <c r="K6" s="16">
        <v>61773.846027618478</v>
      </c>
      <c r="L6" s="16">
        <v>133834.5</v>
      </c>
      <c r="M6" s="18">
        <v>0.46156892301774571</v>
      </c>
    </row>
    <row r="7" spans="1:13" x14ac:dyDescent="0.2">
      <c r="A7" s="14" t="s">
        <v>147</v>
      </c>
      <c r="B7" s="16">
        <v>38861.797578673337</v>
      </c>
      <c r="C7" s="16">
        <v>13463.5</v>
      </c>
      <c r="D7" s="18">
        <v>2.8864557937143638</v>
      </c>
      <c r="E7" s="16">
        <v>64619.118997228128</v>
      </c>
      <c r="F7" s="16">
        <v>408335.5</v>
      </c>
      <c r="G7" s="18">
        <v>0.15825006397246413</v>
      </c>
      <c r="H7" s="16">
        <v>2811.7616170769998</v>
      </c>
      <c r="I7" s="16">
        <v>1629</v>
      </c>
      <c r="J7" s="18">
        <v>1.726066063276243</v>
      </c>
      <c r="K7" s="16">
        <v>106292.67819297848</v>
      </c>
      <c r="L7" s="16">
        <v>423428</v>
      </c>
      <c r="M7" s="18">
        <v>0.25102893099412055</v>
      </c>
    </row>
    <row r="8" spans="1:13" x14ac:dyDescent="0.2">
      <c r="A8" s="14" t="s">
        <v>148</v>
      </c>
      <c r="B8" s="16">
        <v>13637.672292714189</v>
      </c>
      <c r="C8" s="16">
        <v>3762</v>
      </c>
      <c r="D8" s="18">
        <v>3.6251122521834636</v>
      </c>
      <c r="E8" s="16">
        <v>6685.371082003745</v>
      </c>
      <c r="F8" s="16">
        <v>24056</v>
      </c>
      <c r="G8" s="18">
        <v>0.27790867484219095</v>
      </c>
      <c r="J8" s="18" t="e">
        <v>#DIV/0!</v>
      </c>
      <c r="K8" s="16">
        <v>20323.043374717934</v>
      </c>
      <c r="L8" s="16">
        <v>27818</v>
      </c>
      <c r="M8" s="18">
        <v>0.73057169367740071</v>
      </c>
    </row>
    <row r="9" spans="1:13" x14ac:dyDescent="0.2">
      <c r="A9" s="14" t="s">
        <v>137</v>
      </c>
      <c r="B9" s="16">
        <v>58809.621961803416</v>
      </c>
      <c r="C9" s="16">
        <v>18480.5</v>
      </c>
      <c r="D9" s="18">
        <v>3.1822527508348486</v>
      </c>
      <c r="E9" s="16">
        <v>126126.43041815306</v>
      </c>
      <c r="F9" s="16">
        <v>564313</v>
      </c>
      <c r="G9" s="18">
        <v>0.22350438571883521</v>
      </c>
      <c r="H9" s="16">
        <v>3453.5152153583999</v>
      </c>
      <c r="I9" s="16">
        <v>2287</v>
      </c>
      <c r="J9" s="18">
        <v>1.5100634960027983</v>
      </c>
      <c r="K9" s="16">
        <v>188389.56759531487</v>
      </c>
      <c r="L9" s="16">
        <v>585080.5</v>
      </c>
      <c r="M9" s="18">
        <v>0.32198914097344705</v>
      </c>
    </row>
    <row r="14" spans="1:13" x14ac:dyDescent="0.2">
      <c r="B14" s="18"/>
    </row>
    <row r="15" spans="1:13" x14ac:dyDescent="0.2">
      <c r="B15" s="18"/>
    </row>
    <row r="16" spans="1:13" x14ac:dyDescent="0.2">
      <c r="B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(2)</vt:lpstr>
      <vt:lpstr>RawData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Spjut</dc:creator>
  <cp:lastModifiedBy>Ryan Spjut</cp:lastModifiedBy>
  <dcterms:created xsi:type="dcterms:W3CDTF">2018-08-17T20:19:29Z</dcterms:created>
  <dcterms:modified xsi:type="dcterms:W3CDTF">2018-09-07T15:21:44Z</dcterms:modified>
</cp:coreProperties>
</file>