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01994421-8A2C-49FD-AE32-B6D3FD794C35}" xr6:coauthVersionLast="45" xr6:coauthVersionMax="45" xr10:uidLastSave="{00000000-0000-0000-0000-000000000000}"/>
  <bookViews>
    <workbookView xWindow="1236" yWindow="2268" windowWidth="15096" windowHeight="8964" xr2:uid="{00000000-000D-0000-FFFF-FFFF00000000}"/>
  </bookViews>
  <sheets>
    <sheet name="Sheet1" sheetId="1" r:id="rId1"/>
  </sheets>
  <definedNames>
    <definedName name="_xlnm.Print_Area" localSheetId="0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D29" i="1" s="1"/>
  <c r="D27" i="1"/>
  <c r="D28" i="1" s="1"/>
  <c r="D24" i="1"/>
  <c r="B24" i="1"/>
  <c r="B23" i="1"/>
  <c r="D23" i="1" s="1"/>
  <c r="B18" i="1"/>
  <c r="A18" i="1"/>
  <c r="B17" i="1"/>
  <c r="A17" i="1"/>
  <c r="B16" i="1"/>
  <c r="A16" i="1"/>
  <c r="B15" i="1"/>
  <c r="A15" i="1"/>
  <c r="B14" i="1"/>
  <c r="A14" i="1"/>
  <c r="B13" i="1"/>
  <c r="A13" i="1"/>
  <c r="B11" i="1"/>
  <c r="B30" i="1" s="1"/>
  <c r="D30" i="1" s="1"/>
  <c r="D31" i="1" l="1"/>
  <c r="B19" i="1"/>
  <c r="D22" i="1" s="1"/>
  <c r="C18" i="1" s="1"/>
  <c r="A19" i="1"/>
  <c r="D35" i="1" s="1"/>
  <c r="D37" i="1" s="1"/>
  <c r="C17" i="1"/>
  <c r="C15" i="1"/>
  <c r="C13" i="1"/>
  <c r="C16" i="1"/>
  <c r="C14" i="1"/>
  <c r="D33" i="1"/>
  <c r="D32" i="1"/>
  <c r="D36" i="1" l="1"/>
  <c r="C19" i="1"/>
  <c r="D34" i="1" s="1"/>
</calcChain>
</file>

<file path=xl/sharedStrings.xml><?xml version="1.0" encoding="utf-8"?>
<sst xmlns="http://schemas.openxmlformats.org/spreadsheetml/2006/main" count="59" uniqueCount="58">
  <si>
    <t>Q.3 Compute mean,median,mode,range,coef of range,IQR,coef of QD,MD,SD,Coef of SD</t>
  </si>
  <si>
    <t>coef of variation and variance of the given continuos series</t>
  </si>
  <si>
    <t>class</t>
  </si>
  <si>
    <t>f</t>
  </si>
  <si>
    <t>LCB</t>
  </si>
  <si>
    <t>UCB</t>
  </si>
  <si>
    <t>m</t>
  </si>
  <si>
    <t>cf</t>
  </si>
  <si>
    <t>h</t>
  </si>
  <si>
    <t xml:space="preserve">  0-10</t>
  </si>
  <si>
    <t xml:space="preserve">  10-20</t>
  </si>
  <si>
    <t xml:space="preserve">  20-30</t>
  </si>
  <si>
    <t xml:space="preserve">  30-40</t>
  </si>
  <si>
    <t xml:space="preserve">  40-50</t>
  </si>
  <si>
    <t xml:space="preserve">  50-60</t>
  </si>
  <si>
    <t>f*m^2</t>
  </si>
  <si>
    <t>fm</t>
  </si>
  <si>
    <t>f*abs(m-mean)</t>
  </si>
  <si>
    <t>measure</t>
  </si>
  <si>
    <t>position</t>
  </si>
  <si>
    <t>formula</t>
  </si>
  <si>
    <t>value</t>
  </si>
  <si>
    <t>mean</t>
  </si>
  <si>
    <t xml:space="preserve"> B19/B11</t>
  </si>
  <si>
    <t>median</t>
  </si>
  <si>
    <t xml:space="preserve"> B11/2</t>
  </si>
  <si>
    <t xml:space="preserve"> C8+((B23-F7)*G7)/B8</t>
  </si>
  <si>
    <t>mode</t>
  </si>
  <si>
    <t xml:space="preserve"> MAX(B5:B10)</t>
  </si>
  <si>
    <t xml:space="preserve"> C8+((B8-B7)/(2*B8-B7-B9))*G6</t>
  </si>
  <si>
    <t>largest</t>
  </si>
  <si>
    <t>D10</t>
  </si>
  <si>
    <t>smallest</t>
  </si>
  <si>
    <t>C5</t>
  </si>
  <si>
    <t>range</t>
  </si>
  <si>
    <t>D25-D26</t>
  </si>
  <si>
    <t>coef range</t>
  </si>
  <si>
    <t xml:space="preserve"> D27/(D25+D26)</t>
  </si>
  <si>
    <t>Q1</t>
  </si>
  <si>
    <t>B11/4</t>
  </si>
  <si>
    <t xml:space="preserve"> C7+((B29-F6)/B7)*G7</t>
  </si>
  <si>
    <t>Q3</t>
  </si>
  <si>
    <t xml:space="preserve"> (3*B11)/4</t>
  </si>
  <si>
    <t xml:space="preserve"> C9+((B30-F8)/B9)*G9</t>
  </si>
  <si>
    <t>IQR</t>
  </si>
  <si>
    <t xml:space="preserve"> =D30-D29</t>
  </si>
  <si>
    <t>QD</t>
  </si>
  <si>
    <t xml:space="preserve"> =D31/2</t>
  </si>
  <si>
    <t>coef of QD</t>
  </si>
  <si>
    <t xml:space="preserve"> =D31/(D30+D29)</t>
  </si>
  <si>
    <t>MD</t>
  </si>
  <si>
    <t xml:space="preserve"> =C19/B11</t>
  </si>
  <si>
    <t>SD</t>
  </si>
  <si>
    <t xml:space="preserve"> =SQRT((A19/B11)-(B19/B11)^2)</t>
  </si>
  <si>
    <t>CV</t>
  </si>
  <si>
    <t xml:space="preserve"> =D35/D22</t>
  </si>
  <si>
    <t>Variance</t>
  </si>
  <si>
    <t xml:space="preserve"> =D35^2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</si>
</sst>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10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view="pageLayout" zoomScaleNormal="100" workbookViewId="0">
      <selection activeCell="E10" sqref="E10"/>
    </sheetView>
  </sheetViews>
  <sheetFormatPr defaultColWidth="9" defaultRowHeight="14.4"/>
  <cols>
    <col min="1" max="1" width="11.21875" customWidth="1"/>
    <col min="2" max="2" width="8" customWidth="1"/>
    <col min="3" max="3" width="11.44140625" customWidth="1"/>
    <col min="4" max="4" width="12.88671875"/>
    <col min="5" max="5" width="17.77734375" customWidth="1"/>
    <col min="8" max="8" width="13.44140625" customWidth="1"/>
  </cols>
  <sheetData>
    <row r="1" spans="1:7">
      <c r="A1" s="1" t="s">
        <v>0</v>
      </c>
      <c r="C1" s="2"/>
    </row>
    <row r="2" spans="1:7">
      <c r="A2" s="1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 t="s">
        <v>9</v>
      </c>
      <c r="B5">
        <v>5</v>
      </c>
      <c r="C5">
        <v>0</v>
      </c>
      <c r="D5">
        <v>10</v>
      </c>
      <c r="E5">
        <v>5</v>
      </c>
      <c r="F5">
        <v>5</v>
      </c>
      <c r="G5">
        <v>10</v>
      </c>
    </row>
    <row r="6" spans="1:7">
      <c r="A6" s="2" t="s">
        <v>10</v>
      </c>
      <c r="B6">
        <v>10</v>
      </c>
      <c r="C6">
        <v>10</v>
      </c>
      <c r="D6">
        <v>20</v>
      </c>
      <c r="E6">
        <v>15</v>
      </c>
      <c r="F6">
        <v>15</v>
      </c>
      <c r="G6">
        <v>10</v>
      </c>
    </row>
    <row r="7" spans="1:7">
      <c r="A7" t="s">
        <v>11</v>
      </c>
      <c r="B7">
        <v>25</v>
      </c>
      <c r="C7">
        <v>20</v>
      </c>
      <c r="D7">
        <v>30</v>
      </c>
      <c r="E7">
        <v>25</v>
      </c>
      <c r="F7">
        <v>40</v>
      </c>
      <c r="G7">
        <v>10</v>
      </c>
    </row>
    <row r="8" spans="1:7">
      <c r="A8" t="s">
        <v>12</v>
      </c>
      <c r="B8">
        <v>30</v>
      </c>
      <c r="C8">
        <v>30</v>
      </c>
      <c r="D8">
        <v>40</v>
      </c>
      <c r="E8">
        <v>35</v>
      </c>
      <c r="F8">
        <v>70</v>
      </c>
      <c r="G8">
        <v>10</v>
      </c>
    </row>
    <row r="9" spans="1:7">
      <c r="A9" t="s">
        <v>13</v>
      </c>
      <c r="B9">
        <v>20</v>
      </c>
      <c r="C9">
        <v>40</v>
      </c>
      <c r="D9">
        <v>50</v>
      </c>
      <c r="E9">
        <v>45</v>
      </c>
      <c r="F9">
        <v>90</v>
      </c>
      <c r="G9">
        <v>10</v>
      </c>
    </row>
    <row r="10" spans="1:7">
      <c r="A10" t="s">
        <v>14</v>
      </c>
      <c r="B10">
        <v>10</v>
      </c>
      <c r="C10">
        <v>50</v>
      </c>
      <c r="D10">
        <v>60</v>
      </c>
      <c r="E10">
        <v>55</v>
      </c>
      <c r="F10">
        <v>100</v>
      </c>
      <c r="G10">
        <v>10</v>
      </c>
    </row>
    <row r="11" spans="1:7">
      <c r="B11">
        <f>SUM(B5:B10)</f>
        <v>100</v>
      </c>
    </row>
    <row r="12" spans="1:7">
      <c r="A12" t="s">
        <v>15</v>
      </c>
      <c r="B12" t="s">
        <v>16</v>
      </c>
      <c r="C12" t="s">
        <v>17</v>
      </c>
    </row>
    <row r="13" spans="1:7">
      <c r="A13">
        <f>B5*E5^2</f>
        <v>125</v>
      </c>
      <c r="B13">
        <f>B5*E5</f>
        <v>25</v>
      </c>
      <c r="C13">
        <f>B5*ABS(E5-D22)</f>
        <v>140</v>
      </c>
    </row>
    <row r="14" spans="1:7">
      <c r="A14">
        <f t="shared" ref="A14:A18" si="0">B6*E6^2</f>
        <v>2250</v>
      </c>
      <c r="B14">
        <f t="shared" ref="B14:B18" si="1">B6*E6</f>
        <v>150</v>
      </c>
      <c r="C14">
        <f>B6*ABS(E6-D22)</f>
        <v>180</v>
      </c>
    </row>
    <row r="15" spans="1:7">
      <c r="A15">
        <f t="shared" si="0"/>
        <v>15625</v>
      </c>
      <c r="B15">
        <f t="shared" si="1"/>
        <v>625</v>
      </c>
      <c r="C15">
        <f>B7*ABS(E7-D22)</f>
        <v>200</v>
      </c>
    </row>
    <row r="16" spans="1:7">
      <c r="A16">
        <f t="shared" si="0"/>
        <v>36750</v>
      </c>
      <c r="B16">
        <f t="shared" si="1"/>
        <v>1050</v>
      </c>
      <c r="C16">
        <f>B8*ABS(E8-D22)</f>
        <v>60</v>
      </c>
    </row>
    <row r="17" spans="1:5">
      <c r="A17">
        <f t="shared" si="0"/>
        <v>40500</v>
      </c>
      <c r="B17">
        <f t="shared" si="1"/>
        <v>900</v>
      </c>
      <c r="C17">
        <f>B9*ABS(E9-D22)</f>
        <v>240</v>
      </c>
    </row>
    <row r="18" spans="1:5">
      <c r="A18">
        <f t="shared" si="0"/>
        <v>30250</v>
      </c>
      <c r="B18">
        <f t="shared" si="1"/>
        <v>550</v>
      </c>
      <c r="C18">
        <f>B10*ABS(E10-D22)</f>
        <v>220</v>
      </c>
    </row>
    <row r="19" spans="1:5">
      <c r="A19">
        <f>SUM(A13:A18)</f>
        <v>125500</v>
      </c>
      <c r="B19">
        <f>SUM(B13:B18)</f>
        <v>3300</v>
      </c>
      <c r="C19">
        <f>SUM(C13:C18)</f>
        <v>1040</v>
      </c>
    </row>
    <row r="21" spans="1:5">
      <c r="A21" t="s">
        <v>18</v>
      </c>
      <c r="B21" t="s">
        <v>19</v>
      </c>
      <c r="C21" t="s">
        <v>20</v>
      </c>
      <c r="D21" t="s">
        <v>21</v>
      </c>
      <c r="E21" t="s">
        <v>20</v>
      </c>
    </row>
    <row r="22" spans="1:5">
      <c r="A22" t="s">
        <v>22</v>
      </c>
      <c r="D22">
        <f>B19/B11</f>
        <v>33</v>
      </c>
      <c r="E22" t="s">
        <v>23</v>
      </c>
    </row>
    <row r="23" spans="1:5">
      <c r="A23" t="s">
        <v>24</v>
      </c>
      <c r="B23">
        <f>B11/2</f>
        <v>50</v>
      </c>
      <c r="C23" t="s">
        <v>25</v>
      </c>
      <c r="D23">
        <f>C8+((B23-F7)*G7)/B8</f>
        <v>33.333333333333336</v>
      </c>
      <c r="E23" t="s">
        <v>26</v>
      </c>
    </row>
    <row r="24" spans="1:5">
      <c r="A24" t="s">
        <v>27</v>
      </c>
      <c r="B24">
        <f>MAX(B5:B10)</f>
        <v>30</v>
      </c>
      <c r="C24" t="s">
        <v>28</v>
      </c>
      <c r="D24">
        <f>C8+((B8-B7)/(2*B8-B7-B9))*G6</f>
        <v>33.333333333333336</v>
      </c>
      <c r="E24" t="s">
        <v>29</v>
      </c>
    </row>
    <row r="25" spans="1:5">
      <c r="A25" t="s">
        <v>30</v>
      </c>
      <c r="D25">
        <v>60</v>
      </c>
      <c r="E25" t="s">
        <v>31</v>
      </c>
    </row>
    <row r="26" spans="1:5">
      <c r="A26" t="s">
        <v>32</v>
      </c>
      <c r="D26">
        <v>0</v>
      </c>
      <c r="E26" t="s">
        <v>33</v>
      </c>
    </row>
    <row r="27" spans="1:5">
      <c r="A27" t="s">
        <v>34</v>
      </c>
      <c r="D27">
        <f>D25-D26</f>
        <v>60</v>
      </c>
      <c r="E27" t="s">
        <v>35</v>
      </c>
    </row>
    <row r="28" spans="1:5">
      <c r="A28" t="s">
        <v>36</v>
      </c>
      <c r="D28">
        <f>D27/(D25+D26)</f>
        <v>1</v>
      </c>
      <c r="E28" t="s">
        <v>37</v>
      </c>
    </row>
    <row r="29" spans="1:5">
      <c r="A29" t="s">
        <v>38</v>
      </c>
      <c r="B29">
        <f>B11/4</f>
        <v>25</v>
      </c>
      <c r="C29" t="s">
        <v>39</v>
      </c>
      <c r="D29">
        <f>C7+((B29-F6)/B7)*G7</f>
        <v>24</v>
      </c>
      <c r="E29" t="s">
        <v>40</v>
      </c>
    </row>
    <row r="30" spans="1:5">
      <c r="A30" t="s">
        <v>41</v>
      </c>
      <c r="B30">
        <f>(3*B11)/4</f>
        <v>75</v>
      </c>
      <c r="C30" t="s">
        <v>42</v>
      </c>
      <c r="D30">
        <f>C9+((B30-F8)/B9)*G9</f>
        <v>42.5</v>
      </c>
      <c r="E30" t="s">
        <v>43</v>
      </c>
    </row>
    <row r="31" spans="1:5">
      <c r="A31" t="s">
        <v>44</v>
      </c>
      <c r="D31">
        <f>D30-D29</f>
        <v>18.5</v>
      </c>
      <c r="E31" t="s">
        <v>45</v>
      </c>
    </row>
    <row r="32" spans="1:5">
      <c r="A32" t="s">
        <v>46</v>
      </c>
      <c r="D32">
        <f>D31/2</f>
        <v>9.25</v>
      </c>
      <c r="E32" t="s">
        <v>47</v>
      </c>
    </row>
    <row r="33" spans="1:5">
      <c r="A33" t="s">
        <v>48</v>
      </c>
      <c r="D33">
        <f>D31/(D30+D29)</f>
        <v>0.2781954887218045</v>
      </c>
      <c r="E33" t="s">
        <v>49</v>
      </c>
    </row>
    <row r="34" spans="1:5">
      <c r="A34" t="s">
        <v>50</v>
      </c>
      <c r="D34">
        <f>C19/B11</f>
        <v>10.4</v>
      </c>
      <c r="E34" t="s">
        <v>51</v>
      </c>
    </row>
    <row r="35" spans="1:5">
      <c r="A35" t="s">
        <v>52</v>
      </c>
      <c r="D35">
        <f>SQRT((A19/B11)-(B19/B11)^2)</f>
        <v>12.884098726725126</v>
      </c>
      <c r="E35" t="s">
        <v>53</v>
      </c>
    </row>
    <row r="36" spans="1:5">
      <c r="A36" t="s">
        <v>54</v>
      </c>
      <c r="D36" s="3">
        <f>D35/D22</f>
        <v>0.39042723414318564</v>
      </c>
      <c r="E36" t="s">
        <v>55</v>
      </c>
    </row>
    <row r="37" spans="1:5">
      <c r="A37" t="s">
        <v>56</v>
      </c>
      <c r="D37">
        <f>D35^2</f>
        <v>166.00000000000003</v>
      </c>
      <c r="E37" t="s">
        <v>57</v>
      </c>
    </row>
  </sheetData>
  <printOptions headings="1" gridLines="1"/>
  <pageMargins left="0.69930555555555596" right="0.69930555555555596" top="0.75" bottom="0.75" header="0.3" footer="0.3"/>
  <pageSetup paperSize="9" orientation="portrait" r:id="rId1"/>
  <headerFooter>
    <oddHeader>&amp;CName:Sunil Shrestha
Roll no:23081037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Surya</cp:lastModifiedBy>
  <dcterms:created xsi:type="dcterms:W3CDTF">2023-07-26T06:19:00Z</dcterms:created>
  <dcterms:modified xsi:type="dcterms:W3CDTF">2023-08-02T14:46:25Z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6E6E543301A64BB6819A218D0031253F</vt:lpwstr>
  </property>
  <property fmtid="{D5CDD505-2E9C-101B-9397-08002B2CF9AE}" pid="3" name="KSOProductBuildVer">
    <vt:lpwstr>1033-11.2.0.11537</vt:lpwstr>
  </property>
</Properties>
</file>