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o\Documents\portal\1st qtr 2019\"/>
    </mc:Choice>
  </mc:AlternateContent>
  <xr:revisionPtr revIDLastSave="0" documentId="8_{CE0552A9-3854-45D3-8114-4FEDC375F540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12.31.18" sheetId="1" r:id="rId1"/>
  </sheets>
  <definedNames>
    <definedName name="_xlnm.Print_Area" localSheetId="0">'12.31.18'!$A$1:$G$55</definedName>
    <definedName name="_xlnm.Print_Titles" localSheetId="0">'12.31.18'!$5:$8</definedName>
  </definedNames>
  <calcPr calcId="181029"/>
</workbook>
</file>

<file path=xl/calcChain.xml><?xml version="1.0" encoding="utf-8"?>
<calcChain xmlns="http://schemas.openxmlformats.org/spreadsheetml/2006/main">
  <c r="G77" i="1" l="1"/>
  <c r="G71" i="1"/>
  <c r="G62" i="1"/>
  <c r="B44" i="1"/>
  <c r="B45" i="1" s="1"/>
  <c r="C40" i="1"/>
  <c r="G40" i="1" s="1"/>
  <c r="G39" i="1"/>
  <c r="C38" i="1"/>
  <c r="C42" i="1" s="1"/>
  <c r="C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C13" i="1"/>
  <c r="G13" i="1" s="1"/>
  <c r="G12" i="1"/>
  <c r="G11" i="1"/>
  <c r="G10" i="1"/>
  <c r="G35" i="1" l="1"/>
  <c r="G42" i="1"/>
  <c r="C44" i="1"/>
  <c r="C45" i="1" s="1"/>
  <c r="G45" i="1" s="1"/>
  <c r="G38" i="1"/>
  <c r="G44" i="1" l="1"/>
</calcChain>
</file>

<file path=xl/sharedStrings.xml><?xml version="1.0" encoding="utf-8"?>
<sst xmlns="http://schemas.openxmlformats.org/spreadsheetml/2006/main" count="72" uniqueCount="62">
  <si>
    <t>REPORT ON UTILIZATION OF DISASTER RISK REDUCTION AND MANAGEMENT FUND</t>
  </si>
  <si>
    <t>CITY OF SAN PABLO</t>
  </si>
  <si>
    <t>As of December 31, 2018</t>
  </si>
  <si>
    <t>LDRRMF</t>
  </si>
  <si>
    <t>PARTICULARS</t>
  </si>
  <si>
    <t>QUICK RESPONSE</t>
  </si>
  <si>
    <t>MITIGATION FUND</t>
  </si>
  <si>
    <t>NDRRMF</t>
  </si>
  <si>
    <t>FROM</t>
  </si>
  <si>
    <t>FUND (QRF)</t>
  </si>
  <si>
    <t>OTHER</t>
  </si>
  <si>
    <t>TOTAL</t>
  </si>
  <si>
    <t>LGUs</t>
  </si>
  <si>
    <t>SOURCES</t>
  </si>
  <si>
    <t>A. SOURCES OF FUNDS:</t>
  </si>
  <si>
    <t>Current Approp</t>
  </si>
  <si>
    <t>Continuing Approp</t>
  </si>
  <si>
    <t>Previous Year's Approp transferred to STF Transfers/Grants</t>
  </si>
  <si>
    <t>Total Funds Available</t>
  </si>
  <si>
    <t>B. UTILIZATION</t>
  </si>
  <si>
    <t>GENERAL FUND:</t>
  </si>
  <si>
    <t>SPC SAR Members Accident Insurance</t>
  </si>
  <si>
    <t>Council Meeting</t>
  </si>
  <si>
    <t>DRRM and CCA Related Trainings</t>
  </si>
  <si>
    <t>IEC Materials for Information Education Campaigns</t>
  </si>
  <si>
    <t>Strengthening of Community &amp; Stakeholders Partnership</t>
  </si>
  <si>
    <t>Observance of Local/National Disaster Related Activity</t>
  </si>
  <si>
    <t>Conduct Periodical Drills</t>
  </si>
  <si>
    <t>Transfer and Incidental expenses of donated vehicle</t>
  </si>
  <si>
    <t>Purchase of Lot at Brgy. III-A for DRRM purposes</t>
  </si>
  <si>
    <t>PPE, Comm. System, Med. &amp; Operational Supplies, Fuel</t>
  </si>
  <si>
    <t>Movable Tent</t>
  </si>
  <si>
    <t>Relief goods and financial assistance to disaster victims</t>
  </si>
  <si>
    <t>Travelling Expenses</t>
  </si>
  <si>
    <t>Office Supplies Expense</t>
  </si>
  <si>
    <t>Telephone Expense</t>
  </si>
  <si>
    <t>Repair and Maintenance-Office Equipment</t>
  </si>
  <si>
    <t>Repair and Maintenance-Transportation Eqpt.</t>
  </si>
  <si>
    <t>Other Maintenance and Operating Expenses</t>
  </si>
  <si>
    <t>TOTAL-GF</t>
  </si>
  <si>
    <t>TRUST FUND:</t>
  </si>
  <si>
    <t>Tools,  medical supplies and equipments</t>
  </si>
  <si>
    <t>15,000 copies of magazines  for Disaster Awareness of various public schools</t>
  </si>
  <si>
    <t>Purchase of Emergency/Rescue &amp; Service Vehicle, Rescue Tools</t>
  </si>
  <si>
    <t xml:space="preserve">  and Heavy Equipment</t>
  </si>
  <si>
    <t>TOTAL-TF</t>
  </si>
  <si>
    <t>Total Utilization GF and TF</t>
  </si>
  <si>
    <t>Unutilized Balance</t>
  </si>
  <si>
    <t>Note: 1. P15,004,387.33 was transferred to Trust Fund under DV#12-10896</t>
  </si>
  <si>
    <t xml:space="preserve">             2. P10,048,093.80 was transferred to Trust Fund under OBR#12-10230.</t>
  </si>
  <si>
    <t xml:space="preserve">I hereby certify that I have reviewed the contents and hereby attest to the </t>
  </si>
  <si>
    <t>veracity and correctness of the data or information contained in this document.</t>
  </si>
  <si>
    <t>LOLITA G. CORNISTA</t>
  </si>
  <si>
    <t xml:space="preserve">  City Accountant</t>
  </si>
  <si>
    <t>Various tools, supplies and equipments</t>
  </si>
  <si>
    <t>2 units laptop and 1 set computer</t>
  </si>
  <si>
    <t>1 unit Cum Wheel Loader SD200-17</t>
  </si>
  <si>
    <t>2 units Container  Van</t>
  </si>
  <si>
    <t>2 units Cab-21 seater</t>
  </si>
  <si>
    <t>5 units  Vehicle Cab</t>
  </si>
  <si>
    <t>Fuel</t>
  </si>
  <si>
    <t>Repairs &amp; Maint. Of Service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</si>
</sst>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43" fontId="3" fillId="0" borderId="0" xfId="1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 applyAlignment="1">
      <alignment horizontal="center"/>
    </xf>
    <xf numFmtId="0" fontId="4" fillId="0" borderId="12" xfId="0" applyFont="1" applyBorder="1"/>
    <xf numFmtId="0" fontId="3" fillId="0" borderId="13" xfId="0" applyFont="1" applyFill="1" applyBorder="1" applyAlignment="1">
      <alignment horizontal="center"/>
    </xf>
    <xf numFmtId="0" fontId="3" fillId="0" borderId="14" xfId="0" applyFont="1" applyBorder="1"/>
    <xf numFmtId="9" fontId="3" fillId="0" borderId="15" xfId="0" applyNumberFormat="1" applyFont="1" applyBorder="1" applyAlignment="1">
      <alignment horizontal="center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3" fillId="0" borderId="16" xfId="0" applyFont="1" applyBorder="1"/>
    <xf numFmtId="0" fontId="2" fillId="0" borderId="17" xfId="0" applyFont="1" applyBorder="1" applyAlignment="1">
      <alignment vertical="center"/>
    </xf>
    <xf numFmtId="0" fontId="3" fillId="0" borderId="18" xfId="0" applyFont="1" applyBorder="1"/>
    <xf numFmtId="0" fontId="3" fillId="0" borderId="19" xfId="0" applyFont="1" applyBorder="1"/>
    <xf numFmtId="0" fontId="2" fillId="0" borderId="17" xfId="0" applyFont="1" applyBorder="1" applyAlignment="1">
      <alignment horizontal="left" vertical="center"/>
    </xf>
    <xf numFmtId="43" fontId="2" fillId="0" borderId="18" xfId="1" applyFont="1" applyBorder="1" applyAlignment="1">
      <alignment horizontal="center" vertical="center"/>
    </xf>
    <xf numFmtId="0" fontId="2" fillId="0" borderId="18" xfId="0" applyFont="1" applyBorder="1"/>
    <xf numFmtId="43" fontId="2" fillId="0" borderId="19" xfId="0" applyNumberFormat="1" applyFont="1" applyBorder="1"/>
    <xf numFmtId="0" fontId="2" fillId="0" borderId="0" xfId="0" applyFont="1"/>
    <xf numFmtId="43" fontId="2" fillId="0" borderId="0" xfId="1" applyFont="1"/>
    <xf numFmtId="43" fontId="2" fillId="0" borderId="18" xfId="1" applyFont="1" applyBorder="1"/>
    <xf numFmtId="0" fontId="5" fillId="0" borderId="17" xfId="0" applyFont="1" applyBorder="1" applyAlignment="1">
      <alignment horizontal="justify" vertical="top"/>
    </xf>
    <xf numFmtId="43" fontId="3" fillId="0" borderId="18" xfId="1" applyFont="1" applyBorder="1"/>
    <xf numFmtId="0" fontId="6" fillId="0" borderId="17" xfId="0" applyFont="1" applyBorder="1"/>
    <xf numFmtId="43" fontId="7" fillId="0" borderId="18" xfId="1" applyFont="1" applyBorder="1"/>
    <xf numFmtId="43" fontId="6" fillId="0" borderId="18" xfId="1" applyFont="1" applyBorder="1" applyAlignment="1">
      <alignment horizontal="center"/>
    </xf>
    <xf numFmtId="43" fontId="6" fillId="0" borderId="19" xfId="1" applyFont="1" applyBorder="1"/>
    <xf numFmtId="49" fontId="6" fillId="0" borderId="17" xfId="0" quotePrefix="1" applyNumberFormat="1" applyFont="1" applyBorder="1" applyAlignment="1">
      <alignment horizontal="left"/>
    </xf>
    <xf numFmtId="43" fontId="6" fillId="0" borderId="18" xfId="1" applyFont="1" applyBorder="1"/>
    <xf numFmtId="43" fontId="6" fillId="0" borderId="15" xfId="1" applyFont="1" applyBorder="1"/>
    <xf numFmtId="0" fontId="6" fillId="0" borderId="17" xfId="0" quotePrefix="1" applyFont="1" applyFill="1" applyBorder="1"/>
    <xf numFmtId="43" fontId="7" fillId="0" borderId="15" xfId="1" applyFont="1" applyBorder="1"/>
    <xf numFmtId="0" fontId="6" fillId="0" borderId="17" xfId="0" quotePrefix="1" applyFont="1" applyFill="1" applyBorder="1" applyAlignment="1">
      <alignment horizontal="center"/>
    </xf>
    <xf numFmtId="0" fontId="5" fillId="0" borderId="18" xfId="0" applyFont="1" applyBorder="1"/>
    <xf numFmtId="0" fontId="6" fillId="0" borderId="14" xfId="0" applyFont="1" applyBorder="1"/>
    <xf numFmtId="43" fontId="6" fillId="0" borderId="15" xfId="1" applyFont="1" applyBorder="1" applyAlignment="1">
      <alignment horizontal="center"/>
    </xf>
    <xf numFmtId="49" fontId="5" fillId="0" borderId="14" xfId="0" applyNumberFormat="1" applyFont="1" applyBorder="1" applyAlignment="1">
      <alignment horizontal="left"/>
    </xf>
    <xf numFmtId="0" fontId="6" fillId="0" borderId="18" xfId="0" quotePrefix="1" applyFont="1" applyFill="1" applyBorder="1" applyAlignment="1">
      <alignment horizontal="center"/>
    </xf>
    <xf numFmtId="43" fontId="6" fillId="0" borderId="16" xfId="1" applyFont="1" applyBorder="1"/>
    <xf numFmtId="0" fontId="5" fillId="0" borderId="14" xfId="0" applyFont="1" applyFill="1" applyBorder="1" applyAlignment="1">
      <alignment vertical="center"/>
    </xf>
    <xf numFmtId="43" fontId="6" fillId="0" borderId="15" xfId="0" applyNumberFormat="1" applyFont="1" applyBorder="1"/>
    <xf numFmtId="0" fontId="6" fillId="0" borderId="15" xfId="0" applyFont="1" applyBorder="1"/>
    <xf numFmtId="0" fontId="2" fillId="0" borderId="17" xfId="0" applyFont="1" applyFill="1" applyBorder="1" applyAlignment="1">
      <alignment vertical="center"/>
    </xf>
    <xf numFmtId="43" fontId="6" fillId="0" borderId="18" xfId="0" applyNumberFormat="1" applyFont="1" applyBorder="1"/>
    <xf numFmtId="0" fontId="6" fillId="0" borderId="18" xfId="0" applyFont="1" applyBorder="1"/>
    <xf numFmtId="0" fontId="2" fillId="0" borderId="4" xfId="0" applyFont="1" applyFill="1" applyBorder="1" applyAlignment="1">
      <alignment vertical="center"/>
    </xf>
    <xf numFmtId="43" fontId="6" fillId="0" borderId="0" xfId="1" applyFont="1" applyBorder="1"/>
    <xf numFmtId="43" fontId="6" fillId="0" borderId="0" xfId="0" applyNumberFormat="1" applyFont="1" applyBorder="1"/>
    <xf numFmtId="0" fontId="6" fillId="0" borderId="0" xfId="0" applyFont="1" applyBorder="1"/>
    <xf numFmtId="43" fontId="3" fillId="0" borderId="5" xfId="0" applyNumberFormat="1" applyFont="1" applyBorder="1"/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/>
    <xf numFmtId="43" fontId="3" fillId="0" borderId="0" xfId="0" applyNumberFormat="1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49" fontId="3" fillId="0" borderId="0" xfId="0" applyNumberFormat="1" applyFont="1" applyAlignment="1">
      <alignment horizontal="center"/>
    </xf>
    <xf numFmtId="49" fontId="3" fillId="0" borderId="0" xfId="1" applyNumberFormat="1" applyFont="1" applyBorder="1" applyAlignment="1">
      <alignment horizontal="left"/>
    </xf>
    <xf numFmtId="43" fontId="3" fillId="0" borderId="0" xfId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pane xSplit="1" ySplit="9" topLeftCell="B44" activePane="bottomRight" state="frozen"/>
      <selection pane="topRight" activeCell="B1" sqref="B1"/>
      <selection pane="bottomLeft" activeCell="A10" sqref="A10"/>
      <selection pane="bottomRight" activeCell="A52" sqref="A52"/>
    </sheetView>
  </sheetViews>
  <sheetFormatPr defaultRowHeight="15" x14ac:dyDescent="0.25"/>
  <cols>
    <col min="1" max="1" width="49.85546875" style="1" customWidth="1"/>
    <col min="2" max="2" width="15.7109375" style="1" customWidth="1"/>
    <col min="3" max="3" width="17.28515625" style="1" customWidth="1"/>
    <col min="4" max="4" width="7.140625" style="1" customWidth="1"/>
    <col min="5" max="5" width="6.140625" style="1" customWidth="1"/>
    <col min="6" max="6" width="8.7109375" style="1" customWidth="1"/>
    <col min="7" max="7" width="19.42578125" style="1" customWidth="1"/>
    <col min="8" max="8" width="9.140625" style="1"/>
    <col min="9" max="18" width="15.7109375" style="2" customWidth="1"/>
    <col min="19" max="16384" width="9.140625" style="1"/>
  </cols>
  <sheetData>
    <row r="1" spans="1:18" x14ac:dyDescent="0.25">
      <c r="A1" s="75" t="s">
        <v>0</v>
      </c>
      <c r="B1" s="76"/>
      <c r="C1" s="76"/>
      <c r="D1" s="76"/>
      <c r="E1" s="76"/>
      <c r="F1" s="76"/>
      <c r="G1" s="77"/>
    </row>
    <row r="2" spans="1:18" x14ac:dyDescent="0.25">
      <c r="A2" s="78" t="s">
        <v>1</v>
      </c>
      <c r="B2" s="79"/>
      <c r="C2" s="79"/>
      <c r="D2" s="79"/>
      <c r="E2" s="79"/>
      <c r="F2" s="79"/>
      <c r="G2" s="80"/>
    </row>
    <row r="3" spans="1:18" x14ac:dyDescent="0.25">
      <c r="A3" s="81" t="s">
        <v>2</v>
      </c>
      <c r="B3" s="79"/>
      <c r="C3" s="79"/>
      <c r="D3" s="79"/>
      <c r="E3" s="79"/>
      <c r="F3" s="79"/>
      <c r="G3" s="80"/>
    </row>
    <row r="4" spans="1:18" ht="16.5" customHeight="1" x14ac:dyDescent="0.25">
      <c r="A4" s="3"/>
      <c r="B4" s="4"/>
      <c r="C4" s="4"/>
      <c r="D4" s="4"/>
      <c r="E4" s="4"/>
      <c r="F4" s="4"/>
      <c r="G4" s="5"/>
    </row>
    <row r="5" spans="1:18" x14ac:dyDescent="0.25">
      <c r="A5" s="6"/>
      <c r="B5" s="82" t="s">
        <v>3</v>
      </c>
      <c r="C5" s="83"/>
      <c r="D5" s="7"/>
      <c r="E5" s="8"/>
      <c r="F5" s="8"/>
      <c r="G5" s="9"/>
    </row>
    <row r="6" spans="1:18" x14ac:dyDescent="0.25">
      <c r="A6" s="10" t="s">
        <v>4</v>
      </c>
      <c r="B6" s="8" t="s">
        <v>5</v>
      </c>
      <c r="C6" s="8" t="s">
        <v>6</v>
      </c>
      <c r="D6" s="11" t="s">
        <v>7</v>
      </c>
      <c r="E6" s="12" t="s">
        <v>8</v>
      </c>
      <c r="F6" s="12" t="s">
        <v>8</v>
      </c>
      <c r="G6" s="13"/>
    </row>
    <row r="7" spans="1:18" x14ac:dyDescent="0.25">
      <c r="A7" s="10"/>
      <c r="B7" s="14" t="s">
        <v>9</v>
      </c>
      <c r="C7" s="14"/>
      <c r="D7" s="15"/>
      <c r="E7" s="11" t="s">
        <v>10</v>
      </c>
      <c r="F7" s="11" t="s">
        <v>10</v>
      </c>
      <c r="G7" s="16" t="s">
        <v>11</v>
      </c>
    </row>
    <row r="8" spans="1:18" x14ac:dyDescent="0.25">
      <c r="A8" s="17"/>
      <c r="B8" s="18">
        <v>0.3</v>
      </c>
      <c r="C8" s="18">
        <v>0.7</v>
      </c>
      <c r="D8" s="19"/>
      <c r="E8" s="20" t="s">
        <v>12</v>
      </c>
      <c r="F8" s="20" t="s">
        <v>13</v>
      </c>
      <c r="G8" s="21"/>
    </row>
    <row r="9" spans="1:18" ht="14.25" customHeight="1" x14ac:dyDescent="0.25">
      <c r="A9" s="22" t="s">
        <v>14</v>
      </c>
      <c r="B9" s="23"/>
      <c r="C9" s="23"/>
      <c r="D9" s="23"/>
      <c r="E9" s="23"/>
      <c r="F9" s="23"/>
      <c r="G9" s="24"/>
    </row>
    <row r="10" spans="1:18" s="29" customFormat="1" ht="20.25" customHeight="1" x14ac:dyDescent="0.25">
      <c r="A10" s="25" t="s">
        <v>15</v>
      </c>
      <c r="B10" s="26">
        <v>15004387.33</v>
      </c>
      <c r="C10" s="26">
        <v>35010237.100000001</v>
      </c>
      <c r="D10" s="27"/>
      <c r="E10" s="27"/>
      <c r="F10" s="27"/>
      <c r="G10" s="28">
        <f>SUM(B10:C10)</f>
        <v>50014624.43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ht="16.5" customHeight="1" x14ac:dyDescent="0.25">
      <c r="A11" s="25" t="s">
        <v>16</v>
      </c>
      <c r="B11" s="23"/>
      <c r="C11" s="31"/>
      <c r="D11" s="23"/>
      <c r="E11" s="23"/>
      <c r="F11" s="23"/>
      <c r="G11" s="28">
        <f>SUM(B11:C11)</f>
        <v>0</v>
      </c>
    </row>
    <row r="12" spans="1:18" ht="16.5" customHeight="1" x14ac:dyDescent="0.25">
      <c r="A12" s="32" t="s">
        <v>17</v>
      </c>
      <c r="B12" s="23"/>
      <c r="C12" s="31">
        <v>56295650.990000002</v>
      </c>
      <c r="D12" s="23"/>
      <c r="E12" s="23"/>
      <c r="F12" s="23"/>
      <c r="G12" s="28">
        <f>SUM(B12:C12)</f>
        <v>56295650.990000002</v>
      </c>
    </row>
    <row r="13" spans="1:18" s="29" customFormat="1" ht="22.5" customHeight="1" x14ac:dyDescent="0.25">
      <c r="A13" s="25" t="s">
        <v>18</v>
      </c>
      <c r="B13" s="26"/>
      <c r="C13" s="26">
        <f>SUM(C10:C12)</f>
        <v>91305888.090000004</v>
      </c>
      <c r="D13" s="27"/>
      <c r="E13" s="27"/>
      <c r="F13" s="27"/>
      <c r="G13" s="28">
        <f>SUM(B13:C13)</f>
        <v>91305888.090000004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ht="15.75" customHeight="1" x14ac:dyDescent="0.25">
      <c r="A14" s="25" t="s">
        <v>19</v>
      </c>
      <c r="B14" s="23"/>
      <c r="C14" s="33"/>
      <c r="D14" s="23"/>
      <c r="E14" s="23"/>
      <c r="F14" s="23"/>
      <c r="G14" s="24"/>
    </row>
    <row r="15" spans="1:18" ht="11.25" customHeight="1" x14ac:dyDescent="0.25">
      <c r="A15" s="25" t="s">
        <v>20</v>
      </c>
      <c r="B15" s="23"/>
      <c r="C15" s="33"/>
      <c r="D15" s="23"/>
      <c r="E15" s="23"/>
      <c r="F15" s="23"/>
      <c r="G15" s="24"/>
    </row>
    <row r="16" spans="1:18" x14ac:dyDescent="0.25">
      <c r="A16" s="34" t="s">
        <v>21</v>
      </c>
      <c r="B16" s="35"/>
      <c r="C16" s="36">
        <v>777400</v>
      </c>
      <c r="D16" s="35"/>
      <c r="E16" s="35"/>
      <c r="F16" s="35"/>
      <c r="G16" s="37">
        <f>SUM(B16:F16)</f>
        <v>777400</v>
      </c>
    </row>
    <row r="17" spans="1:9" x14ac:dyDescent="0.25">
      <c r="A17" s="34" t="s">
        <v>22</v>
      </c>
      <c r="B17" s="35"/>
      <c r="C17" s="36">
        <v>20920</v>
      </c>
      <c r="D17" s="35"/>
      <c r="E17" s="35"/>
      <c r="F17" s="35"/>
      <c r="G17" s="37">
        <f>SUM(B17:F17)</f>
        <v>20920</v>
      </c>
      <c r="I17" s="2">
        <v>-2440.9799999967217</v>
      </c>
    </row>
    <row r="18" spans="1:9" x14ac:dyDescent="0.25">
      <c r="A18" s="38" t="s">
        <v>23</v>
      </c>
      <c r="B18" s="35"/>
      <c r="C18" s="39">
        <v>1516950</v>
      </c>
      <c r="D18" s="35"/>
      <c r="E18" s="35"/>
      <c r="F18" s="35"/>
      <c r="G18" s="37">
        <f t="shared" ref="G18:G44" si="0">SUM(B18:F18)</f>
        <v>1516950</v>
      </c>
    </row>
    <row r="19" spans="1:9" x14ac:dyDescent="0.25">
      <c r="A19" s="38" t="s">
        <v>24</v>
      </c>
      <c r="B19" s="35"/>
      <c r="C19" s="40">
        <v>3996000</v>
      </c>
      <c r="D19" s="35"/>
      <c r="E19" s="35"/>
      <c r="F19" s="35"/>
      <c r="G19" s="37">
        <f t="shared" si="0"/>
        <v>3996000</v>
      </c>
    </row>
    <row r="20" spans="1:9" x14ac:dyDescent="0.25">
      <c r="A20" s="38" t="s">
        <v>25</v>
      </c>
      <c r="B20" s="35"/>
      <c r="C20" s="40">
        <v>4800</v>
      </c>
      <c r="D20" s="35"/>
      <c r="E20" s="35"/>
      <c r="F20" s="35"/>
      <c r="G20" s="37">
        <f t="shared" si="0"/>
        <v>4800</v>
      </c>
    </row>
    <row r="21" spans="1:9" x14ac:dyDescent="0.25">
      <c r="A21" s="38" t="s">
        <v>26</v>
      </c>
      <c r="B21" s="35"/>
      <c r="C21" s="40">
        <v>2818550</v>
      </c>
      <c r="D21" s="35"/>
      <c r="E21" s="35"/>
      <c r="F21" s="35"/>
      <c r="G21" s="37">
        <f t="shared" si="0"/>
        <v>2818550</v>
      </c>
    </row>
    <row r="22" spans="1:9" x14ac:dyDescent="0.25">
      <c r="A22" s="38" t="s">
        <v>27</v>
      </c>
      <c r="B22" s="35"/>
      <c r="C22" s="40"/>
      <c r="D22" s="35"/>
      <c r="E22" s="35"/>
      <c r="F22" s="35"/>
      <c r="G22" s="37">
        <f t="shared" si="0"/>
        <v>0</v>
      </c>
    </row>
    <row r="23" spans="1:9" x14ac:dyDescent="0.25">
      <c r="A23" s="38" t="s">
        <v>28</v>
      </c>
      <c r="B23" s="35"/>
      <c r="C23" s="40">
        <v>3000000</v>
      </c>
      <c r="D23" s="35"/>
      <c r="E23" s="35"/>
      <c r="F23" s="35"/>
      <c r="G23" s="37">
        <f t="shared" si="0"/>
        <v>3000000</v>
      </c>
    </row>
    <row r="24" spans="1:9" x14ac:dyDescent="0.25">
      <c r="A24" s="38" t="s">
        <v>29</v>
      </c>
      <c r="B24" s="35"/>
      <c r="C24" s="40">
        <v>6000000</v>
      </c>
      <c r="D24" s="35"/>
      <c r="E24" s="35"/>
      <c r="F24" s="35"/>
      <c r="G24" s="37">
        <f t="shared" si="0"/>
        <v>6000000</v>
      </c>
    </row>
    <row r="25" spans="1:9" x14ac:dyDescent="0.25">
      <c r="A25" s="38" t="s">
        <v>30</v>
      </c>
      <c r="B25" s="35"/>
      <c r="C25" s="40">
        <v>3525120.31</v>
      </c>
      <c r="D25" s="35"/>
      <c r="E25" s="35"/>
      <c r="F25" s="35"/>
      <c r="G25" s="37">
        <f t="shared" si="0"/>
        <v>3525120.31</v>
      </c>
    </row>
    <row r="26" spans="1:9" x14ac:dyDescent="0.25">
      <c r="A26" s="38" t="s">
        <v>31</v>
      </c>
      <c r="B26" s="35"/>
      <c r="C26" s="40">
        <v>1845000</v>
      </c>
      <c r="D26" s="35"/>
      <c r="E26" s="35"/>
      <c r="F26" s="35"/>
      <c r="G26" s="37">
        <f t="shared" si="0"/>
        <v>1845000</v>
      </c>
    </row>
    <row r="27" spans="1:9" x14ac:dyDescent="0.25">
      <c r="A27" s="38" t="s">
        <v>32</v>
      </c>
      <c r="B27" s="35"/>
      <c r="C27" s="40">
        <v>748120</v>
      </c>
      <c r="D27" s="35"/>
      <c r="E27" s="35"/>
      <c r="F27" s="35"/>
      <c r="G27" s="37">
        <f t="shared" si="0"/>
        <v>748120</v>
      </c>
    </row>
    <row r="28" spans="1:9" x14ac:dyDescent="0.25">
      <c r="A28" s="41" t="s">
        <v>33</v>
      </c>
      <c r="B28" s="35"/>
      <c r="C28" s="40">
        <v>192974.2</v>
      </c>
      <c r="D28" s="35"/>
      <c r="E28" s="35"/>
      <c r="F28" s="35"/>
      <c r="G28" s="37">
        <f t="shared" si="0"/>
        <v>192974.2</v>
      </c>
    </row>
    <row r="29" spans="1:9" x14ac:dyDescent="0.25">
      <c r="A29" s="41" t="s">
        <v>34</v>
      </c>
      <c r="B29" s="35"/>
      <c r="C29" s="40">
        <v>179576.5</v>
      </c>
      <c r="D29" s="35"/>
      <c r="E29" s="35"/>
      <c r="F29" s="35"/>
      <c r="G29" s="37">
        <f t="shared" si="0"/>
        <v>179576.5</v>
      </c>
    </row>
    <row r="30" spans="1:9" x14ac:dyDescent="0.25">
      <c r="A30" s="41" t="s">
        <v>35</v>
      </c>
      <c r="B30" s="42"/>
      <c r="C30" s="40">
        <v>46722.05</v>
      </c>
      <c r="D30" s="42"/>
      <c r="E30" s="42"/>
      <c r="F30" s="42"/>
      <c r="G30" s="37">
        <f t="shared" si="0"/>
        <v>46722.05</v>
      </c>
    </row>
    <row r="31" spans="1:9" x14ac:dyDescent="0.25">
      <c r="A31" s="41" t="s">
        <v>36</v>
      </c>
      <c r="B31" s="42"/>
      <c r="C31" s="40">
        <v>22880</v>
      </c>
      <c r="D31" s="42"/>
      <c r="E31" s="42"/>
      <c r="F31" s="42"/>
      <c r="G31" s="37">
        <f t="shared" si="0"/>
        <v>22880</v>
      </c>
    </row>
    <row r="32" spans="1:9" x14ac:dyDescent="0.25">
      <c r="A32" s="41" t="s">
        <v>37</v>
      </c>
      <c r="B32" s="42"/>
      <c r="C32" s="40">
        <v>218020.56</v>
      </c>
      <c r="D32" s="42"/>
      <c r="E32" s="42"/>
      <c r="F32" s="42"/>
      <c r="G32" s="37">
        <f t="shared" si="0"/>
        <v>218020.56</v>
      </c>
    </row>
    <row r="33" spans="1:18" x14ac:dyDescent="0.25">
      <c r="A33" s="41" t="s">
        <v>38</v>
      </c>
      <c r="B33" s="42"/>
      <c r="C33" s="40">
        <v>49110</v>
      </c>
      <c r="D33" s="42"/>
      <c r="E33" s="42"/>
      <c r="F33" s="42"/>
      <c r="G33" s="37">
        <f t="shared" si="0"/>
        <v>49110</v>
      </c>
    </row>
    <row r="34" spans="1:18" x14ac:dyDescent="0.25">
      <c r="A34" s="41"/>
      <c r="B34" s="42"/>
      <c r="C34" s="40"/>
      <c r="D34" s="42"/>
      <c r="E34" s="42"/>
      <c r="F34" s="42"/>
      <c r="G34" s="37">
        <f t="shared" si="0"/>
        <v>0</v>
      </c>
    </row>
    <row r="35" spans="1:18" s="29" customFormat="1" x14ac:dyDescent="0.25">
      <c r="A35" s="43" t="s">
        <v>39</v>
      </c>
      <c r="B35" s="40"/>
      <c r="C35" s="40">
        <f>SUM(C16:C33)</f>
        <v>24962143.619999997</v>
      </c>
      <c r="D35" s="40"/>
      <c r="E35" s="40"/>
      <c r="F35" s="40"/>
      <c r="G35" s="40">
        <f>SUM(G16:G33)</f>
        <v>24962143.619999997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5">
      <c r="A36" s="41"/>
      <c r="B36" s="42"/>
      <c r="C36" s="39"/>
      <c r="D36" s="42"/>
      <c r="E36" s="42"/>
      <c r="F36" s="42"/>
      <c r="G36" s="37"/>
    </row>
    <row r="37" spans="1:18" x14ac:dyDescent="0.25">
      <c r="A37" s="41" t="s">
        <v>40</v>
      </c>
      <c r="B37" s="42"/>
      <c r="C37" s="39"/>
      <c r="D37" s="42"/>
      <c r="E37" s="42"/>
      <c r="F37" s="42"/>
      <c r="G37" s="37"/>
    </row>
    <row r="38" spans="1:18" x14ac:dyDescent="0.25">
      <c r="A38" s="34" t="s">
        <v>41</v>
      </c>
      <c r="B38" s="42"/>
      <c r="C38" s="36">
        <f>15890977.51+2000000</f>
        <v>17890977.509999998</v>
      </c>
      <c r="D38" s="42"/>
      <c r="E38" s="42"/>
      <c r="F38" s="42"/>
      <c r="G38" s="37">
        <f t="shared" si="0"/>
        <v>17890977.509999998</v>
      </c>
    </row>
    <row r="39" spans="1:18" x14ac:dyDescent="0.25">
      <c r="A39" s="44" t="s">
        <v>42</v>
      </c>
      <c r="B39" s="39"/>
      <c r="C39" s="39">
        <v>3577500</v>
      </c>
      <c r="D39" s="39"/>
      <c r="E39" s="39"/>
      <c r="F39" s="40"/>
      <c r="G39" s="37">
        <f t="shared" si="0"/>
        <v>3577500</v>
      </c>
    </row>
    <row r="40" spans="1:18" x14ac:dyDescent="0.25">
      <c r="A40" s="45" t="s">
        <v>43</v>
      </c>
      <c r="B40" s="42"/>
      <c r="C40" s="46">
        <f>15199210-10144</f>
        <v>15189066</v>
      </c>
      <c r="D40" s="42"/>
      <c r="E40" s="42"/>
      <c r="F40" s="42"/>
      <c r="G40" s="37">
        <f t="shared" si="0"/>
        <v>15189066</v>
      </c>
    </row>
    <row r="41" spans="1:18" x14ac:dyDescent="0.25">
      <c r="A41" s="47" t="s">
        <v>44</v>
      </c>
      <c r="B41" s="40"/>
      <c r="C41" s="40"/>
      <c r="D41" s="40"/>
      <c r="E41" s="40"/>
      <c r="F41" s="40"/>
      <c r="G41" s="37"/>
    </row>
    <row r="42" spans="1:18" x14ac:dyDescent="0.25">
      <c r="A42" s="48" t="s">
        <v>45</v>
      </c>
      <c r="B42" s="39"/>
      <c r="C42" s="39">
        <f>SUM(C38:C41)</f>
        <v>36657543.509999998</v>
      </c>
      <c r="D42" s="39"/>
      <c r="E42" s="39"/>
      <c r="F42" s="40"/>
      <c r="G42" s="49">
        <f t="shared" si="0"/>
        <v>36657543.509999998</v>
      </c>
    </row>
    <row r="43" spans="1:18" x14ac:dyDescent="0.25">
      <c r="A43" s="47"/>
      <c r="B43" s="40"/>
      <c r="C43" s="40"/>
      <c r="D43" s="40"/>
      <c r="E43" s="40"/>
      <c r="F43" s="40"/>
      <c r="G43" s="49"/>
    </row>
    <row r="44" spans="1:18" s="29" customFormat="1" x14ac:dyDescent="0.25">
      <c r="A44" s="50" t="s">
        <v>46</v>
      </c>
      <c r="B44" s="51">
        <f>SUM(B29:B29)</f>
        <v>0</v>
      </c>
      <c r="C44" s="51">
        <f>+C42+C35</f>
        <v>61619687.129999995</v>
      </c>
      <c r="D44" s="52"/>
      <c r="E44" s="52"/>
      <c r="F44" s="52"/>
      <c r="G44" s="49">
        <f t="shared" si="0"/>
        <v>61619687.129999995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s="29" customFormat="1" x14ac:dyDescent="0.25">
      <c r="A45" s="53" t="s">
        <v>47</v>
      </c>
      <c r="B45" s="40">
        <f>+B10-B44</f>
        <v>15004387.33</v>
      </c>
      <c r="C45" s="54">
        <f>+C13-C44</f>
        <v>29686200.960000008</v>
      </c>
      <c r="D45" s="55"/>
      <c r="E45" s="55"/>
      <c r="F45" s="55"/>
      <c r="G45" s="54">
        <f>SUM(B45:C45)</f>
        <v>44690588.290000007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s="29" customFormat="1" x14ac:dyDescent="0.25">
      <c r="A46" s="56"/>
      <c r="B46" s="57"/>
      <c r="C46" s="58"/>
      <c r="D46" s="59"/>
      <c r="E46" s="59"/>
      <c r="F46" s="59"/>
      <c r="G46" s="6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s="29" customFormat="1" x14ac:dyDescent="0.25">
      <c r="A47" s="56" t="s">
        <v>48</v>
      </c>
      <c r="B47" s="57"/>
      <c r="C47" s="58"/>
      <c r="D47" s="59"/>
      <c r="E47" s="59"/>
      <c r="F47" s="59"/>
      <c r="G47" s="6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s="29" customFormat="1" x14ac:dyDescent="0.25">
      <c r="A48" s="61" t="s">
        <v>49</v>
      </c>
      <c r="B48" s="57"/>
      <c r="C48" s="58"/>
      <c r="D48" s="59"/>
      <c r="E48" s="59"/>
      <c r="F48" s="59"/>
      <c r="G48" s="6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s="29" customFormat="1" x14ac:dyDescent="0.25">
      <c r="A49" s="56"/>
      <c r="B49" s="57"/>
      <c r="C49" s="58"/>
      <c r="D49" s="59"/>
      <c r="E49" s="59"/>
      <c r="F49" s="59"/>
      <c r="G49" s="6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 x14ac:dyDescent="0.25">
      <c r="A50" s="3" t="s">
        <v>50</v>
      </c>
      <c r="B50" s="4"/>
      <c r="C50" s="4"/>
      <c r="D50" s="4"/>
      <c r="E50" s="4"/>
      <c r="F50" s="4"/>
      <c r="G50" s="60"/>
    </row>
    <row r="51" spans="1:18" x14ac:dyDescent="0.25">
      <c r="A51" s="3" t="s">
        <v>51</v>
      </c>
      <c r="B51" s="4"/>
      <c r="C51" s="4"/>
      <c r="D51" s="4"/>
      <c r="E51" s="4"/>
      <c r="F51" s="4"/>
      <c r="G51" s="5"/>
    </row>
    <row r="52" spans="1:18" x14ac:dyDescent="0.25">
      <c r="A52" s="3"/>
      <c r="B52" s="4"/>
      <c r="C52" s="4"/>
      <c r="D52" s="4"/>
      <c r="E52" s="4"/>
      <c r="F52" s="4"/>
      <c r="G52" s="5"/>
    </row>
    <row r="53" spans="1:18" x14ac:dyDescent="0.25">
      <c r="A53" s="3"/>
      <c r="B53" s="4"/>
      <c r="C53" s="4"/>
      <c r="D53" s="4"/>
      <c r="E53" s="4"/>
      <c r="F53" s="4"/>
      <c r="G53" s="5"/>
    </row>
    <row r="54" spans="1:18" x14ac:dyDescent="0.25">
      <c r="A54" s="62" t="s">
        <v>52</v>
      </c>
      <c r="B54" s="63"/>
      <c r="C54" s="4"/>
      <c r="D54" s="4"/>
      <c r="E54" s="4"/>
      <c r="F54" s="4"/>
      <c r="G54" s="5"/>
    </row>
    <row r="55" spans="1:18" ht="15.75" thickBot="1" x14ac:dyDescent="0.3">
      <c r="A55" s="64" t="s">
        <v>53</v>
      </c>
      <c r="B55" s="65"/>
      <c r="C55" s="65"/>
      <c r="D55" s="65"/>
      <c r="E55" s="65"/>
      <c r="F55" s="65"/>
      <c r="G55" s="66"/>
    </row>
    <row r="56" spans="1:18" x14ac:dyDescent="0.25">
      <c r="A56" s="67"/>
      <c r="B56" s="4"/>
      <c r="D56" s="4"/>
      <c r="E56" s="4"/>
      <c r="F56" s="4"/>
      <c r="G56" s="68"/>
    </row>
    <row r="57" spans="1:18" x14ac:dyDescent="0.25">
      <c r="G57" s="68"/>
    </row>
    <row r="58" spans="1:18" x14ac:dyDescent="0.25">
      <c r="A58" s="67"/>
      <c r="B58" s="4"/>
      <c r="C58" s="4"/>
      <c r="D58" s="4"/>
      <c r="E58" s="4"/>
      <c r="F58" s="4"/>
      <c r="G58" s="68"/>
    </row>
    <row r="59" spans="1:18" x14ac:dyDescent="0.25">
      <c r="A59" s="67"/>
      <c r="B59" s="4"/>
      <c r="C59" s="4"/>
      <c r="D59" s="4"/>
      <c r="E59" s="4"/>
      <c r="F59" s="4"/>
      <c r="G59" s="68"/>
    </row>
    <row r="60" spans="1:18" x14ac:dyDescent="0.25">
      <c r="A60" s="69"/>
      <c r="B60" s="70"/>
      <c r="C60" s="70"/>
      <c r="D60" s="70"/>
      <c r="E60" s="70"/>
      <c r="F60" s="70"/>
      <c r="G60" s="71"/>
    </row>
    <row r="62" spans="1:18" x14ac:dyDescent="0.25">
      <c r="A62" s="1" t="s">
        <v>54</v>
      </c>
      <c r="B62" s="72"/>
      <c r="C62" s="4"/>
      <c r="D62" s="73"/>
      <c r="E62" s="4"/>
      <c r="G62" s="74">
        <f>9917750+970500+33319</f>
        <v>10921569</v>
      </c>
    </row>
    <row r="63" spans="1:18" x14ac:dyDescent="0.25">
      <c r="A63" s="1" t="s">
        <v>55</v>
      </c>
      <c r="B63" s="72"/>
      <c r="C63" s="4"/>
      <c r="D63" s="73"/>
      <c r="E63" s="4"/>
      <c r="G63" s="74">
        <v>132000</v>
      </c>
    </row>
    <row r="64" spans="1:18" x14ac:dyDescent="0.25">
      <c r="A64" s="1" t="s">
        <v>56</v>
      </c>
      <c r="B64" s="72"/>
      <c r="C64" s="4"/>
      <c r="D64" s="73"/>
      <c r="E64" s="4"/>
      <c r="G64" s="74">
        <v>3449000</v>
      </c>
    </row>
    <row r="65" spans="1:7" x14ac:dyDescent="0.25">
      <c r="A65" s="1" t="s">
        <v>57</v>
      </c>
      <c r="B65" s="72"/>
      <c r="C65" s="4"/>
      <c r="D65" s="73"/>
      <c r="E65" s="4"/>
      <c r="G65" s="74">
        <v>996000</v>
      </c>
    </row>
    <row r="66" spans="1:7" x14ac:dyDescent="0.25">
      <c r="A66" s="1" t="s">
        <v>58</v>
      </c>
      <c r="B66" s="72"/>
      <c r="C66" s="4"/>
      <c r="D66" s="73"/>
      <c r="E66" s="4"/>
      <c r="G66" s="74">
        <v>2049760</v>
      </c>
    </row>
    <row r="67" spans="1:7" x14ac:dyDescent="0.25">
      <c r="A67" s="1" t="s">
        <v>59</v>
      </c>
      <c r="B67" s="72"/>
      <c r="C67" s="4"/>
      <c r="D67" s="73"/>
      <c r="E67" s="4"/>
      <c r="G67" s="74">
        <v>4375000</v>
      </c>
    </row>
    <row r="68" spans="1:7" x14ac:dyDescent="0.25">
      <c r="A68" s="1" t="s">
        <v>60</v>
      </c>
      <c r="B68" s="72"/>
      <c r="C68" s="4"/>
      <c r="D68" s="73"/>
      <c r="E68" s="4"/>
      <c r="G68" s="74">
        <v>214359.22</v>
      </c>
    </row>
    <row r="71" spans="1:7" x14ac:dyDescent="0.25">
      <c r="A71" s="1" t="s">
        <v>54</v>
      </c>
      <c r="G71" s="74">
        <f>9917750+970500+33319</f>
        <v>10921569</v>
      </c>
    </row>
    <row r="72" spans="1:7" x14ac:dyDescent="0.25">
      <c r="A72" s="1" t="s">
        <v>55</v>
      </c>
      <c r="G72" s="74">
        <v>132000</v>
      </c>
    </row>
    <row r="73" spans="1:7" x14ac:dyDescent="0.25">
      <c r="A73" s="1" t="s">
        <v>56</v>
      </c>
      <c r="G73" s="74">
        <v>3449000</v>
      </c>
    </row>
    <row r="74" spans="1:7" x14ac:dyDescent="0.25">
      <c r="A74" s="1" t="s">
        <v>57</v>
      </c>
      <c r="G74" s="74">
        <v>996000</v>
      </c>
    </row>
    <row r="75" spans="1:7" x14ac:dyDescent="0.25">
      <c r="A75" s="1" t="s">
        <v>58</v>
      </c>
      <c r="G75" s="74">
        <v>2049760</v>
      </c>
    </row>
    <row r="76" spans="1:7" x14ac:dyDescent="0.25">
      <c r="A76" s="1" t="s">
        <v>59</v>
      </c>
      <c r="G76" s="74">
        <v>4375000</v>
      </c>
    </row>
    <row r="77" spans="1:7" x14ac:dyDescent="0.25">
      <c r="A77" s="1" t="s">
        <v>61</v>
      </c>
      <c r="G77" s="74">
        <f>5806.43+5806.43+5806.43</f>
        <v>17419.29</v>
      </c>
    </row>
    <row r="78" spans="1:7" x14ac:dyDescent="0.25">
      <c r="A78" s="1" t="s">
        <v>42</v>
      </c>
      <c r="G78" s="74">
        <v>3577500</v>
      </c>
    </row>
    <row r="79" spans="1:7" x14ac:dyDescent="0.25">
      <c r="A79" s="1" t="s">
        <v>60</v>
      </c>
      <c r="G79" s="74">
        <v>214359.22</v>
      </c>
    </row>
  </sheetData>
  <mergeCells count="4">
    <mergeCell ref="A1:G1"/>
    <mergeCell ref="A2:G2"/>
    <mergeCell ref="A3:G3"/>
    <mergeCell ref="B5:C5"/>
  </mergeCells>
  <pageMargins left="0.7" right="0.7" top="0.5" bottom="0.75" header="0.3" footer="0.3"/>
  <pageSetup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12.31.18</vt:lpstr>
      <vt:lpstr>'12.31.18'!Print_Area</vt:lpstr>
      <vt:lpstr>'12.31.18'!Print_Titles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alfredo delos trinos</cp:lastModifiedBy>
  <dcterms:created xsi:type="dcterms:W3CDTF">2019-01-23T02:11:19Z</dcterms:created>
  <dcterms:modified xsi:type="dcterms:W3CDTF">2019-01-23T02:25:27Z</dcterms:modified>
</cp:coreProperties>
</file>