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alfredo\Desktop\2018 DILG\"/>
    </mc:Choice>
  </mc:AlternateContent>
  <xr:revisionPtr revIDLastSave="0" documentId="13_ncr:1_{7E7ECC01-DFCF-4673-AC39-FE2235452DCC}" xr6:coauthVersionLast="40" xr6:coauthVersionMax="40" xr10:uidLastSave="{00000000-0000-0000-0000-000000000000}"/>
  <bookViews>
    <workbookView xWindow="0" yWindow="0" windowWidth="19200" windowHeight="11595" xr2:uid="{00000000-000D-0000-FFFF-FFFF00000000}"/>
  </bookViews>
  <sheets>
    <sheet name="Con-SCF2018" sheetId="27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27" l="1"/>
  <c r="F37" i="27"/>
  <c r="F38" i="27" s="1"/>
  <c r="F39" i="27" s="1"/>
  <c r="F29" i="27"/>
  <c r="F30" i="27" s="1"/>
  <c r="F31" i="27" s="1"/>
  <c r="F22" i="27"/>
  <c r="F21" i="27"/>
  <c r="F20" i="27"/>
  <c r="F19" i="27"/>
  <c r="F18" i="27"/>
  <c r="F17" i="27"/>
  <c r="F14" i="27"/>
  <c r="F13" i="27"/>
  <c r="F12" i="27"/>
  <c r="F11" i="27"/>
  <c r="F10" i="27"/>
  <c r="F9" i="27"/>
  <c r="G38" i="27"/>
  <c r="G39" i="27" s="1"/>
  <c r="G30" i="27"/>
  <c r="G31" i="27" s="1"/>
  <c r="G23" i="27"/>
  <c r="G15" i="27"/>
  <c r="G24" i="27" s="1"/>
  <c r="I39" i="27"/>
  <c r="I38" i="27"/>
  <c r="H38" i="27"/>
  <c r="H39" i="27" s="1"/>
  <c r="I30" i="27"/>
  <c r="I31" i="27" s="1"/>
  <c r="H30" i="27"/>
  <c r="H31" i="27" s="1"/>
  <c r="I23" i="27"/>
  <c r="H23" i="27"/>
  <c r="I15" i="27"/>
  <c r="H15" i="27"/>
  <c r="F15" i="27" l="1"/>
  <c r="F23" i="27"/>
  <c r="F24" i="27"/>
  <c r="F40" i="27" s="1"/>
  <c r="F42" i="27" s="1"/>
  <c r="I24" i="27"/>
  <c r="I40" i="27" s="1"/>
  <c r="I42" i="27" s="1"/>
  <c r="H24" i="27"/>
  <c r="H40" i="27" s="1"/>
  <c r="H42" i="27" s="1"/>
  <c r="G40" i="27"/>
  <c r="G42" i="27" s="1"/>
</calcChain>
</file>

<file path=xl/sharedStrings.xml><?xml version="1.0" encoding="utf-8"?>
<sst xmlns="http://schemas.openxmlformats.org/spreadsheetml/2006/main" count="45" uniqueCount="40">
  <si>
    <t>CITY OF SAN PABLO</t>
  </si>
  <si>
    <t>SEF</t>
  </si>
  <si>
    <t>TRUST FUND</t>
  </si>
  <si>
    <t>Cash Flows from Operating Activities</t>
  </si>
  <si>
    <t>Cash Inflows</t>
  </si>
  <si>
    <t>Collection from taxpayers</t>
  </si>
  <si>
    <t>Share from Internal Revenue Allotment</t>
  </si>
  <si>
    <t>Receipts from business/service income</t>
  </si>
  <si>
    <t>Interest Income</t>
  </si>
  <si>
    <t>Other  Income</t>
  </si>
  <si>
    <t>Other Receipts</t>
  </si>
  <si>
    <t>Total Cash Inflows</t>
  </si>
  <si>
    <t>Cash Outflows</t>
  </si>
  <si>
    <t>Payments of expenses</t>
  </si>
  <si>
    <t xml:space="preserve">Payment to suppliers and creditors </t>
  </si>
  <si>
    <t>Payment to employees</t>
  </si>
  <si>
    <t>Other Expenses</t>
  </si>
  <si>
    <t>Other Payment</t>
  </si>
  <si>
    <t xml:space="preserve">Total Cash Outflows </t>
  </si>
  <si>
    <t xml:space="preserve">Net Cash Flows from Operating Activities </t>
  </si>
  <si>
    <t>Cash Flows From Investing  Activities</t>
  </si>
  <si>
    <t xml:space="preserve">Total Cash Inflows </t>
  </si>
  <si>
    <t>Purchase/Construction of PPE</t>
  </si>
  <si>
    <t xml:space="preserve">Net Cash Flows from Investing Activities </t>
  </si>
  <si>
    <t xml:space="preserve">Cash Flow from Financing  Activities </t>
  </si>
  <si>
    <t>Proceeds from Loans</t>
  </si>
  <si>
    <t xml:space="preserve">Cash OutFlows </t>
  </si>
  <si>
    <t>Interest Expenses</t>
  </si>
  <si>
    <t>Payment of loan amortization</t>
  </si>
  <si>
    <t>Total Cash Outflows</t>
  </si>
  <si>
    <t xml:space="preserve">Net Cash Flows from Financing  Activities </t>
  </si>
  <si>
    <t xml:space="preserve">Total Cash Provided by Operating, Investing and Financing Activities </t>
  </si>
  <si>
    <t>Add : Cash at the Beginning of the year</t>
  </si>
  <si>
    <t>Certified Correct:</t>
  </si>
  <si>
    <t>LOLITA G. CORNISTA</t>
  </si>
  <si>
    <t xml:space="preserve">    City Accountant</t>
  </si>
  <si>
    <t>Cash Balance Ending  of the year</t>
  </si>
  <si>
    <t>For the Year Ended December 31, 2018</t>
  </si>
  <si>
    <t>Consolidated  Statement of Cash Flows</t>
  </si>
  <si>
    <t>GENERAL 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</si>
</sst>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0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0" xfId="0" applyFont="1" applyBorder="1"/>
    <xf numFmtId="0" fontId="3" fillId="0" borderId="7" xfId="0" applyFont="1" applyBorder="1"/>
    <xf numFmtId="43" fontId="3" fillId="0" borderId="7" xfId="1" applyFont="1" applyBorder="1"/>
    <xf numFmtId="43" fontId="4" fillId="0" borderId="8" xfId="1" applyFont="1" applyBorder="1"/>
    <xf numFmtId="43" fontId="4" fillId="0" borderId="7" xfId="1" applyFont="1" applyBorder="1"/>
    <xf numFmtId="43" fontId="4" fillId="0" borderId="9" xfId="1" applyFont="1" applyBorder="1"/>
    <xf numFmtId="0" fontId="3" fillId="0" borderId="10" xfId="0" applyFont="1" applyBorder="1"/>
    <xf numFmtId="0" fontId="3" fillId="0" borderId="2" xfId="0" applyFont="1" applyBorder="1"/>
    <xf numFmtId="0" fontId="3" fillId="0" borderId="11" xfId="0" applyFont="1" applyBorder="1"/>
    <xf numFmtId="0" fontId="3" fillId="0" borderId="1" xfId="0" applyFont="1" applyBorder="1"/>
    <xf numFmtId="0" fontId="3" fillId="0" borderId="3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0" xfId="0" applyFont="1" applyAlignment="1"/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topLeftCell="A37" workbookViewId="0">
      <selection activeCell="E64" sqref="E64"/>
    </sheetView>
  </sheetViews>
  <sheetFormatPr defaultRowHeight="15" x14ac:dyDescent="0.25"/>
  <cols>
    <col min="1" max="1" width="5.140625" customWidth="1"/>
    <col min="2" max="2" width="4.140625" customWidth="1"/>
    <col min="5" max="5" width="25.7109375" customWidth="1"/>
    <col min="6" max="6" width="21.28515625" customWidth="1"/>
    <col min="7" max="7" width="21.28515625" hidden="1" customWidth="1"/>
    <col min="8" max="8" width="19.42578125" hidden="1" customWidth="1"/>
    <col min="9" max="9" width="17.7109375" hidden="1" customWidth="1"/>
  </cols>
  <sheetData>
    <row r="1" spans="1:9" x14ac:dyDescent="0.25">
      <c r="A1" s="19" t="s">
        <v>0</v>
      </c>
      <c r="B1" s="19"/>
      <c r="C1" s="19"/>
      <c r="D1" s="19"/>
      <c r="E1" s="19"/>
      <c r="F1" s="19"/>
      <c r="G1" s="1"/>
      <c r="H1" s="1"/>
      <c r="I1" s="1"/>
    </row>
    <row r="2" spans="1:9" x14ac:dyDescent="0.25">
      <c r="A2" s="1" t="s">
        <v>38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1" t="s">
        <v>37</v>
      </c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ht="15.75" thickBot="1" x14ac:dyDescent="0.3">
      <c r="A5" s="1"/>
      <c r="B5" s="1"/>
      <c r="C5" s="1"/>
      <c r="D5" s="1"/>
      <c r="E5" s="1"/>
      <c r="F5" s="1"/>
      <c r="G5" s="1"/>
      <c r="H5" s="1"/>
      <c r="I5" s="1"/>
    </row>
    <row r="6" spans="1:9" ht="15.75" thickBot="1" x14ac:dyDescent="0.3">
      <c r="A6" s="3"/>
      <c r="B6" s="4"/>
      <c r="C6" s="4"/>
      <c r="D6" s="4"/>
      <c r="E6" s="14"/>
      <c r="F6" s="17"/>
      <c r="G6" s="18" t="s">
        <v>39</v>
      </c>
      <c r="H6" s="18" t="s">
        <v>1</v>
      </c>
      <c r="I6" s="18" t="s">
        <v>2</v>
      </c>
    </row>
    <row r="7" spans="1:9" x14ac:dyDescent="0.25">
      <c r="A7" s="5" t="s">
        <v>3</v>
      </c>
      <c r="B7" s="6"/>
      <c r="C7" s="6"/>
      <c r="D7" s="6"/>
      <c r="E7" s="15"/>
      <c r="F7" s="7"/>
      <c r="G7" s="7"/>
      <c r="H7" s="7"/>
      <c r="I7" s="7"/>
    </row>
    <row r="8" spans="1:9" x14ac:dyDescent="0.25">
      <c r="A8" s="5"/>
      <c r="B8" s="6" t="s">
        <v>4</v>
      </c>
      <c r="C8" s="6"/>
      <c r="D8" s="6"/>
      <c r="E8" s="15"/>
      <c r="F8" s="7"/>
      <c r="G8" s="7"/>
      <c r="H8" s="7"/>
      <c r="I8" s="7"/>
    </row>
    <row r="9" spans="1:9" x14ac:dyDescent="0.25">
      <c r="A9" s="5"/>
      <c r="B9" s="6"/>
      <c r="C9" s="6" t="s">
        <v>5</v>
      </c>
      <c r="D9" s="6"/>
      <c r="E9" s="15"/>
      <c r="F9" s="8">
        <f>+G9+H9+I9</f>
        <v>292670091.57999998</v>
      </c>
      <c r="G9" s="8">
        <v>221410672.22</v>
      </c>
      <c r="H9" s="8">
        <v>71259419.359999999</v>
      </c>
      <c r="I9" s="8"/>
    </row>
    <row r="10" spans="1:9" x14ac:dyDescent="0.25">
      <c r="A10" s="5"/>
      <c r="B10" s="6"/>
      <c r="C10" s="6" t="s">
        <v>6</v>
      </c>
      <c r="D10" s="6"/>
      <c r="E10" s="15"/>
      <c r="F10" s="8">
        <f t="shared" ref="F10:F14" si="0">+G10+H10+I10</f>
        <v>744878794</v>
      </c>
      <c r="G10" s="8">
        <v>744878794</v>
      </c>
      <c r="H10" s="8"/>
      <c r="I10" s="8"/>
    </row>
    <row r="11" spans="1:9" x14ac:dyDescent="0.25">
      <c r="A11" s="5"/>
      <c r="B11" s="6"/>
      <c r="C11" s="6" t="s">
        <v>7</v>
      </c>
      <c r="D11" s="6"/>
      <c r="E11" s="15"/>
      <c r="F11" s="8">
        <f t="shared" si="0"/>
        <v>140520920.34</v>
      </c>
      <c r="G11" s="8">
        <v>140520920.34</v>
      </c>
      <c r="H11" s="8"/>
      <c r="I11" s="8"/>
    </row>
    <row r="12" spans="1:9" x14ac:dyDescent="0.25">
      <c r="A12" s="5"/>
      <c r="B12" s="6"/>
      <c r="C12" s="6" t="s">
        <v>8</v>
      </c>
      <c r="D12" s="6"/>
      <c r="E12" s="15"/>
      <c r="F12" s="8">
        <f t="shared" si="0"/>
        <v>16680.16</v>
      </c>
      <c r="G12" s="8">
        <v>16680.16</v>
      </c>
      <c r="H12" s="8"/>
      <c r="I12" s="8"/>
    </row>
    <row r="13" spans="1:9" x14ac:dyDescent="0.25">
      <c r="A13" s="5"/>
      <c r="B13" s="6"/>
      <c r="C13" s="6" t="s">
        <v>9</v>
      </c>
      <c r="D13" s="6"/>
      <c r="E13" s="15"/>
      <c r="F13" s="8">
        <f t="shared" si="0"/>
        <v>713068.64</v>
      </c>
      <c r="G13" s="8">
        <v>713068.64</v>
      </c>
      <c r="H13" s="8"/>
      <c r="I13" s="8"/>
    </row>
    <row r="14" spans="1:9" x14ac:dyDescent="0.25">
      <c r="A14" s="5"/>
      <c r="B14" s="6"/>
      <c r="C14" s="6" t="s">
        <v>10</v>
      </c>
      <c r="D14" s="6"/>
      <c r="E14" s="15"/>
      <c r="F14" s="8">
        <f t="shared" si="0"/>
        <v>178779822.21000001</v>
      </c>
      <c r="G14" s="8">
        <v>58212368.740000002</v>
      </c>
      <c r="H14" s="8">
        <v>6682790.2800000003</v>
      </c>
      <c r="I14" s="8">
        <v>113884663.19</v>
      </c>
    </row>
    <row r="15" spans="1:9" x14ac:dyDescent="0.25">
      <c r="A15" s="5"/>
      <c r="B15" s="6" t="s">
        <v>11</v>
      </c>
      <c r="C15" s="6"/>
      <c r="D15" s="6"/>
      <c r="E15" s="15"/>
      <c r="F15" s="9">
        <f>SUM(F9:F14)</f>
        <v>1357579376.9300001</v>
      </c>
      <c r="G15" s="9">
        <f>SUM(G9:G14)</f>
        <v>1165752504.1000001</v>
      </c>
      <c r="H15" s="9">
        <f>SUM(H9:H14)</f>
        <v>77942209.640000001</v>
      </c>
      <c r="I15" s="9">
        <f>SUM(I9:I14)</f>
        <v>113884663.19</v>
      </c>
    </row>
    <row r="16" spans="1:9" x14ac:dyDescent="0.25">
      <c r="A16" s="5"/>
      <c r="B16" s="6" t="s">
        <v>12</v>
      </c>
      <c r="C16" s="6"/>
      <c r="D16" s="6"/>
      <c r="E16" s="15"/>
      <c r="F16" s="8"/>
      <c r="G16" s="8"/>
      <c r="H16" s="8"/>
      <c r="I16" s="8"/>
    </row>
    <row r="17" spans="1:9" x14ac:dyDescent="0.25">
      <c r="A17" s="5"/>
      <c r="B17" s="6"/>
      <c r="C17" s="6" t="s">
        <v>13</v>
      </c>
      <c r="D17" s="6"/>
      <c r="E17" s="15"/>
      <c r="F17" s="8">
        <f t="shared" ref="F17:F22" si="1">+G17+H17+I17</f>
        <v>302361254.94999999</v>
      </c>
      <c r="G17" s="8">
        <v>266099809.06</v>
      </c>
      <c r="H17" s="8">
        <v>36261445.890000001</v>
      </c>
      <c r="I17" s="8"/>
    </row>
    <row r="18" spans="1:9" x14ac:dyDescent="0.25">
      <c r="A18" s="5"/>
      <c r="B18" s="6"/>
      <c r="C18" s="6" t="s">
        <v>14</v>
      </c>
      <c r="D18" s="6"/>
      <c r="E18" s="15"/>
      <c r="F18" s="8">
        <f t="shared" si="1"/>
        <v>85748192.150000006</v>
      </c>
      <c r="G18" s="8">
        <v>73707651.870000005</v>
      </c>
      <c r="H18" s="8">
        <v>12040540.279999999</v>
      </c>
      <c r="I18" s="8"/>
    </row>
    <row r="19" spans="1:9" x14ac:dyDescent="0.25">
      <c r="A19" s="5"/>
      <c r="B19" s="6"/>
      <c r="C19" s="6" t="s">
        <v>15</v>
      </c>
      <c r="D19" s="6"/>
      <c r="E19" s="15"/>
      <c r="F19" s="8">
        <f t="shared" si="1"/>
        <v>440676890.24000001</v>
      </c>
      <c r="G19" s="8">
        <v>437444317.63</v>
      </c>
      <c r="H19" s="8">
        <v>3232572.61</v>
      </c>
      <c r="I19" s="8"/>
    </row>
    <row r="20" spans="1:9" x14ac:dyDescent="0.25">
      <c r="A20" s="5"/>
      <c r="B20" s="6"/>
      <c r="C20" s="6" t="s">
        <v>27</v>
      </c>
      <c r="D20" s="6"/>
      <c r="E20" s="15"/>
      <c r="F20" s="8">
        <f t="shared" si="1"/>
        <v>2844195.31</v>
      </c>
      <c r="G20" s="8">
        <v>2844195.31</v>
      </c>
      <c r="H20" s="8"/>
      <c r="I20" s="8"/>
    </row>
    <row r="21" spans="1:9" x14ac:dyDescent="0.25">
      <c r="A21" s="5"/>
      <c r="B21" s="6"/>
      <c r="C21" s="6" t="s">
        <v>16</v>
      </c>
      <c r="D21" s="6"/>
      <c r="E21" s="15"/>
      <c r="F21" s="8">
        <f t="shared" si="1"/>
        <v>38716849.350000001</v>
      </c>
      <c r="G21" s="8">
        <v>38228397.420000002</v>
      </c>
      <c r="H21" s="8">
        <v>488451.93</v>
      </c>
      <c r="I21" s="8"/>
    </row>
    <row r="22" spans="1:9" x14ac:dyDescent="0.25">
      <c r="A22" s="5"/>
      <c r="B22" s="6"/>
      <c r="C22" s="6" t="s">
        <v>17</v>
      </c>
      <c r="D22" s="6"/>
      <c r="E22" s="15"/>
      <c r="F22" s="8">
        <f t="shared" si="1"/>
        <v>147476762.61000001</v>
      </c>
      <c r="G22" s="8">
        <v>15004387.33</v>
      </c>
      <c r="H22" s="8"/>
      <c r="I22" s="8">
        <v>132472375.28</v>
      </c>
    </row>
    <row r="23" spans="1:9" x14ac:dyDescent="0.25">
      <c r="A23" s="5"/>
      <c r="B23" s="6" t="s">
        <v>18</v>
      </c>
      <c r="C23" s="6"/>
      <c r="D23" s="6"/>
      <c r="E23" s="15"/>
      <c r="F23" s="9">
        <f>SUM(F17:F22)</f>
        <v>1017824144.61</v>
      </c>
      <c r="G23" s="9">
        <f>SUM(G17:G22)</f>
        <v>833328758.61999989</v>
      </c>
      <c r="H23" s="9">
        <f>SUM(H17:H22)</f>
        <v>52023010.710000001</v>
      </c>
      <c r="I23" s="9">
        <f>SUM(I17:I22)</f>
        <v>132472375.28</v>
      </c>
    </row>
    <row r="24" spans="1:9" x14ac:dyDescent="0.25">
      <c r="A24" s="5" t="s">
        <v>19</v>
      </c>
      <c r="B24" s="6"/>
      <c r="C24" s="6"/>
      <c r="D24" s="6"/>
      <c r="E24" s="15"/>
      <c r="F24" s="10">
        <f>+F15-F23</f>
        <v>339755232.32000005</v>
      </c>
      <c r="G24" s="10">
        <f>+G15-G23</f>
        <v>332423745.48000026</v>
      </c>
      <c r="H24" s="10">
        <f>+H15-H23</f>
        <v>25919198.93</v>
      </c>
      <c r="I24" s="10">
        <f>+I15-I23</f>
        <v>-18587712.090000004</v>
      </c>
    </row>
    <row r="25" spans="1:9" x14ac:dyDescent="0.25">
      <c r="A25" s="5" t="s">
        <v>20</v>
      </c>
      <c r="B25" s="6"/>
      <c r="C25" s="6"/>
      <c r="D25" s="6"/>
      <c r="E25" s="15"/>
      <c r="F25" s="8"/>
      <c r="G25" s="8"/>
      <c r="H25" s="8"/>
      <c r="I25" s="8"/>
    </row>
    <row r="26" spans="1:9" x14ac:dyDescent="0.25">
      <c r="A26" s="5"/>
      <c r="B26" s="6" t="s">
        <v>4</v>
      </c>
      <c r="C26" s="6"/>
      <c r="D26" s="6"/>
      <c r="E26" s="15"/>
      <c r="F26" s="8"/>
      <c r="G26" s="8"/>
      <c r="H26" s="8"/>
      <c r="I26" s="8"/>
    </row>
    <row r="27" spans="1:9" x14ac:dyDescent="0.25">
      <c r="A27" s="5"/>
      <c r="B27" s="6" t="s">
        <v>21</v>
      </c>
      <c r="C27" s="6"/>
      <c r="D27" s="6"/>
      <c r="E27" s="15"/>
      <c r="F27" s="8"/>
      <c r="G27" s="8"/>
      <c r="H27" s="8"/>
      <c r="I27" s="8"/>
    </row>
    <row r="28" spans="1:9" x14ac:dyDescent="0.25">
      <c r="A28" s="5"/>
      <c r="B28" s="6" t="s">
        <v>12</v>
      </c>
      <c r="C28" s="6"/>
      <c r="D28" s="6"/>
      <c r="E28" s="15"/>
      <c r="F28" s="8"/>
      <c r="G28" s="8"/>
      <c r="H28" s="8"/>
      <c r="I28" s="8"/>
    </row>
    <row r="29" spans="1:9" x14ac:dyDescent="0.25">
      <c r="A29" s="5"/>
      <c r="B29" s="6"/>
      <c r="C29" s="6" t="s">
        <v>22</v>
      </c>
      <c r="D29" s="6"/>
      <c r="E29" s="15"/>
      <c r="F29" s="8">
        <f t="shared" ref="F29" si="2">+G29+H29+I29</f>
        <v>195551274.67999998</v>
      </c>
      <c r="G29" s="8">
        <v>175333156.44999999</v>
      </c>
      <c r="H29" s="8">
        <v>20218118.23</v>
      </c>
      <c r="I29" s="8"/>
    </row>
    <row r="30" spans="1:9" x14ac:dyDescent="0.25">
      <c r="A30" s="5"/>
      <c r="B30" s="6" t="s">
        <v>18</v>
      </c>
      <c r="C30" s="6"/>
      <c r="D30" s="6"/>
      <c r="E30" s="15"/>
      <c r="F30" s="9">
        <f>+F29</f>
        <v>195551274.67999998</v>
      </c>
      <c r="G30" s="9">
        <f>+G29</f>
        <v>175333156.44999999</v>
      </c>
      <c r="H30" s="9">
        <f>+H29</f>
        <v>20218118.23</v>
      </c>
      <c r="I30" s="9">
        <f>+I29</f>
        <v>0</v>
      </c>
    </row>
    <row r="31" spans="1:9" ht="15.75" thickBot="1" x14ac:dyDescent="0.3">
      <c r="A31" s="5" t="s">
        <v>23</v>
      </c>
      <c r="B31" s="6"/>
      <c r="C31" s="6"/>
      <c r="D31" s="6"/>
      <c r="E31" s="15"/>
      <c r="F31" s="11">
        <f>-F30</f>
        <v>-195551274.67999998</v>
      </c>
      <c r="G31" s="11">
        <f>-G30</f>
        <v>-175333156.44999999</v>
      </c>
      <c r="H31" s="11">
        <f>-H30</f>
        <v>-20218118.23</v>
      </c>
      <c r="I31" s="11">
        <f>-I30</f>
        <v>0</v>
      </c>
    </row>
    <row r="32" spans="1:9" x14ac:dyDescent="0.25">
      <c r="A32" s="5" t="s">
        <v>24</v>
      </c>
      <c r="B32" s="6"/>
      <c r="C32" s="6"/>
      <c r="D32" s="6"/>
      <c r="E32" s="15"/>
      <c r="F32" s="8"/>
      <c r="G32" s="8"/>
      <c r="H32" s="8"/>
      <c r="I32" s="8"/>
    </row>
    <row r="33" spans="1:9" x14ac:dyDescent="0.25">
      <c r="A33" s="5"/>
      <c r="B33" s="6" t="s">
        <v>4</v>
      </c>
      <c r="C33" s="6"/>
      <c r="D33" s="6"/>
      <c r="E33" s="15"/>
      <c r="F33" s="8"/>
      <c r="G33" s="8"/>
      <c r="H33" s="8"/>
      <c r="I33" s="8"/>
    </row>
    <row r="34" spans="1:9" x14ac:dyDescent="0.25">
      <c r="A34" s="5"/>
      <c r="B34" s="6"/>
      <c r="C34" s="6" t="s">
        <v>25</v>
      </c>
      <c r="D34" s="6"/>
      <c r="E34" s="15"/>
      <c r="F34" s="8"/>
      <c r="G34" s="8"/>
      <c r="H34" s="8"/>
      <c r="I34" s="8"/>
    </row>
    <row r="35" spans="1:9" x14ac:dyDescent="0.25">
      <c r="A35" s="5"/>
      <c r="B35" s="6" t="s">
        <v>21</v>
      </c>
      <c r="C35" s="6"/>
      <c r="D35" s="6"/>
      <c r="E35" s="15"/>
      <c r="F35" s="8"/>
      <c r="G35" s="8"/>
      <c r="H35" s="8"/>
      <c r="I35" s="8"/>
    </row>
    <row r="36" spans="1:9" x14ac:dyDescent="0.25">
      <c r="A36" s="5"/>
      <c r="B36" s="6" t="s">
        <v>26</v>
      </c>
      <c r="C36" s="6"/>
      <c r="D36" s="6"/>
      <c r="E36" s="15"/>
      <c r="F36" s="8"/>
      <c r="G36" s="8"/>
      <c r="H36" s="8"/>
      <c r="I36" s="8"/>
    </row>
    <row r="37" spans="1:9" x14ac:dyDescent="0.25">
      <c r="A37" s="5"/>
      <c r="B37" s="6"/>
      <c r="C37" s="6" t="s">
        <v>28</v>
      </c>
      <c r="D37" s="6"/>
      <c r="E37" s="15"/>
      <c r="F37" s="8">
        <f t="shared" ref="F37" si="3">+G37+H37+I37</f>
        <v>5156013.43</v>
      </c>
      <c r="G37" s="8"/>
      <c r="H37" s="8">
        <v>5156013.43</v>
      </c>
      <c r="I37" s="8"/>
    </row>
    <row r="38" spans="1:9" x14ac:dyDescent="0.25">
      <c r="A38" s="5"/>
      <c r="B38" s="6" t="s">
        <v>29</v>
      </c>
      <c r="C38" s="6"/>
      <c r="D38" s="6"/>
      <c r="E38" s="15"/>
      <c r="F38" s="9">
        <f>SUM(F37:F37)</f>
        <v>5156013.43</v>
      </c>
      <c r="G38" s="9">
        <f>SUM(G37:G37)</f>
        <v>0</v>
      </c>
      <c r="H38" s="9">
        <f>SUM(H37:H37)</f>
        <v>5156013.43</v>
      </c>
      <c r="I38" s="9">
        <f>SUM(I37:I37)</f>
        <v>0</v>
      </c>
    </row>
    <row r="39" spans="1:9" x14ac:dyDescent="0.25">
      <c r="A39" s="5" t="s">
        <v>30</v>
      </c>
      <c r="B39" s="6"/>
      <c r="C39" s="6"/>
      <c r="D39" s="6"/>
      <c r="E39" s="15"/>
      <c r="F39" s="10">
        <f>-F38</f>
        <v>-5156013.43</v>
      </c>
      <c r="G39" s="10">
        <f>-G38</f>
        <v>0</v>
      </c>
      <c r="H39" s="10">
        <f>-H38</f>
        <v>-5156013.43</v>
      </c>
      <c r="I39" s="10">
        <f>-I38</f>
        <v>0</v>
      </c>
    </row>
    <row r="40" spans="1:9" x14ac:dyDescent="0.25">
      <c r="A40" s="5" t="s">
        <v>31</v>
      </c>
      <c r="B40" s="6"/>
      <c r="C40" s="6"/>
      <c r="D40" s="6"/>
      <c r="E40" s="15"/>
      <c r="F40" s="9">
        <f>+F24+F31+F39</f>
        <v>139047944.21000007</v>
      </c>
      <c r="G40" s="9">
        <f>+G24+G31+G39</f>
        <v>157090589.03000027</v>
      </c>
      <c r="H40" s="9">
        <f>+H24+H31+H39</f>
        <v>545067.26999999955</v>
      </c>
      <c r="I40" s="9">
        <f>+I24+I31+I39</f>
        <v>-18587712.090000004</v>
      </c>
    </row>
    <row r="41" spans="1:9" x14ac:dyDescent="0.25">
      <c r="A41" s="5" t="s">
        <v>32</v>
      </c>
      <c r="B41" s="6"/>
      <c r="C41" s="6"/>
      <c r="D41" s="6"/>
      <c r="E41" s="15"/>
      <c r="F41" s="8">
        <f t="shared" ref="F41" si="4">+G41+H41+I41</f>
        <v>211063398.75</v>
      </c>
      <c r="G41" s="8">
        <v>127845086.56999999</v>
      </c>
      <c r="H41" s="8">
        <v>4123659.15</v>
      </c>
      <c r="I41" s="8">
        <v>79094653.030000001</v>
      </c>
    </row>
    <row r="42" spans="1:9" ht="15.75" thickBot="1" x14ac:dyDescent="0.3">
      <c r="A42" s="12" t="s">
        <v>36</v>
      </c>
      <c r="B42" s="13"/>
      <c r="C42" s="13"/>
      <c r="D42" s="13"/>
      <c r="E42" s="16"/>
      <c r="F42" s="11">
        <f>+F40+F41</f>
        <v>350111342.96000004</v>
      </c>
      <c r="G42" s="11">
        <f>+G40+G41</f>
        <v>284935675.60000026</v>
      </c>
      <c r="H42" s="11">
        <f>+H40+H41</f>
        <v>4668726.42</v>
      </c>
      <c r="I42" s="11">
        <f>+I40+I41</f>
        <v>60506940.939999998</v>
      </c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E44" s="1" t="s">
        <v>33</v>
      </c>
      <c r="F44" s="1"/>
      <c r="G44" s="1"/>
    </row>
    <row r="45" spans="1:9" x14ac:dyDescent="0.25">
      <c r="E45" s="1"/>
      <c r="F45" s="1"/>
      <c r="G45" s="1"/>
    </row>
    <row r="46" spans="1:9" x14ac:dyDescent="0.25">
      <c r="E46" s="1" t="s">
        <v>34</v>
      </c>
      <c r="F46" s="1"/>
      <c r="G46" s="1"/>
    </row>
    <row r="47" spans="1:9" x14ac:dyDescent="0.25">
      <c r="E47" s="1" t="s">
        <v>35</v>
      </c>
      <c r="F47" s="1"/>
      <c r="G4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Con-SCF2018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alfredo delos trinos</cp:lastModifiedBy>
  <cp:lastPrinted>2018-12-02T19:12:12Z</cp:lastPrinted>
  <dcterms:created xsi:type="dcterms:W3CDTF">2018-01-19T00:34:42Z</dcterms:created>
  <dcterms:modified xsi:type="dcterms:W3CDTF">2019-01-25T08:26:37Z</dcterms:modified>
</cp:coreProperties>
</file>