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TU Delft\Master - Aerodynamics\AE4130 - Aircraft Aerodynamics\Assignments\Assignment 5\"/>
    </mc:Choice>
  </mc:AlternateContent>
  <xr:revisionPtr revIDLastSave="0" documentId="8_{F6004AFE-3421-4E79-AEBA-112EEC485481}" xr6:coauthVersionLast="47" xr6:coauthVersionMax="47" xr10:uidLastSave="{00000000-0000-0000-0000-000000000000}"/>
  <bookViews>
    <workbookView xWindow="32310" yWindow="3510" windowWidth="21600" windowHeight="11385" xr2:uid="{2E864E20-66D4-4AAF-B74F-000C00099B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P3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J7" i="1"/>
  <c r="K7" i="1"/>
  <c r="L7" i="1"/>
  <c r="M7" i="1"/>
  <c r="N7" i="1"/>
  <c r="O7" i="1"/>
  <c r="P7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J11" i="1"/>
  <c r="K11" i="1"/>
  <c r="L11" i="1"/>
  <c r="M11" i="1"/>
  <c r="N11" i="1"/>
  <c r="O11" i="1"/>
  <c r="P11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P15" i="1"/>
  <c r="L16" i="1"/>
  <c r="M16" i="1"/>
  <c r="P16" i="1"/>
  <c r="P17" i="1"/>
  <c r="S3" i="1"/>
  <c r="T3" i="1"/>
  <c r="U3" i="1"/>
  <c r="U5" i="1"/>
  <c r="T5" i="1"/>
  <c r="S5" i="1"/>
  <c r="Q11" i="1"/>
  <c r="Q10" i="1" l="1"/>
  <c r="Q16" i="1"/>
  <c r="Q4" i="1"/>
  <c r="Q17" i="1"/>
  <c r="Q9" i="1"/>
  <c r="Q7" i="1"/>
  <c r="Q15" i="1"/>
  <c r="Q12" i="1"/>
  <c r="Q3" i="1"/>
  <c r="Q8" i="1"/>
  <c r="Q14" i="1"/>
  <c r="Q6" i="1"/>
  <c r="Q13" i="1"/>
  <c r="Q5" i="1"/>
</calcChain>
</file>

<file path=xl/sharedStrings.xml><?xml version="1.0" encoding="utf-8"?>
<sst xmlns="http://schemas.openxmlformats.org/spreadsheetml/2006/main" count="22" uniqueCount="15">
  <si>
    <t>J/mm</t>
  </si>
  <si>
    <t>J [mm]</t>
  </si>
  <si>
    <t>CT[mm]</t>
  </si>
  <si>
    <t>C/mm</t>
  </si>
  <si>
    <t>eff[mm]</t>
  </si>
  <si>
    <t>eff/mm</t>
  </si>
  <si>
    <t>J[mm]</t>
  </si>
  <si>
    <t>CT_Ccst</t>
  </si>
  <si>
    <t>J_CT_Ccst</t>
  </si>
  <si>
    <t>J_eff_Ccst</t>
  </si>
  <si>
    <t>eff_Ccst</t>
  </si>
  <si>
    <t>J_CT_ClCst</t>
  </si>
  <si>
    <t>CT_Clcst</t>
  </si>
  <si>
    <t>J_eff_Clcst</t>
  </si>
  <si>
    <t>eff_Clcst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</si>
</sst>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55B9-C936-4DB9-B7AC-DEB1A962651C}">
  <dimension ref="A2:U17"/>
  <sheetViews>
    <sheetView tabSelected="1" topLeftCell="H1" workbookViewId="0">
      <selection activeCell="R5" sqref="R5"/>
    </sheetView>
  </sheetViews>
  <sheetFormatPr defaultRowHeight="15" x14ac:dyDescent="0.25"/>
  <sheetData>
    <row r="2" spans="1:21" x14ac:dyDescent="0.25">
      <c r="A2" t="s">
        <v>1</v>
      </c>
      <c r="B2" t="s">
        <v>2</v>
      </c>
      <c r="C2" t="s">
        <v>1</v>
      </c>
      <c r="D2" t="s">
        <v>4</v>
      </c>
      <c r="E2" t="s">
        <v>1</v>
      </c>
      <c r="F2" t="s">
        <v>2</v>
      </c>
      <c r="G2" t="s">
        <v>6</v>
      </c>
      <c r="H2" t="s">
        <v>4</v>
      </c>
      <c r="J2" t="s">
        <v>8</v>
      </c>
      <c r="K2" t="s">
        <v>7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S2" t="s">
        <v>0</v>
      </c>
      <c r="T2" t="s">
        <v>3</v>
      </c>
      <c r="U2" t="s">
        <v>5</v>
      </c>
    </row>
    <row r="3" spans="1:21" x14ac:dyDescent="0.25">
      <c r="A3">
        <v>6.16</v>
      </c>
      <c r="B3">
        <v>40.1</v>
      </c>
      <c r="C3">
        <v>6.24</v>
      </c>
      <c r="D3">
        <v>34.869999999999997</v>
      </c>
      <c r="E3">
        <v>5.77</v>
      </c>
      <c r="F3">
        <v>38.33</v>
      </c>
      <c r="G3">
        <v>5.62</v>
      </c>
      <c r="H3">
        <v>33.869999999999997</v>
      </c>
      <c r="J3">
        <f>0.4+(A3)*$S$3</f>
        <v>0.45222551928783383</v>
      </c>
      <c r="K3">
        <f>B3*$T$3</f>
        <v>8.309158723580605E-2</v>
      </c>
      <c r="L3">
        <f>0.4+(C3)*$S$3</f>
        <v>0.45290377278507843</v>
      </c>
      <c r="M3">
        <f>D3*$U$3</f>
        <v>0.73072087175188594</v>
      </c>
      <c r="N3">
        <f>(E3-5)*$S$5+0.4</f>
        <v>0.40702875399361022</v>
      </c>
      <c r="O3">
        <f>F3*$T$3</f>
        <v>7.9423953584749268E-2</v>
      </c>
      <c r="P3">
        <f>(G3-5)*$S$5+0.4</f>
        <v>0.40565951620264723</v>
      </c>
      <c r="Q3">
        <f>H3*$U$3</f>
        <v>0.70976529756915341</v>
      </c>
      <c r="S3">
        <f>0.6/70.77</f>
        <v>8.4781687155574392E-3</v>
      </c>
      <c r="T3">
        <f>0.1/48.26</f>
        <v>2.0721094073767096E-3</v>
      </c>
      <c r="U3">
        <f>1/47.72</f>
        <v>2.0955574182732608E-2</v>
      </c>
    </row>
    <row r="4" spans="1:21" x14ac:dyDescent="0.25">
      <c r="A4">
        <v>11.01</v>
      </c>
      <c r="B4">
        <v>37.869999999999997</v>
      </c>
      <c r="C4">
        <v>9.93</v>
      </c>
      <c r="D4">
        <v>35.909999999999997</v>
      </c>
      <c r="E4">
        <v>9.4700000000000006</v>
      </c>
      <c r="F4">
        <v>37.18</v>
      </c>
      <c r="G4">
        <v>8.6999999999999993</v>
      </c>
      <c r="H4">
        <v>35.020000000000003</v>
      </c>
      <c r="J4">
        <f>0.4+(A4)*$S$3</f>
        <v>0.49334463755828739</v>
      </c>
      <c r="K4">
        <f>B4*$T$3</f>
        <v>7.8470783257355986E-2</v>
      </c>
      <c r="L4">
        <f>0.4+(C4)*$S$3</f>
        <v>0.4841882153454854</v>
      </c>
      <c r="M4">
        <f>D4*$U$3</f>
        <v>0.75251466890192786</v>
      </c>
      <c r="N4">
        <f>(E4-5)*$S$5+0.4</f>
        <v>0.44080328617069831</v>
      </c>
      <c r="O4">
        <f>F4*$T$3</f>
        <v>7.7041027766266063E-2</v>
      </c>
      <c r="P4">
        <f>(G4-5)*$S$5+0.4</f>
        <v>0.43377453217708811</v>
      </c>
      <c r="Q4">
        <f>H4*$U$3</f>
        <v>0.73386420787929596</v>
      </c>
      <c r="S4" t="s">
        <v>0</v>
      </c>
      <c r="T4" t="s">
        <v>3</v>
      </c>
      <c r="U4" t="s">
        <v>5</v>
      </c>
    </row>
    <row r="5" spans="1:21" x14ac:dyDescent="0.25">
      <c r="A5">
        <v>15.93</v>
      </c>
      <c r="B5">
        <v>35.56</v>
      </c>
      <c r="C5">
        <v>15.24</v>
      </c>
      <c r="D5">
        <v>37.29</v>
      </c>
      <c r="E5">
        <v>14.66</v>
      </c>
      <c r="F5">
        <v>35.68</v>
      </c>
      <c r="G5">
        <v>13.78</v>
      </c>
      <c r="H5">
        <v>36.64</v>
      </c>
      <c r="J5">
        <f>0.4+(A5)*$S$3</f>
        <v>0.53505722763883001</v>
      </c>
      <c r="K5">
        <f>B5*$T$3</f>
        <v>7.3684210526315796E-2</v>
      </c>
      <c r="L5">
        <f>0.4+(C5)*$S$3</f>
        <v>0.52920729122509536</v>
      </c>
      <c r="M5">
        <f>D5*$U$3</f>
        <v>0.7814333612740989</v>
      </c>
      <c r="N5">
        <f>(E5-5)*$S$5+0.4</f>
        <v>0.48817891373801919</v>
      </c>
      <c r="O5">
        <f>F5*$T$3</f>
        <v>7.3932863655200992E-2</v>
      </c>
      <c r="P5">
        <f>(G5-5)*$S$5+0.4</f>
        <v>0.48014605203103605</v>
      </c>
      <c r="Q5">
        <f>H5*$U$3</f>
        <v>0.76781223805532273</v>
      </c>
      <c r="S5">
        <f>0.6/65.73</f>
        <v>9.1282519397535358E-3</v>
      </c>
      <c r="T5">
        <f>0.1/48.26</f>
        <v>2.0721094073767096E-3</v>
      </c>
      <c r="U5">
        <f>1/47.72</f>
        <v>2.0955574182732608E-2</v>
      </c>
    </row>
    <row r="6" spans="1:21" x14ac:dyDescent="0.25">
      <c r="A6">
        <v>21.48</v>
      </c>
      <c r="B6">
        <v>32.56</v>
      </c>
      <c r="C6">
        <v>20.25</v>
      </c>
      <c r="D6">
        <v>38.68</v>
      </c>
      <c r="E6">
        <v>19.399999999999999</v>
      </c>
      <c r="F6">
        <v>34.17</v>
      </c>
      <c r="G6">
        <v>19.09</v>
      </c>
      <c r="H6">
        <v>37.869999999999997</v>
      </c>
      <c r="J6">
        <f>0.4+(A6)*$S$3</f>
        <v>0.58211106401017387</v>
      </c>
      <c r="K6">
        <f>B6*$T$3</f>
        <v>6.746788230418567E-2</v>
      </c>
      <c r="L6">
        <f>0.4+(C6)*$S$3</f>
        <v>0.57168291649003811</v>
      </c>
      <c r="M6">
        <f>D6*$U$3</f>
        <v>0.81056160938809729</v>
      </c>
      <c r="N6">
        <f>(E6-5)*$S$5+0.4</f>
        <v>0.5314468279324509</v>
      </c>
      <c r="O6">
        <f>F6*$T$3</f>
        <v>7.0803978450062172E-2</v>
      </c>
      <c r="P6">
        <f>(G6-5)*$S$5+0.4</f>
        <v>0.52861706983112733</v>
      </c>
      <c r="Q6">
        <f>H6*$U$3</f>
        <v>0.79358759430008385</v>
      </c>
    </row>
    <row r="7" spans="1:21" x14ac:dyDescent="0.25">
      <c r="A7">
        <v>25.94</v>
      </c>
      <c r="B7">
        <v>29.94</v>
      </c>
      <c r="C7">
        <v>25.75</v>
      </c>
      <c r="D7">
        <v>39.840000000000003</v>
      </c>
      <c r="E7">
        <v>25.52</v>
      </c>
      <c r="F7">
        <v>31.75</v>
      </c>
      <c r="G7">
        <v>20.71</v>
      </c>
      <c r="H7">
        <v>38.33</v>
      </c>
      <c r="J7">
        <f>0.4+(A7)*$S$3</f>
        <v>0.61992369648155998</v>
      </c>
      <c r="K7">
        <f>B7*$T$3</f>
        <v>6.2038955656858685E-2</v>
      </c>
      <c r="L7">
        <f>0.4+(C7)*$S$3</f>
        <v>0.61831284442560408</v>
      </c>
      <c r="M7">
        <f>D7*$U$3</f>
        <v>0.83487007544006719</v>
      </c>
      <c r="N7">
        <f>(E7-5)*$S$5+0.4</f>
        <v>0.58731172980374258</v>
      </c>
      <c r="O7">
        <f>F7*$T$3</f>
        <v>6.5789473684210523E-2</v>
      </c>
      <c r="P7">
        <f>(G7-5)*$S$5+0.4</f>
        <v>0.54340483797352812</v>
      </c>
      <c r="Q7">
        <f>H7*$U$3</f>
        <v>0.80322715842414083</v>
      </c>
    </row>
    <row r="8" spans="1:21" x14ac:dyDescent="0.25">
      <c r="A8">
        <v>31.1</v>
      </c>
      <c r="B8">
        <v>26.63</v>
      </c>
      <c r="C8">
        <v>30.48</v>
      </c>
      <c r="D8">
        <v>40.4</v>
      </c>
      <c r="E8">
        <v>31.17</v>
      </c>
      <c r="F8">
        <v>28.29</v>
      </c>
      <c r="G8">
        <v>26.79</v>
      </c>
      <c r="H8">
        <v>39.56</v>
      </c>
      <c r="J8">
        <f>0.4+(A8)*$S$3</f>
        <v>0.66367104705383639</v>
      </c>
      <c r="K8">
        <f>B8*$T$3</f>
        <v>5.5180273518441771E-2</v>
      </c>
      <c r="L8">
        <f>0.4+(C8)*$S$3</f>
        <v>0.6584145824501908</v>
      </c>
      <c r="M8">
        <f>D8*$U$3</f>
        <v>0.84660519698239733</v>
      </c>
      <c r="N8">
        <f>(E8-5)*$S$5+0.4</f>
        <v>0.63888635326335008</v>
      </c>
      <c r="O8">
        <f>F8*$T$3</f>
        <v>5.8619975134687113E-2</v>
      </c>
      <c r="P8">
        <f>(G8-5)*$S$5+0.4</f>
        <v>0.59890460976722959</v>
      </c>
      <c r="Q8">
        <f>H8*$U$3</f>
        <v>0.82900251466890207</v>
      </c>
    </row>
    <row r="9" spans="1:21" x14ac:dyDescent="0.25">
      <c r="A9">
        <v>35.409999999999997</v>
      </c>
      <c r="B9">
        <v>23.55</v>
      </c>
      <c r="C9">
        <v>35.33</v>
      </c>
      <c r="D9">
        <v>40.93</v>
      </c>
      <c r="E9">
        <v>36.83</v>
      </c>
      <c r="F9">
        <v>24.71</v>
      </c>
      <c r="G9">
        <v>29.33</v>
      </c>
      <c r="H9">
        <v>40.03</v>
      </c>
      <c r="J9">
        <f>0.4+(A9)*$S$3</f>
        <v>0.70021195421788884</v>
      </c>
      <c r="K9">
        <f>B9*$T$3</f>
        <v>4.8798176543721511E-2</v>
      </c>
      <c r="L9">
        <f>0.4+(C9)*$S$3</f>
        <v>0.69953370072064436</v>
      </c>
      <c r="M9">
        <f>D9*$U$3</f>
        <v>0.85771165129924565</v>
      </c>
      <c r="N9">
        <f>(E9-5)*$S$5+0.4</f>
        <v>0.69055225924235497</v>
      </c>
      <c r="O9">
        <f>F9*$T$3</f>
        <v>5.1201823456278495E-2</v>
      </c>
      <c r="P9">
        <f>(G9-5)*$S$5+0.4</f>
        <v>0.6220903696942035</v>
      </c>
      <c r="Q9">
        <f>H9*$U$3</f>
        <v>0.83885163453478628</v>
      </c>
    </row>
    <row r="10" spans="1:21" x14ac:dyDescent="0.25">
      <c r="A10">
        <v>40.1</v>
      </c>
      <c r="B10">
        <v>20.170000000000002</v>
      </c>
      <c r="C10">
        <v>41.45</v>
      </c>
      <c r="D10">
        <v>41.68</v>
      </c>
      <c r="E10">
        <v>43.07</v>
      </c>
      <c r="F10">
        <v>20.55</v>
      </c>
      <c r="G10">
        <v>32.67</v>
      </c>
      <c r="H10">
        <v>40.64</v>
      </c>
      <c r="J10">
        <f>0.4+(A10)*$S$3</f>
        <v>0.73997456549385332</v>
      </c>
      <c r="K10">
        <f>B10*$T$3</f>
        <v>4.1794446746788234E-2</v>
      </c>
      <c r="L10">
        <f>0.4+(C10)*$S$3</f>
        <v>0.75142009325985593</v>
      </c>
      <c r="M10">
        <f>D10*$U$3</f>
        <v>0.8734283319362951</v>
      </c>
      <c r="N10">
        <f>(E10-5)*$S$5+0.4</f>
        <v>0.74751255134641714</v>
      </c>
      <c r="O10">
        <f>F10*$T$3</f>
        <v>4.2581848321591384E-2</v>
      </c>
      <c r="P10">
        <f>(G10-5)*$S$5+0.4</f>
        <v>0.65257873117298038</v>
      </c>
      <c r="Q10">
        <f>H10*$U$3</f>
        <v>0.85163453478625317</v>
      </c>
    </row>
    <row r="11" spans="1:21" x14ac:dyDescent="0.25">
      <c r="A11">
        <v>44.18</v>
      </c>
      <c r="B11">
        <v>17.010000000000002</v>
      </c>
      <c r="C11">
        <v>45.53</v>
      </c>
      <c r="D11">
        <v>41.8</v>
      </c>
      <c r="E11">
        <v>49.07</v>
      </c>
      <c r="F11">
        <v>16.28</v>
      </c>
      <c r="G11">
        <v>40.64</v>
      </c>
      <c r="H11">
        <v>41.45</v>
      </c>
      <c r="J11">
        <f>0.4+(A11)*$S$3</f>
        <v>0.77456549385332774</v>
      </c>
      <c r="K11">
        <f>B11*$T$3</f>
        <v>3.5246581019477835E-2</v>
      </c>
      <c r="L11">
        <f>0.4+(C11)*$S$3</f>
        <v>0.78601102161933023</v>
      </c>
      <c r="M11">
        <f>D11*$U$3</f>
        <v>0.87594300083822296</v>
      </c>
      <c r="N11">
        <f>(E11-5)*$S$5+0.4</f>
        <v>0.80228206298493832</v>
      </c>
      <c r="O11">
        <f>F11*$T$3</f>
        <v>3.3733941152092835E-2</v>
      </c>
      <c r="P11">
        <f>(G11-5)*$S$5+0.4</f>
        <v>0.72533089913281601</v>
      </c>
      <c r="Q11">
        <f>H11*$U$3</f>
        <v>0.86860854987426661</v>
      </c>
    </row>
    <row r="12" spans="1:21" x14ac:dyDescent="0.25">
      <c r="A12">
        <v>48.88</v>
      </c>
      <c r="B12">
        <v>14.01</v>
      </c>
      <c r="C12">
        <v>50.46</v>
      </c>
      <c r="D12">
        <v>41.57</v>
      </c>
      <c r="E12">
        <v>54.74</v>
      </c>
      <c r="F12">
        <v>12.93</v>
      </c>
      <c r="G12">
        <v>47.68</v>
      </c>
      <c r="H12">
        <v>42.37</v>
      </c>
      <c r="J12">
        <f>0.4+(A12)*$S$3</f>
        <v>0.81441288681644775</v>
      </c>
      <c r="K12">
        <f>B12*$T$3</f>
        <v>2.9030252797347701E-2</v>
      </c>
      <c r="L12">
        <f>0.4+(C12)*$S$3</f>
        <v>0.82780839338702839</v>
      </c>
      <c r="M12">
        <f>D12*$U$3</f>
        <v>0.87112321877619447</v>
      </c>
      <c r="N12">
        <f>(E12-5)*$S$5+0.4</f>
        <v>0.85403925148334092</v>
      </c>
      <c r="O12">
        <f>F12*$T$3</f>
        <v>2.6792374637380854E-2</v>
      </c>
      <c r="P12">
        <f>(G12-5)*$S$5+0.4</f>
        <v>0.78959379278868091</v>
      </c>
      <c r="Q12">
        <f>H12*$U$3</f>
        <v>0.88788767812238056</v>
      </c>
    </row>
    <row r="13" spans="1:21" x14ac:dyDescent="0.25">
      <c r="A13">
        <v>53.96</v>
      </c>
      <c r="B13">
        <v>9.85</v>
      </c>
      <c r="C13">
        <v>55.01</v>
      </c>
      <c r="D13">
        <v>40.520000000000003</v>
      </c>
      <c r="E13">
        <v>60.27</v>
      </c>
      <c r="F13">
        <v>8.5399999999999991</v>
      </c>
      <c r="G13">
        <v>52.99</v>
      </c>
      <c r="H13">
        <v>42.37</v>
      </c>
      <c r="J13">
        <f>0.4+(A13)*$S$3</f>
        <v>0.85748198389147945</v>
      </c>
      <c r="K13">
        <f>B13*$T$3</f>
        <v>2.0410277662660587E-2</v>
      </c>
      <c r="L13">
        <f>0.4+(C13)*$S$3</f>
        <v>0.86638406104281473</v>
      </c>
      <c r="M13">
        <f>D13*$U$3</f>
        <v>0.84911986588432531</v>
      </c>
      <c r="N13">
        <f>(E13-5)*$S$5+0.4</f>
        <v>0.90451848471017793</v>
      </c>
      <c r="O13">
        <f>F13*$T$3</f>
        <v>1.7695814338997098E-2</v>
      </c>
      <c r="P13">
        <f>(G13-5)*$S$5+0.4</f>
        <v>0.83806481058877225</v>
      </c>
      <c r="Q13">
        <f>H13*$U$3</f>
        <v>0.88788767812238056</v>
      </c>
    </row>
    <row r="14" spans="1:21" x14ac:dyDescent="0.25">
      <c r="A14">
        <v>59.65</v>
      </c>
      <c r="B14">
        <v>6.31</v>
      </c>
      <c r="C14">
        <v>58.19</v>
      </c>
      <c r="D14">
        <v>39.49</v>
      </c>
      <c r="E14">
        <v>65.349999999999994</v>
      </c>
      <c r="F14">
        <v>4.62</v>
      </c>
      <c r="G14">
        <v>56.11</v>
      </c>
      <c r="H14">
        <v>41.91</v>
      </c>
      <c r="J14">
        <f>0.4+(A14)*$S$3</f>
        <v>0.90572276388300121</v>
      </c>
      <c r="K14">
        <f>B14*$T$3</f>
        <v>1.3075010360547036E-2</v>
      </c>
      <c r="L14">
        <f>0.4+(C14)*$S$3</f>
        <v>0.89334463755828741</v>
      </c>
      <c r="M14">
        <f>D14*$U$3</f>
        <v>0.82753562447611073</v>
      </c>
      <c r="N14">
        <f>(E14-5)*$S$5+0.4</f>
        <v>0.95089000456412587</v>
      </c>
      <c r="O14">
        <f>F14*$T$3</f>
        <v>9.5731454620803982E-3</v>
      </c>
      <c r="P14">
        <f>(G14-5)*$S$5+0.4</f>
        <v>0.86654495664080322</v>
      </c>
      <c r="Q14">
        <f>H14*$U$3</f>
        <v>0.87824811399832348</v>
      </c>
    </row>
    <row r="15" spans="1:21" x14ac:dyDescent="0.25">
      <c r="A15">
        <v>65.040000000000006</v>
      </c>
      <c r="B15">
        <v>2.62</v>
      </c>
      <c r="C15">
        <v>62</v>
      </c>
      <c r="D15">
        <v>32.33</v>
      </c>
      <c r="G15">
        <v>59.23</v>
      </c>
      <c r="H15">
        <v>41.8</v>
      </c>
      <c r="J15">
        <f>0.4+(A15)*$S$3</f>
        <v>0.95142009325985588</v>
      </c>
      <c r="K15">
        <f>B15*$T$3</f>
        <v>5.4289266473269791E-3</v>
      </c>
      <c r="L15">
        <f>0.4+(C15)*$S$3</f>
        <v>0.92564646036456122</v>
      </c>
      <c r="M15">
        <f>D15*$U$3</f>
        <v>0.67749371332774522</v>
      </c>
      <c r="P15">
        <f>(G15-5)*$S$5+0.4</f>
        <v>0.8950251026928342</v>
      </c>
      <c r="Q15">
        <f>H15*$U$3</f>
        <v>0.87594300083822296</v>
      </c>
    </row>
    <row r="16" spans="1:21" x14ac:dyDescent="0.25">
      <c r="C16">
        <v>64.77</v>
      </c>
      <c r="D16">
        <v>23.9</v>
      </c>
      <c r="G16">
        <v>62.69</v>
      </c>
      <c r="H16">
        <v>40.42</v>
      </c>
      <c r="L16">
        <f>0.4+(C16)*$S$3</f>
        <v>0.94913098770665527</v>
      </c>
      <c r="M16">
        <f>D16*$U$3</f>
        <v>0.50083822296730929</v>
      </c>
      <c r="P16">
        <f>(G16-5)*$S$5+0.4</f>
        <v>0.92660885440438145</v>
      </c>
      <c r="Q16">
        <f>H16*$U$3</f>
        <v>0.84702430846605203</v>
      </c>
    </row>
    <row r="17" spans="7:17" x14ac:dyDescent="0.25">
      <c r="G17">
        <v>66.849999999999994</v>
      </c>
      <c r="H17">
        <v>37.06</v>
      </c>
      <c r="P17">
        <f>(G17-5)*$S$5+0.4</f>
        <v>0.96458238247375616</v>
      </c>
      <c r="Q17">
        <f>H17*$U$3</f>
        <v>0.77661357921207053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Lokken</dc:creator>
  <cp:lastModifiedBy>Thomas Lokken</cp:lastModifiedBy>
  <dcterms:created xsi:type="dcterms:W3CDTF">2021-08-09T11:39:47Z</dcterms:created>
  <dcterms:modified xsi:type="dcterms:W3CDTF">2021-08-09T13:05:56Z</dcterms:modified>
</cp:coreProperties>
</file>