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konsiliasi Bank" sheetId="1" r:id="rId4"/>
    <sheet state="visible" name="Telusur Kas kecil" sheetId="2" r:id="rId5"/>
    <sheet state="visible" name="Piutang minus" sheetId="3" r:id="rId6"/>
    <sheet state="visible" name="Aset Tetap" sheetId="4" r:id="rId7"/>
  </sheets>
  <definedNames/>
  <calcPr/>
</workbook>
</file>

<file path=xl/sharedStrings.xml><?xml version="1.0" encoding="utf-8"?>
<sst xmlns="http://schemas.openxmlformats.org/spreadsheetml/2006/main" count="132" uniqueCount="87">
  <si>
    <t>Kas</t>
  </si>
  <si>
    <t>Bank</t>
  </si>
  <si>
    <t>Keterangan</t>
  </si>
  <si>
    <t>Jumlah sebelum koreksi</t>
  </si>
  <si>
    <t>Cek beredar</t>
  </si>
  <si>
    <t>biaya bank</t>
  </si>
  <si>
    <t>pendapatan giro</t>
  </si>
  <si>
    <t>SDP</t>
  </si>
  <si>
    <t>Wesel ditagih bank</t>
  </si>
  <si>
    <t>Kesalahan catat</t>
  </si>
  <si>
    <t>Biaya bank</t>
  </si>
  <si>
    <t>Cek Kosong</t>
  </si>
  <si>
    <t>Dikeluarkan cek 268 ribu</t>
  </si>
  <si>
    <t>Dicatat 286 ribu</t>
  </si>
  <si>
    <t>Saldo yang benar</t>
  </si>
  <si>
    <t>Biaya Bank</t>
  </si>
  <si>
    <t>Slah catat</t>
  </si>
  <si>
    <t>Pendapatan giro</t>
  </si>
  <si>
    <t>Piutang</t>
  </si>
  <si>
    <t>Jumlah hasil cash opname 1 Februari 2022</t>
  </si>
  <si>
    <t>Pengeluaran sd Tgl 31 Januari 2022</t>
  </si>
  <si>
    <t>Pemasukan sd Tgl 31 Januari 2022</t>
  </si>
  <si>
    <t>Saldo kas tanggal 31 Desember 2021</t>
  </si>
  <si>
    <t>Jumlah menurut Buku</t>
  </si>
  <si>
    <t>Selisih</t>
  </si>
  <si>
    <t>Total</t>
  </si>
  <si>
    <t>DAFTAR ASET TETAP DAN INVENTARIS</t>
  </si>
  <si>
    <t>REALSA NATURAL</t>
  </si>
  <si>
    <t>PER 31 DESEMBER 2021</t>
  </si>
  <si>
    <t>(Dalam Rupiah)</t>
  </si>
  <si>
    <t>No.</t>
  </si>
  <si>
    <t>Nama dan spesifikasi</t>
  </si>
  <si>
    <t>Unit</t>
  </si>
  <si>
    <t>Tanggal Perolehan</t>
  </si>
  <si>
    <t>Harga Perolehan</t>
  </si>
  <si>
    <t>Tarif Penyusutan</t>
  </si>
  <si>
    <t>Tahun 2020</t>
  </si>
  <si>
    <t>Tahun 2021</t>
  </si>
  <si>
    <t>Akumulasi</t>
  </si>
  <si>
    <t>Nilai Buku</t>
  </si>
  <si>
    <t>Biaya</t>
  </si>
  <si>
    <t>Penyusutan</t>
  </si>
  <si>
    <t>I</t>
  </si>
  <si>
    <t>Tanah dan Bangunan</t>
  </si>
  <si>
    <t>1.</t>
  </si>
  <si>
    <t>Tanah</t>
  </si>
  <si>
    <t>2.</t>
  </si>
  <si>
    <t>Gedung</t>
  </si>
  <si>
    <t>Jumlah</t>
  </si>
  <si>
    <t>II</t>
  </si>
  <si>
    <t>Inventaris Gol I</t>
  </si>
  <si>
    <t>A.</t>
  </si>
  <si>
    <t>Kendaraan Roda Dua</t>
  </si>
  <si>
    <t>Honda Win</t>
  </si>
  <si>
    <t>1 Unit</t>
  </si>
  <si>
    <t>-</t>
  </si>
  <si>
    <t>Sub jumlah</t>
  </si>
  <si>
    <t>B.</t>
  </si>
  <si>
    <t>Peralatan Kantor</t>
  </si>
  <si>
    <t>Mesin Pemotong Kertas</t>
  </si>
  <si>
    <t>Meja Panjang</t>
  </si>
  <si>
    <t>3.</t>
  </si>
  <si>
    <t>Kursi</t>
  </si>
  <si>
    <t>8 Unit</t>
  </si>
  <si>
    <t>8.</t>
  </si>
  <si>
    <t>Rak Buku</t>
  </si>
  <si>
    <t>9.</t>
  </si>
  <si>
    <t>Printer</t>
  </si>
  <si>
    <t>Jumlah Inventaris Gol I</t>
  </si>
  <si>
    <t>III</t>
  </si>
  <si>
    <t>Inventaris Gol II</t>
  </si>
  <si>
    <t>Perangkat Komputer</t>
  </si>
  <si>
    <t>Filling Kabinet</t>
  </si>
  <si>
    <t>UPS</t>
  </si>
  <si>
    <t>4.</t>
  </si>
  <si>
    <t>TV 50 Inch</t>
  </si>
  <si>
    <t>Laptop</t>
  </si>
  <si>
    <t>Peralatan dan Mesin</t>
  </si>
  <si>
    <t>Mesin Pengolah gula Aren Cair</t>
  </si>
  <si>
    <t>Mixer Gula</t>
  </si>
  <si>
    <t>Timbangan Digital</t>
  </si>
  <si>
    <t>Mesin Pengemas</t>
  </si>
  <si>
    <t>C</t>
  </si>
  <si>
    <t>Kendaraan Roda Empat</t>
  </si>
  <si>
    <t>Mobil Pickup</t>
  </si>
  <si>
    <t>Jumlah Inventaris Gol II</t>
  </si>
  <si>
    <t>TOTAL AKTIVA TETAP DAN INVENTARIS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</si>
</sst>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</font>
    <font>
      <b/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20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4" xfId="0" applyFont="1" applyNumberFormat="1"/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" xfId="0" applyFont="1" applyNumberFormat="1"/>
    <xf borderId="0" fillId="0" fontId="1" numFmtId="3" xfId="0" applyFont="1" applyNumberFormat="1"/>
    <xf borderId="1" fillId="0" fontId="1" numFmtId="3" xfId="0" applyAlignment="1" applyBorder="1" applyFont="1" applyNumberFormat="1">
      <alignment readingOrder="0"/>
    </xf>
    <xf borderId="1" fillId="0" fontId="3" numFmtId="0" xfId="0" applyBorder="1" applyFont="1"/>
    <xf borderId="2" fillId="0" fontId="2" numFmtId="3" xfId="0" applyBorder="1" applyFont="1" applyNumberFormat="1"/>
    <xf borderId="2" fillId="0" fontId="3" numFmtId="0" xfId="0" applyBorder="1" applyFont="1"/>
    <xf borderId="0" fillId="0" fontId="2" numFmtId="3" xfId="0" applyFont="1" applyNumberFormat="1"/>
    <xf borderId="1" fillId="0" fontId="1" numFmtId="3" xfId="0" applyBorder="1" applyFont="1" applyNumberFormat="1"/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3" fillId="0" fontId="5" numFmtId="0" xfId="0" applyAlignment="1" applyBorder="1" applyFont="1">
      <alignment horizontal="center" readingOrder="0" shrinkToFit="0" wrapText="0"/>
    </xf>
    <xf borderId="4" fillId="0" fontId="5" numFmtId="0" xfId="0" applyAlignment="1" applyBorder="1" applyFont="1">
      <alignment horizontal="center" readingOrder="0" shrinkToFit="0" wrapText="0"/>
    </xf>
    <xf borderId="5" fillId="0" fontId="3" numFmtId="0" xfId="0" applyBorder="1" applyFont="1"/>
    <xf borderId="3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bottom" wrapText="0"/>
    </xf>
    <xf borderId="7" fillId="0" fontId="3" numFmtId="0" xfId="0" applyBorder="1" applyFont="1"/>
    <xf borderId="6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0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3" fillId="0" fontId="5" numFmtId="0" xfId="0" applyAlignment="1" applyBorder="1" applyFont="1">
      <alignment horizontal="center" readingOrder="0" shrinkToFit="0" vertical="bottom" wrapText="0"/>
    </xf>
    <xf borderId="8" fillId="0" fontId="4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horizontal="center" shrinkToFit="0" vertical="bottom" wrapText="0"/>
    </xf>
    <xf borderId="10" fillId="0" fontId="4" numFmtId="0" xfId="0" applyAlignment="1" applyBorder="1" applyFont="1">
      <alignment horizontal="center" shrinkToFit="0" vertical="bottom" wrapText="0"/>
    </xf>
    <xf borderId="10" fillId="0" fontId="4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horizontal="center" readingOrder="0" shrinkToFit="0" vertical="bottom" wrapText="0"/>
    </xf>
    <xf borderId="10" fillId="0" fontId="5" numFmtId="0" xfId="0" applyAlignment="1" applyBorder="1" applyFont="1">
      <alignment horizontal="left" readingOrder="0" shrinkToFit="0" vertical="bottom" wrapText="0"/>
    </xf>
    <xf borderId="8" fillId="0" fontId="5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readingOrder="0" shrinkToFit="0" vertical="bottom" wrapText="0"/>
    </xf>
    <xf borderId="10" fillId="0" fontId="4" numFmtId="0" xfId="0" applyAlignment="1" applyBorder="1" applyFont="1">
      <alignment horizontal="center" readingOrder="0" shrinkToFit="0" vertical="bottom" wrapText="0"/>
    </xf>
    <xf borderId="10" fillId="0" fontId="4" numFmtId="3" xfId="0" applyAlignment="1" applyBorder="1" applyFont="1" applyNumberFormat="1">
      <alignment horizontal="right" readingOrder="0" shrinkToFit="0" vertical="bottom" wrapText="0"/>
    </xf>
    <xf borderId="10" fillId="0" fontId="4" numFmtId="3" xfId="0" applyAlignment="1" applyBorder="1" applyFont="1" applyNumberForma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10" fillId="0" fontId="4" numFmtId="9" xfId="0" applyAlignment="1" applyBorder="1" applyFont="1" applyNumberFormat="1">
      <alignment horizontal="center" readingOrder="0" shrinkToFit="0" vertical="bottom" wrapText="0"/>
    </xf>
    <xf borderId="14" fillId="0" fontId="5" numFmtId="0" xfId="0" applyAlignment="1" applyBorder="1" applyFont="1">
      <alignment horizontal="center" shrinkToFit="0" vertical="bottom" wrapText="0"/>
    </xf>
    <xf borderId="7" fillId="0" fontId="5" numFmtId="0" xfId="0" applyAlignment="1" applyBorder="1" applyFont="1">
      <alignment horizontal="center" shrinkToFit="0" vertical="bottom" wrapText="0"/>
    </xf>
    <xf borderId="7" fillId="0" fontId="5" numFmtId="3" xfId="0" applyAlignment="1" applyBorder="1" applyFont="1" applyNumberFormat="1">
      <alignment readingOrder="0" shrinkToFit="0" vertical="bottom" wrapText="0"/>
    </xf>
    <xf borderId="8" fillId="0" fontId="4" numFmtId="0" xfId="0" applyAlignment="1" applyBorder="1" applyFont="1">
      <alignment horizontal="right" readingOrder="0" shrinkToFit="0" vertical="bottom" wrapText="0"/>
    </xf>
    <xf borderId="10" fillId="0" fontId="4" numFmtId="0" xfId="0" applyAlignment="1" applyBorder="1" applyFont="1">
      <alignment horizontal="left" readingOrder="0" shrinkToFit="0" vertical="bottom" wrapText="0"/>
    </xf>
    <xf borderId="8" fillId="0" fontId="4" numFmtId="0" xfId="0" applyAlignment="1" applyBorder="1" applyFont="1">
      <alignment horizontal="right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0" fillId="0" fontId="4" numFmtId="3" xfId="0" applyAlignment="1" applyFont="1" applyNumberFormat="1">
      <alignment readingOrder="0" shrinkToFit="0" vertical="bottom" wrapText="0"/>
    </xf>
    <xf borderId="8" fillId="0" fontId="4" numFmtId="9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readingOrder="0" shrinkToFit="0" vertical="bottom" wrapText="0"/>
    </xf>
    <xf borderId="10" fillId="0" fontId="4" numFmtId="0" xfId="0" applyAlignment="1" applyBorder="1" applyFont="1">
      <alignment readingOrder="0" shrinkToFit="0" vertical="bottom" wrapText="0"/>
    </xf>
    <xf borderId="15" fillId="0" fontId="4" numFmtId="0" xfId="0" applyAlignment="1" applyBorder="1" applyFont="1">
      <alignment horizontal="right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6" fillId="0" fontId="4" numFmtId="0" xfId="0" applyAlignment="1" applyBorder="1" applyFont="1">
      <alignment readingOrder="0" shrinkToFit="0" vertical="bottom" wrapText="0"/>
    </xf>
    <xf borderId="7" fillId="0" fontId="4" numFmtId="0" xfId="0" applyAlignment="1" applyBorder="1" applyFont="1">
      <alignment horizontal="center" shrinkToFit="0" vertical="bottom" wrapText="0"/>
    </xf>
    <xf borderId="7" fillId="0" fontId="4" numFmtId="3" xfId="0" applyAlignment="1" applyBorder="1" applyFont="1" applyNumberFormat="1">
      <alignment readingOrder="0" shrinkToFit="0" vertical="bottom" wrapText="0"/>
    </xf>
    <xf borderId="7" fillId="0" fontId="4" numFmtId="0" xfId="0" applyAlignment="1" applyBorder="1" applyFont="1">
      <alignment readingOrder="0" shrinkToFit="0" vertical="bottom" wrapText="0"/>
    </xf>
    <xf borderId="10" fillId="0" fontId="6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9" fillId="0" fontId="6" numFmtId="3" xfId="0" applyAlignment="1" applyBorder="1" applyFont="1" applyNumberFormat="1">
      <alignment horizontal="right" readingOrder="0" shrinkToFit="0" vertical="bottom" wrapText="0"/>
    </xf>
    <xf borderId="0" fillId="0" fontId="6" numFmtId="3" xfId="0" applyAlignment="1" applyFont="1" applyNumberFormat="1">
      <alignment readingOrder="0" shrinkToFit="0" vertical="bottom" wrapText="0"/>
    </xf>
    <xf borderId="8" fillId="0" fontId="4" numFmtId="3" xfId="0" applyAlignment="1" applyBorder="1" applyFont="1" applyNumberFormat="1">
      <alignment readingOrder="0" shrinkToFit="0" vertical="bottom" wrapText="0"/>
    </xf>
    <xf borderId="14" fillId="0" fontId="4" numFmtId="0" xfId="0" applyAlignment="1" applyBorder="1" applyFont="1">
      <alignment horizontal="center" shrinkToFit="0" vertical="bottom" wrapText="0"/>
    </xf>
    <xf borderId="17" fillId="0" fontId="4" numFmtId="0" xfId="0" applyAlignment="1" applyBorder="1" applyFont="1">
      <alignment horizontal="center" shrinkToFit="0" vertical="bottom" wrapText="0"/>
    </xf>
    <xf borderId="17" fillId="0" fontId="5" numFmtId="3" xfId="0" applyAlignment="1" applyBorder="1" applyFont="1" applyNumberFormat="1">
      <alignment readingOrder="0" shrinkToFit="0" vertical="bottom" wrapText="0"/>
    </xf>
    <xf borderId="17" fillId="0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10" fillId="0" fontId="4" numFmtId="10" xfId="0" applyAlignment="1" applyBorder="1" applyFont="1" applyNumberFormat="1">
      <alignment horizontal="center" readingOrder="0" shrinkToFit="0" vertical="bottom" wrapText="0"/>
    </xf>
    <xf borderId="0" fillId="0" fontId="6" numFmtId="3" xfId="0" applyAlignment="1" applyFont="1" applyNumberFormat="1">
      <alignment horizontal="right" readingOrder="0" shrinkToFit="0" vertical="bottom" wrapText="0"/>
    </xf>
    <xf borderId="8" fillId="0" fontId="4" numFmtId="10" xfId="0" applyAlignment="1" applyBorder="1" applyFont="1" applyNumberFormat="1">
      <alignment horizontal="center" readingOrder="0" shrinkToFit="0" vertical="bottom" wrapText="0"/>
    </xf>
    <xf borderId="0" fillId="0" fontId="6" numFmtId="0" xfId="0" applyAlignment="1" applyFont="1">
      <alignment shrinkToFit="0" vertical="bottom" wrapText="0"/>
    </xf>
    <xf borderId="9" fillId="0" fontId="5" numFmtId="0" xfId="0" applyAlignment="1" applyBorder="1" applyFont="1">
      <alignment horizontal="left" readingOrder="0" shrinkToFit="0" vertical="bottom" wrapText="0"/>
    </xf>
    <xf borderId="17" fillId="0" fontId="5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18" fillId="0" fontId="5" numFmtId="0" xfId="0" applyAlignment="1" applyBorder="1" applyFont="1">
      <alignment horizontal="left" readingOrder="0" shrinkToFit="0" wrapText="0"/>
    </xf>
    <xf borderId="19" fillId="0" fontId="3" numFmtId="0" xfId="0" applyBorder="1" applyFont="1"/>
    <xf borderId="19" fillId="0" fontId="5" numFmtId="0" xfId="0" applyAlignment="1" applyBorder="1" applyFont="1">
      <alignment horizontal="center" shrinkToFit="0" wrapText="0"/>
    </xf>
    <xf borderId="17" fillId="0" fontId="5" numFmtId="0" xfId="0" applyAlignment="1" applyBorder="1" applyFont="1">
      <alignment horizontal="center" shrinkToFit="0" wrapText="0"/>
    </xf>
    <xf borderId="17" fillId="0" fontId="5" numFmtId="3" xfId="0" applyAlignment="1" applyBorder="1" applyFont="1" applyNumberFormat="1">
      <alignment horizontal="center" readingOrder="0" shrinkToFit="0" wrapText="0"/>
    </xf>
    <xf borderId="17" fillId="0" fontId="4" numFmtId="0" xfId="0" applyAlignment="1" applyBorder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>
        <v>44561.0</v>
      </c>
    </row>
    <row r="2">
      <c r="C2" s="2" t="s">
        <v>0</v>
      </c>
      <c r="D2" s="2" t="s">
        <v>1</v>
      </c>
    </row>
    <row r="3">
      <c r="A3" s="2" t="s">
        <v>2</v>
      </c>
    </row>
    <row r="5">
      <c r="A5" s="2" t="s">
        <v>3</v>
      </c>
      <c r="C5" s="3">
        <v>1.40758E8</v>
      </c>
      <c r="D5" s="3">
        <v>1.4059E8</v>
      </c>
    </row>
    <row r="7">
      <c r="A7" s="4">
        <v>38717.0</v>
      </c>
    </row>
    <row r="9">
      <c r="A9" s="2" t="s">
        <v>4</v>
      </c>
      <c r="C9" s="5"/>
      <c r="D9" s="6">
        <v>-1500000.0</v>
      </c>
    </row>
    <row r="10">
      <c r="A10" s="2" t="s">
        <v>5</v>
      </c>
      <c r="C10" s="6">
        <v>-8000.0</v>
      </c>
      <c r="D10" s="5"/>
    </row>
    <row r="11">
      <c r="A11" s="2" t="s">
        <v>6</v>
      </c>
      <c r="C11" s="6">
        <v>20000.0</v>
      </c>
      <c r="D11" s="5"/>
    </row>
    <row r="12">
      <c r="A12" s="2" t="s">
        <v>7</v>
      </c>
      <c r="C12" s="5"/>
      <c r="D12" s="6">
        <v>2000000.0</v>
      </c>
    </row>
    <row r="13">
      <c r="A13" s="2" t="s">
        <v>8</v>
      </c>
      <c r="C13" s="6">
        <v>400000.0</v>
      </c>
      <c r="D13" s="5"/>
    </row>
    <row r="14">
      <c r="A14" s="2" t="s">
        <v>9</v>
      </c>
      <c r="C14" s="6">
        <v>-80000.0</v>
      </c>
      <c r="D14" s="5"/>
    </row>
    <row r="15">
      <c r="C15" s="5"/>
      <c r="D15" s="5"/>
    </row>
    <row r="16">
      <c r="A16" s="4">
        <v>38748.0</v>
      </c>
      <c r="C16" s="5"/>
      <c r="D16" s="5"/>
    </row>
    <row r="17">
      <c r="C17" s="5"/>
      <c r="D17" s="5"/>
    </row>
    <row r="18">
      <c r="A18" s="2" t="s">
        <v>4</v>
      </c>
      <c r="C18" s="5"/>
      <c r="D18" s="5"/>
    </row>
    <row r="19">
      <c r="A19" s="2" t="s">
        <v>10</v>
      </c>
      <c r="C19" s="5"/>
      <c r="D19" s="5"/>
    </row>
    <row r="20">
      <c r="A20" s="2" t="s">
        <v>6</v>
      </c>
      <c r="C20" s="5"/>
      <c r="D20" s="5"/>
    </row>
    <row r="21">
      <c r="A21" s="2" t="s">
        <v>7</v>
      </c>
      <c r="C21" s="5"/>
      <c r="D21" s="5"/>
    </row>
    <row r="22">
      <c r="A22" s="2" t="s">
        <v>8</v>
      </c>
      <c r="C22" s="5"/>
      <c r="D22" s="5"/>
    </row>
    <row r="23">
      <c r="A23" s="2" t="s">
        <v>11</v>
      </c>
      <c r="C23" s="5"/>
      <c r="D23" s="5"/>
    </row>
    <row r="24">
      <c r="A24" s="2" t="s">
        <v>12</v>
      </c>
      <c r="C24" s="5"/>
      <c r="D24" s="5"/>
    </row>
    <row r="25">
      <c r="A25" s="2" t="s">
        <v>13</v>
      </c>
      <c r="C25" s="5"/>
      <c r="D25" s="5"/>
    </row>
    <row r="26">
      <c r="C26" s="5"/>
      <c r="D26" s="5"/>
    </row>
    <row r="27">
      <c r="A27" s="7" t="s">
        <v>14</v>
      </c>
      <c r="C27" s="8">
        <f>C5+C10+C11+C13+C14</f>
        <v>141090000</v>
      </c>
      <c r="D27" s="8">
        <f>D5+D9+D12</f>
        <v>141090000</v>
      </c>
    </row>
    <row r="29">
      <c r="A29" s="2" t="s">
        <v>15</v>
      </c>
      <c r="C29" s="3">
        <v>80000.0</v>
      </c>
      <c r="D29" s="9"/>
    </row>
    <row r="30">
      <c r="A30" s="2" t="s">
        <v>16</v>
      </c>
      <c r="C30" s="3">
        <v>80000.0</v>
      </c>
      <c r="D30" s="9"/>
    </row>
    <row r="31">
      <c r="A31" s="2" t="s">
        <v>0</v>
      </c>
      <c r="C31" s="3">
        <v>332000.0</v>
      </c>
      <c r="D31" s="9"/>
    </row>
    <row r="32">
      <c r="C32" s="3" t="s">
        <v>17</v>
      </c>
      <c r="D32" s="3">
        <v>20000.0</v>
      </c>
    </row>
    <row r="33">
      <c r="C33" s="3" t="s">
        <v>18</v>
      </c>
      <c r="D33" s="3">
        <v>400000.0</v>
      </c>
    </row>
  </sheetData>
  <mergeCells count="23">
    <mergeCell ref="C1:D1"/>
    <mergeCell ref="A3:B3"/>
    <mergeCell ref="A5:B5"/>
    <mergeCell ref="A7:B7"/>
    <mergeCell ref="A9:B9"/>
    <mergeCell ref="A10:B10"/>
    <mergeCell ref="A11:B11"/>
    <mergeCell ref="A12:B12"/>
    <mergeCell ref="A13:B13"/>
    <mergeCell ref="A14:B14"/>
    <mergeCell ref="A16:B16"/>
    <mergeCell ref="A18:B18"/>
    <mergeCell ref="A19:B19"/>
    <mergeCell ref="A20:B20"/>
    <mergeCell ref="A30:B30"/>
    <mergeCell ref="A31:B31"/>
    <mergeCell ref="A21:B21"/>
    <mergeCell ref="A22:B22"/>
    <mergeCell ref="A23:B23"/>
    <mergeCell ref="A24:B24"/>
    <mergeCell ref="A25:B25"/>
    <mergeCell ref="A27:B27"/>
    <mergeCell ref="A29:B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A4" s="2" t="s">
        <v>19</v>
      </c>
      <c r="E4" s="3">
        <v>3746000.0</v>
      </c>
    </row>
    <row r="5">
      <c r="A5" s="2" t="s">
        <v>20</v>
      </c>
      <c r="E5" s="10">
        <v>4750000.0</v>
      </c>
      <c r="F5" s="11"/>
    </row>
    <row r="6">
      <c r="E6" s="9">
        <f>E5+E4</f>
        <v>8496000</v>
      </c>
    </row>
    <row r="7">
      <c r="A7" s="2" t="s">
        <v>21</v>
      </c>
      <c r="E7" s="3">
        <v>4500000.0</v>
      </c>
    </row>
    <row r="8">
      <c r="A8" s="2" t="s">
        <v>22</v>
      </c>
      <c r="E8" s="12">
        <f>E6-E7</f>
        <v>3996000</v>
      </c>
      <c r="F8" s="13"/>
    </row>
    <row r="9">
      <c r="A9" s="2"/>
      <c r="B9" s="2"/>
      <c r="C9" s="2"/>
      <c r="D9" s="2"/>
      <c r="E9" s="14"/>
    </row>
    <row r="10">
      <c r="A10" s="2" t="s">
        <v>23</v>
      </c>
      <c r="E10" s="14">
        <f>E8</f>
        <v>3996000</v>
      </c>
    </row>
    <row r="11">
      <c r="A11" s="2" t="s">
        <v>24</v>
      </c>
      <c r="E11" s="15">
        <f>E8-E10</f>
        <v>0</v>
      </c>
      <c r="F11" s="11"/>
    </row>
  </sheetData>
  <mergeCells count="22">
    <mergeCell ref="A4:D4"/>
    <mergeCell ref="E4:F4"/>
    <mergeCell ref="A5:D5"/>
    <mergeCell ref="E5:F5"/>
    <mergeCell ref="A6:D6"/>
    <mergeCell ref="E6:F6"/>
    <mergeCell ref="E7:F7"/>
    <mergeCell ref="A11:D11"/>
    <mergeCell ref="A12:D12"/>
    <mergeCell ref="A13:D13"/>
    <mergeCell ref="A14:D14"/>
    <mergeCell ref="A15:D15"/>
    <mergeCell ref="A16:D16"/>
    <mergeCell ref="A17:D17"/>
    <mergeCell ref="A18:D18"/>
    <mergeCell ref="A7:D7"/>
    <mergeCell ref="A8:D8"/>
    <mergeCell ref="E8:F8"/>
    <mergeCell ref="E9:F9"/>
    <mergeCell ref="A10:D10"/>
    <mergeCell ref="E10:F10"/>
    <mergeCell ref="E11:F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">
        <v>-892400.0</v>
      </c>
    </row>
    <row r="3">
      <c r="B3" s="2">
        <v>-642800.0</v>
      </c>
    </row>
    <row r="4">
      <c r="B4" s="2">
        <v>-812300.0</v>
      </c>
    </row>
    <row r="5">
      <c r="B5" s="2">
        <v>-891000.0</v>
      </c>
    </row>
    <row r="6">
      <c r="A6" s="7" t="s">
        <v>25</v>
      </c>
      <c r="B6" s="14">
        <f>sum(B2:B5)</f>
        <v>-3238500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/>
      <c r="B1" s="17" t="s">
        <v>26</v>
      </c>
    </row>
    <row r="2">
      <c r="A2" s="16"/>
      <c r="B2" s="17" t="s">
        <v>27</v>
      </c>
    </row>
    <row r="3">
      <c r="A3" s="16"/>
      <c r="B3" s="17" t="s">
        <v>28</v>
      </c>
    </row>
    <row r="4">
      <c r="A4" s="16"/>
      <c r="B4" s="18" t="s">
        <v>29</v>
      </c>
    </row>
    <row r="5">
      <c r="A5" s="16"/>
      <c r="B5" s="19"/>
      <c r="C5" s="20"/>
      <c r="D5" s="19"/>
      <c r="E5" s="20"/>
      <c r="F5" s="20"/>
      <c r="G5" s="19"/>
      <c r="H5" s="20"/>
      <c r="I5" s="19"/>
      <c r="J5" s="19"/>
      <c r="K5" s="19"/>
      <c r="L5" s="19"/>
      <c r="M5" s="19"/>
    </row>
    <row r="6">
      <c r="A6" s="16"/>
      <c r="B6" s="21" t="s">
        <v>30</v>
      </c>
      <c r="C6" s="22" t="s">
        <v>31</v>
      </c>
      <c r="D6" s="23"/>
      <c r="E6" s="24" t="s">
        <v>32</v>
      </c>
      <c r="F6" s="24" t="s">
        <v>33</v>
      </c>
      <c r="G6" s="24" t="s">
        <v>34</v>
      </c>
      <c r="H6" s="24" t="s">
        <v>35</v>
      </c>
      <c r="I6" s="25" t="s">
        <v>36</v>
      </c>
      <c r="J6" s="26"/>
      <c r="K6" s="25" t="s">
        <v>37</v>
      </c>
      <c r="L6" s="27"/>
      <c r="M6" s="26"/>
    </row>
    <row r="7">
      <c r="A7" s="16"/>
      <c r="B7" s="28"/>
      <c r="C7" s="29"/>
      <c r="D7" s="30"/>
      <c r="E7" s="28"/>
      <c r="F7" s="28"/>
      <c r="G7" s="28"/>
      <c r="H7" s="28"/>
      <c r="I7" s="31" t="s">
        <v>38</v>
      </c>
      <c r="J7" s="32" t="s">
        <v>39</v>
      </c>
      <c r="K7" s="31" t="s">
        <v>40</v>
      </c>
      <c r="L7" s="17" t="s">
        <v>38</v>
      </c>
      <c r="M7" s="32" t="s">
        <v>39</v>
      </c>
    </row>
    <row r="8">
      <c r="A8" s="16"/>
      <c r="B8" s="33"/>
      <c r="C8" s="34"/>
      <c r="D8" s="35"/>
      <c r="E8" s="33"/>
      <c r="F8" s="33"/>
      <c r="G8" s="33"/>
      <c r="H8" s="33"/>
      <c r="I8" s="36" t="s">
        <v>41</v>
      </c>
      <c r="J8" s="33"/>
      <c r="K8" s="36" t="s">
        <v>41</v>
      </c>
      <c r="L8" s="36" t="s">
        <v>41</v>
      </c>
      <c r="M8" s="33"/>
    </row>
    <row r="9">
      <c r="A9" s="16"/>
      <c r="B9" s="37"/>
      <c r="C9" s="20"/>
      <c r="D9" s="19"/>
      <c r="E9" s="38"/>
      <c r="F9" s="39"/>
      <c r="G9" s="40"/>
      <c r="H9" s="39"/>
      <c r="I9" s="40"/>
      <c r="J9" s="40"/>
      <c r="K9" s="40"/>
      <c r="L9" s="40"/>
      <c r="M9" s="40"/>
    </row>
    <row r="10">
      <c r="A10" s="16"/>
      <c r="B10" s="41" t="s">
        <v>42</v>
      </c>
      <c r="C10" s="42" t="s">
        <v>43</v>
      </c>
      <c r="D10" s="19"/>
      <c r="E10" s="38"/>
      <c r="F10" s="39"/>
      <c r="G10" s="40"/>
      <c r="H10" s="39"/>
      <c r="I10" s="40"/>
      <c r="J10" s="40"/>
      <c r="K10" s="40"/>
      <c r="L10" s="40"/>
      <c r="M10" s="40"/>
    </row>
    <row r="11">
      <c r="A11" s="16"/>
      <c r="B11" s="43"/>
      <c r="C11" s="18" t="s">
        <v>44</v>
      </c>
      <c r="D11" s="44" t="s">
        <v>45</v>
      </c>
      <c r="E11" s="38"/>
      <c r="F11" s="45">
        <v>2014.0</v>
      </c>
      <c r="G11" s="46">
        <v>2.5E8</v>
      </c>
      <c r="H11" s="39"/>
      <c r="I11" s="40"/>
      <c r="J11" s="47">
        <v>2.5E8</v>
      </c>
      <c r="K11" s="40"/>
      <c r="L11" s="40"/>
      <c r="M11" s="47">
        <v>2.5E8</v>
      </c>
    </row>
    <row r="12">
      <c r="A12" s="16"/>
      <c r="B12" s="37"/>
      <c r="C12" s="18" t="s">
        <v>46</v>
      </c>
      <c r="D12" s="48" t="s">
        <v>47</v>
      </c>
      <c r="E12" s="38"/>
      <c r="F12" s="45">
        <v>2018.0</v>
      </c>
      <c r="G12" s="46">
        <v>3.75E8</v>
      </c>
      <c r="H12" s="49">
        <v>0.05</v>
      </c>
      <c r="I12" s="47">
        <v>5.55E7</v>
      </c>
      <c r="J12" s="47">
        <v>3.195E8</v>
      </c>
      <c r="K12" s="47">
        <v>1.9125E7</v>
      </c>
      <c r="L12" s="47">
        <v>7.4625E7</v>
      </c>
      <c r="M12" s="47">
        <v>3.00375E8</v>
      </c>
    </row>
    <row r="13">
      <c r="A13" s="16"/>
      <c r="B13" s="37"/>
      <c r="C13" s="20"/>
      <c r="D13" s="40"/>
      <c r="E13" s="39"/>
      <c r="F13" s="39"/>
      <c r="G13" s="40"/>
      <c r="H13" s="39"/>
      <c r="I13" s="40"/>
      <c r="J13" s="40"/>
      <c r="K13" s="40"/>
      <c r="L13" s="40"/>
      <c r="M13" s="40"/>
    </row>
    <row r="14">
      <c r="A14" s="16"/>
      <c r="B14" s="37"/>
      <c r="C14" s="17" t="s">
        <v>48</v>
      </c>
      <c r="E14" s="50"/>
      <c r="F14" s="51"/>
      <c r="G14" s="52">
        <v>6.25E8</v>
      </c>
      <c r="H14" s="51"/>
      <c r="I14" s="52">
        <v>5.55E7</v>
      </c>
      <c r="J14" s="52">
        <v>5.695E8</v>
      </c>
      <c r="K14" s="52">
        <v>1.9125E7</v>
      </c>
      <c r="L14" s="52">
        <v>7.4625E7</v>
      </c>
      <c r="M14" s="52">
        <v>5.50375E8</v>
      </c>
    </row>
    <row r="15">
      <c r="A15" s="16"/>
      <c r="B15" s="37"/>
      <c r="C15" s="20"/>
      <c r="D15" s="19"/>
      <c r="E15" s="38"/>
      <c r="F15" s="39"/>
      <c r="G15" s="40"/>
      <c r="H15" s="39"/>
      <c r="I15" s="40"/>
      <c r="J15" s="40"/>
      <c r="K15" s="40"/>
      <c r="L15" s="40"/>
      <c r="M15" s="40"/>
    </row>
    <row r="16">
      <c r="A16" s="16"/>
      <c r="B16" s="41" t="s">
        <v>49</v>
      </c>
      <c r="C16" s="42" t="s">
        <v>50</v>
      </c>
      <c r="D16" s="19"/>
      <c r="E16" s="38"/>
      <c r="F16" s="39"/>
      <c r="G16" s="40"/>
      <c r="H16" s="39"/>
      <c r="I16" s="40"/>
      <c r="J16" s="40"/>
      <c r="K16" s="40"/>
      <c r="L16" s="40"/>
      <c r="M16" s="40"/>
    </row>
    <row r="17">
      <c r="A17" s="16"/>
      <c r="B17" s="53" t="s">
        <v>51</v>
      </c>
      <c r="C17" s="54" t="s">
        <v>52</v>
      </c>
      <c r="D17" s="19"/>
      <c r="E17" s="20"/>
      <c r="F17" s="38"/>
      <c r="G17" s="40"/>
      <c r="H17" s="39"/>
      <c r="I17" s="40"/>
      <c r="J17" s="40"/>
      <c r="K17" s="40"/>
      <c r="L17" s="40"/>
      <c r="M17" s="40"/>
    </row>
    <row r="18">
      <c r="A18" s="16"/>
      <c r="B18" s="55"/>
      <c r="C18" s="18" t="s">
        <v>44</v>
      </c>
      <c r="D18" s="44" t="s">
        <v>53</v>
      </c>
      <c r="E18" s="56" t="s">
        <v>54</v>
      </c>
      <c r="F18" s="45">
        <v>2016.0</v>
      </c>
      <c r="G18" s="57">
        <v>1.2195E7</v>
      </c>
      <c r="H18" s="58">
        <v>0.25</v>
      </c>
      <c r="I18" s="57">
        <v>1.2194999E7</v>
      </c>
      <c r="J18" s="59">
        <v>1.0</v>
      </c>
      <c r="K18" s="60" t="s">
        <v>55</v>
      </c>
      <c r="L18" s="47">
        <v>1.2194999E7</v>
      </c>
      <c r="M18" s="60">
        <v>1.0</v>
      </c>
    </row>
    <row r="19">
      <c r="A19" s="16"/>
      <c r="B19" s="55"/>
      <c r="C19" s="20"/>
      <c r="D19" s="19"/>
      <c r="E19" s="38"/>
      <c r="F19" s="39"/>
      <c r="G19" s="40"/>
      <c r="H19" s="39"/>
      <c r="I19" s="40"/>
      <c r="J19" s="40"/>
      <c r="K19" s="40"/>
      <c r="L19" s="40"/>
      <c r="M19" s="40"/>
    </row>
    <row r="20">
      <c r="A20" s="16"/>
      <c r="B20" s="61"/>
      <c r="C20" s="62"/>
      <c r="D20" s="63" t="s">
        <v>56</v>
      </c>
      <c r="E20" s="64"/>
      <c r="F20" s="64"/>
      <c r="G20" s="65">
        <v>1.2195E7</v>
      </c>
      <c r="H20" s="64"/>
      <c r="I20" s="65">
        <v>1.2194999E7</v>
      </c>
      <c r="J20" s="66">
        <v>1.0</v>
      </c>
      <c r="K20" s="66" t="s">
        <v>55</v>
      </c>
      <c r="L20" s="65">
        <v>1.2194999E7</v>
      </c>
      <c r="M20" s="66">
        <v>1.0</v>
      </c>
    </row>
    <row r="21">
      <c r="A21" s="16"/>
      <c r="B21" s="37"/>
      <c r="C21" s="20"/>
      <c r="D21" s="19"/>
      <c r="E21" s="38"/>
      <c r="F21" s="39"/>
      <c r="G21" s="40"/>
      <c r="H21" s="39"/>
      <c r="I21" s="40"/>
      <c r="J21" s="40"/>
      <c r="K21" s="40"/>
      <c r="L21" s="40"/>
      <c r="M21" s="40"/>
    </row>
    <row r="22">
      <c r="A22" s="16"/>
      <c r="B22" s="53" t="s">
        <v>57</v>
      </c>
      <c r="C22" s="60" t="s">
        <v>58</v>
      </c>
      <c r="D22" s="19"/>
      <c r="E22" s="38"/>
      <c r="F22" s="39"/>
      <c r="G22" s="40"/>
      <c r="H22" s="39"/>
      <c r="I22" s="40"/>
      <c r="J22" s="40"/>
      <c r="K22" s="40"/>
      <c r="L22" s="40"/>
      <c r="M22" s="40"/>
    </row>
    <row r="23">
      <c r="A23" s="16"/>
      <c r="B23" s="55"/>
      <c r="C23" s="18" t="s">
        <v>44</v>
      </c>
      <c r="D23" s="67" t="s">
        <v>59</v>
      </c>
      <c r="E23" s="45" t="s">
        <v>54</v>
      </c>
      <c r="F23" s="68">
        <v>2018.0</v>
      </c>
      <c r="G23" s="69">
        <v>400000.0</v>
      </c>
      <c r="H23" s="58">
        <v>0.25</v>
      </c>
      <c r="I23" s="70">
        <v>300000.0</v>
      </c>
      <c r="J23" s="71">
        <v>100000.0</v>
      </c>
      <c r="K23" s="47">
        <v>99999.0</v>
      </c>
      <c r="L23" s="47">
        <v>399999.0</v>
      </c>
      <c r="M23" s="60">
        <v>1.0</v>
      </c>
    </row>
    <row r="24">
      <c r="A24" s="16"/>
      <c r="B24" s="55"/>
      <c r="C24" s="18" t="s">
        <v>46</v>
      </c>
      <c r="D24" s="67" t="s">
        <v>60</v>
      </c>
      <c r="E24" s="45" t="s">
        <v>54</v>
      </c>
      <c r="F24" s="68">
        <v>2018.0</v>
      </c>
      <c r="G24" s="69">
        <v>5264000.0</v>
      </c>
      <c r="H24" s="58">
        <v>0.25</v>
      </c>
      <c r="I24" s="70">
        <v>3948000.0</v>
      </c>
      <c r="J24" s="71">
        <v>1316000.0</v>
      </c>
      <c r="K24" s="47">
        <v>1315999.0</v>
      </c>
      <c r="L24" s="47">
        <v>5263999.0</v>
      </c>
      <c r="M24" s="60">
        <v>1.0</v>
      </c>
    </row>
    <row r="25">
      <c r="A25" s="16"/>
      <c r="B25" s="55"/>
      <c r="C25" s="18" t="s">
        <v>61</v>
      </c>
      <c r="D25" s="67" t="s">
        <v>62</v>
      </c>
      <c r="E25" s="45" t="s">
        <v>63</v>
      </c>
      <c r="F25" s="68">
        <v>2018.0</v>
      </c>
      <c r="G25" s="69">
        <v>2400000.0</v>
      </c>
      <c r="H25" s="58">
        <v>0.25</v>
      </c>
      <c r="I25" s="70">
        <v>1800000.0</v>
      </c>
      <c r="J25" s="71">
        <v>600000.0</v>
      </c>
      <c r="K25" s="47">
        <v>599999.0</v>
      </c>
      <c r="L25" s="47">
        <v>2399999.0</v>
      </c>
      <c r="M25" s="60">
        <v>1.0</v>
      </c>
    </row>
    <row r="26">
      <c r="A26" s="16"/>
      <c r="B26" s="55"/>
      <c r="C26" s="18" t="s">
        <v>64</v>
      </c>
      <c r="D26" s="67" t="s">
        <v>65</v>
      </c>
      <c r="E26" s="45" t="s">
        <v>54</v>
      </c>
      <c r="F26" s="68">
        <v>2018.0</v>
      </c>
      <c r="G26" s="69">
        <v>2637000.0</v>
      </c>
      <c r="H26" s="58">
        <v>0.25</v>
      </c>
      <c r="I26" s="70">
        <v>1977750.0</v>
      </c>
      <c r="J26" s="71">
        <v>659250.0</v>
      </c>
      <c r="K26" s="47">
        <v>659249.0</v>
      </c>
      <c r="L26" s="47">
        <v>2636999.0</v>
      </c>
      <c r="M26" s="60">
        <v>1.0</v>
      </c>
    </row>
    <row r="27">
      <c r="A27" s="16"/>
      <c r="B27" s="55"/>
      <c r="C27" s="18" t="s">
        <v>66</v>
      </c>
      <c r="D27" s="67" t="s">
        <v>67</v>
      </c>
      <c r="E27" s="45" t="s">
        <v>54</v>
      </c>
      <c r="F27" s="68">
        <v>2018.0</v>
      </c>
      <c r="G27" s="69">
        <v>2075000.0</v>
      </c>
      <c r="H27" s="58">
        <v>0.25</v>
      </c>
      <c r="I27" s="70">
        <v>1556250.0</v>
      </c>
      <c r="J27" s="71">
        <v>518750.0</v>
      </c>
      <c r="K27" s="47">
        <v>518749.0</v>
      </c>
      <c r="L27" s="47">
        <v>2074999.0</v>
      </c>
      <c r="M27" s="60">
        <v>1.0</v>
      </c>
    </row>
    <row r="28">
      <c r="A28" s="16"/>
      <c r="B28" s="37"/>
      <c r="C28" s="20"/>
      <c r="D28" s="44" t="s">
        <v>56</v>
      </c>
      <c r="E28" s="72"/>
      <c r="F28" s="64"/>
      <c r="G28" s="65">
        <v>1.2776E7</v>
      </c>
      <c r="H28" s="64"/>
      <c r="I28" s="65">
        <v>9582000.0</v>
      </c>
      <c r="J28" s="65">
        <v>3194000.0</v>
      </c>
      <c r="K28" s="65">
        <v>3193995.0</v>
      </c>
      <c r="L28" s="65">
        <v>1.2775995E7</v>
      </c>
      <c r="M28" s="66">
        <v>5.0</v>
      </c>
    </row>
    <row r="29">
      <c r="A29" s="16"/>
      <c r="B29" s="37"/>
      <c r="C29" s="20"/>
      <c r="D29" s="19"/>
      <c r="E29" s="38"/>
      <c r="F29" s="39"/>
      <c r="G29" s="40"/>
      <c r="H29" s="39"/>
      <c r="I29" s="40"/>
      <c r="J29" s="40"/>
      <c r="K29" s="40"/>
      <c r="L29" s="40"/>
      <c r="M29" s="40"/>
    </row>
    <row r="30">
      <c r="A30" s="16"/>
      <c r="B30" s="37"/>
      <c r="C30" s="17" t="s">
        <v>68</v>
      </c>
      <c r="D30" s="30"/>
      <c r="E30" s="73"/>
      <c r="F30" s="73"/>
      <c r="G30" s="74">
        <v>2.4971E7</v>
      </c>
      <c r="H30" s="73"/>
      <c r="I30" s="74">
        <v>2.1776999E7</v>
      </c>
      <c r="J30" s="74">
        <v>3194001.0</v>
      </c>
      <c r="K30" s="74">
        <v>3193995.0</v>
      </c>
      <c r="L30" s="74">
        <v>2.4970994E7</v>
      </c>
      <c r="M30" s="75">
        <v>6.0</v>
      </c>
    </row>
    <row r="31">
      <c r="A31" s="16"/>
      <c r="B31" s="37"/>
      <c r="C31" s="20"/>
      <c r="D31" s="19"/>
      <c r="E31" s="38"/>
      <c r="F31" s="39"/>
      <c r="G31" s="40"/>
      <c r="H31" s="39"/>
      <c r="I31" s="40"/>
      <c r="J31" s="40"/>
      <c r="K31" s="40"/>
      <c r="L31" s="40"/>
      <c r="M31" s="40"/>
    </row>
    <row r="32">
      <c r="A32" s="16"/>
      <c r="B32" s="41" t="s">
        <v>69</v>
      </c>
      <c r="C32" s="76" t="s">
        <v>70</v>
      </c>
      <c r="E32" s="38"/>
      <c r="F32" s="39"/>
      <c r="G32" s="40"/>
      <c r="H32" s="39"/>
      <c r="I32" s="40"/>
      <c r="J32" s="40"/>
      <c r="K32" s="40"/>
      <c r="L32" s="40"/>
      <c r="M32" s="40"/>
    </row>
    <row r="33">
      <c r="A33" s="16"/>
      <c r="B33" s="53" t="s">
        <v>51</v>
      </c>
      <c r="C33" s="44" t="s">
        <v>58</v>
      </c>
      <c r="E33" s="38"/>
      <c r="F33" s="39"/>
      <c r="G33" s="40"/>
      <c r="H33" s="39"/>
      <c r="I33" s="40"/>
      <c r="J33" s="40"/>
      <c r="K33" s="40"/>
      <c r="L33" s="40"/>
      <c r="M33" s="40"/>
    </row>
    <row r="34">
      <c r="A34" s="16"/>
      <c r="B34" s="55"/>
      <c r="C34" s="18" t="s">
        <v>44</v>
      </c>
      <c r="D34" s="44" t="s">
        <v>71</v>
      </c>
      <c r="E34" s="56" t="s">
        <v>54</v>
      </c>
      <c r="F34" s="45">
        <v>2019.0</v>
      </c>
      <c r="G34" s="47">
        <v>1.45993E7</v>
      </c>
      <c r="H34" s="77">
        <v>0.125</v>
      </c>
      <c r="I34" s="47">
        <v>1824913.0</v>
      </c>
      <c r="J34" s="47">
        <v>1.2774387E7</v>
      </c>
      <c r="K34" s="47">
        <v>1824913.0</v>
      </c>
      <c r="L34" s="47">
        <v>3649826.0</v>
      </c>
      <c r="M34" s="47">
        <v>1.0949475E7</v>
      </c>
    </row>
    <row r="35">
      <c r="A35" s="16"/>
      <c r="B35" s="55"/>
      <c r="C35" s="18" t="s">
        <v>46</v>
      </c>
      <c r="D35" s="44" t="s">
        <v>72</v>
      </c>
      <c r="E35" s="56" t="s">
        <v>54</v>
      </c>
      <c r="F35" s="45">
        <v>2014.0</v>
      </c>
      <c r="G35" s="47">
        <v>6000000.0</v>
      </c>
      <c r="H35" s="77">
        <v>0.125</v>
      </c>
      <c r="I35" s="47">
        <v>5250000.0</v>
      </c>
      <c r="J35" s="47">
        <v>750000.0</v>
      </c>
      <c r="K35" s="47">
        <v>749999.0</v>
      </c>
      <c r="L35" s="47">
        <v>5999999.0</v>
      </c>
      <c r="M35" s="60">
        <v>1.0</v>
      </c>
    </row>
    <row r="36">
      <c r="A36" s="16"/>
      <c r="B36" s="37"/>
      <c r="C36" s="18" t="s">
        <v>61</v>
      </c>
      <c r="D36" s="67" t="s">
        <v>73</v>
      </c>
      <c r="E36" s="45" t="s">
        <v>54</v>
      </c>
      <c r="F36" s="45">
        <v>2014.0</v>
      </c>
      <c r="G36" s="78">
        <v>3125400.0</v>
      </c>
      <c r="H36" s="79">
        <v>0.125</v>
      </c>
      <c r="I36" s="70">
        <v>2138356.0</v>
      </c>
      <c r="J36" s="71">
        <v>987044.0</v>
      </c>
      <c r="K36" s="47">
        <v>390675.0</v>
      </c>
      <c r="L36" s="47">
        <v>2529031.0</v>
      </c>
      <c r="M36" s="47">
        <v>596369.0</v>
      </c>
    </row>
    <row r="37">
      <c r="A37" s="16"/>
      <c r="B37" s="37"/>
      <c r="C37" s="18" t="s">
        <v>74</v>
      </c>
      <c r="D37" s="67" t="s">
        <v>75</v>
      </c>
      <c r="E37" s="45" t="s">
        <v>54</v>
      </c>
      <c r="F37" s="68">
        <v>2021.0</v>
      </c>
      <c r="G37" s="69">
        <v>5599300.0</v>
      </c>
      <c r="H37" s="79">
        <v>0.125</v>
      </c>
      <c r="I37" s="80"/>
      <c r="J37" s="37"/>
      <c r="K37" s="47">
        <v>699913.0</v>
      </c>
      <c r="L37" s="47">
        <v>699913.0</v>
      </c>
      <c r="M37" s="47">
        <v>4899388.0</v>
      </c>
    </row>
    <row r="38">
      <c r="A38" s="16"/>
      <c r="B38" s="37"/>
      <c r="C38" s="18" t="s">
        <v>74</v>
      </c>
      <c r="D38" s="44" t="s">
        <v>76</v>
      </c>
      <c r="E38" s="56" t="s">
        <v>54</v>
      </c>
      <c r="F38" s="45">
        <v>2018.0</v>
      </c>
      <c r="G38" s="47">
        <v>1.375E7</v>
      </c>
      <c r="H38" s="77">
        <v>0.125</v>
      </c>
      <c r="I38" s="47">
        <v>4962832.0</v>
      </c>
      <c r="J38" s="47">
        <v>8787168.0</v>
      </c>
      <c r="K38" s="47">
        <v>4384906.0</v>
      </c>
      <c r="L38" s="47">
        <v>9347738.0</v>
      </c>
      <c r="M38" s="47">
        <v>4402262.0</v>
      </c>
    </row>
    <row r="39">
      <c r="A39" s="16"/>
      <c r="B39" s="55"/>
      <c r="C39" s="20"/>
      <c r="D39" s="44" t="s">
        <v>56</v>
      </c>
      <c r="E39" s="72"/>
      <c r="F39" s="64"/>
      <c r="G39" s="65">
        <v>4.3074E7</v>
      </c>
      <c r="H39" s="64"/>
      <c r="I39" s="65">
        <v>1.4176101E7</v>
      </c>
      <c r="J39" s="65">
        <v>2.3298599E7</v>
      </c>
      <c r="K39" s="65">
        <v>8050405.0</v>
      </c>
      <c r="L39" s="65">
        <v>2.2226506E7</v>
      </c>
      <c r="M39" s="65">
        <v>2.0847494E7</v>
      </c>
    </row>
    <row r="40">
      <c r="A40" s="16"/>
      <c r="B40" s="55"/>
      <c r="C40" s="20"/>
      <c r="D40" s="19"/>
      <c r="E40" s="38"/>
      <c r="F40" s="39"/>
      <c r="G40" s="40"/>
      <c r="H40" s="39"/>
      <c r="I40" s="40"/>
      <c r="J40" s="40"/>
      <c r="K40" s="40"/>
      <c r="L40" s="40"/>
      <c r="M40" s="40"/>
    </row>
    <row r="41">
      <c r="A41" s="16"/>
      <c r="B41" s="53" t="s">
        <v>57</v>
      </c>
      <c r="C41" s="44" t="s">
        <v>77</v>
      </c>
      <c r="E41" s="38"/>
      <c r="F41" s="20"/>
      <c r="G41" s="37"/>
      <c r="H41" s="39"/>
      <c r="I41" s="40"/>
      <c r="J41" s="40"/>
      <c r="K41" s="40"/>
      <c r="L41" s="40"/>
      <c r="M41" s="40"/>
    </row>
    <row r="42">
      <c r="A42" s="16"/>
      <c r="B42" s="55"/>
      <c r="C42" s="18" t="s">
        <v>44</v>
      </c>
      <c r="D42" s="44" t="s">
        <v>78</v>
      </c>
      <c r="E42" s="56" t="s">
        <v>54</v>
      </c>
      <c r="F42" s="45">
        <v>2020.0</v>
      </c>
      <c r="G42" s="47">
        <v>8.0E7</v>
      </c>
      <c r="H42" s="77">
        <v>0.125</v>
      </c>
      <c r="I42" s="47">
        <v>1.0E7</v>
      </c>
      <c r="J42" s="47">
        <v>7.0E7</v>
      </c>
      <c r="K42" s="47">
        <v>6000000.0</v>
      </c>
      <c r="L42" s="47">
        <v>1.6E7</v>
      </c>
      <c r="M42" s="47">
        <v>6.4E7</v>
      </c>
    </row>
    <row r="43">
      <c r="A43" s="16"/>
      <c r="B43" s="55"/>
      <c r="C43" s="18" t="s">
        <v>46</v>
      </c>
      <c r="D43" s="44" t="s">
        <v>79</v>
      </c>
      <c r="E43" s="56" t="s">
        <v>54</v>
      </c>
      <c r="F43" s="45">
        <v>2019.0</v>
      </c>
      <c r="G43" s="47">
        <v>6.55E7</v>
      </c>
      <c r="H43" s="77">
        <v>0.125</v>
      </c>
      <c r="I43" s="47">
        <v>1.54616E7</v>
      </c>
      <c r="J43" s="47">
        <v>5.00384E7</v>
      </c>
      <c r="K43" s="47">
        <v>4397325.0</v>
      </c>
      <c r="L43" s="47">
        <v>1.9858925E7</v>
      </c>
      <c r="M43" s="47">
        <v>4.5641075E7</v>
      </c>
    </row>
    <row r="44">
      <c r="A44" s="16"/>
      <c r="B44" s="55"/>
      <c r="C44" s="18" t="s">
        <v>61</v>
      </c>
      <c r="D44" s="44" t="s">
        <v>80</v>
      </c>
      <c r="E44" s="56" t="s">
        <v>54</v>
      </c>
      <c r="F44" s="45">
        <v>2019.0</v>
      </c>
      <c r="G44" s="47">
        <v>5000000.0</v>
      </c>
      <c r="H44" s="77">
        <v>0.125</v>
      </c>
      <c r="I44" s="47">
        <v>625000.0</v>
      </c>
      <c r="J44" s="47">
        <v>4375000.0</v>
      </c>
      <c r="K44" s="47">
        <v>625000.0</v>
      </c>
      <c r="L44" s="47">
        <v>1250000.0</v>
      </c>
      <c r="M44" s="47">
        <v>3750000.0</v>
      </c>
    </row>
    <row r="45">
      <c r="A45" s="16"/>
      <c r="B45" s="55"/>
      <c r="C45" s="18" t="s">
        <v>74</v>
      </c>
      <c r="D45" s="44" t="s">
        <v>81</v>
      </c>
      <c r="E45" s="56" t="s">
        <v>54</v>
      </c>
      <c r="F45" s="45">
        <v>2021.0</v>
      </c>
      <c r="G45" s="47">
        <v>1.5007E7</v>
      </c>
      <c r="H45" s="77">
        <v>0.125</v>
      </c>
      <c r="I45" s="60" t="s">
        <v>55</v>
      </c>
      <c r="J45" s="60" t="s">
        <v>55</v>
      </c>
      <c r="K45" s="47">
        <v>1875875.0</v>
      </c>
      <c r="L45" s="47">
        <v>1875875.0</v>
      </c>
      <c r="M45" s="47">
        <v>1.3131125E7</v>
      </c>
    </row>
    <row r="46">
      <c r="A46" s="16"/>
      <c r="B46" s="55"/>
      <c r="C46" s="20"/>
      <c r="D46" s="44" t="s">
        <v>56</v>
      </c>
      <c r="E46" s="72"/>
      <c r="F46" s="64"/>
      <c r="G46" s="65">
        <v>1.65507E8</v>
      </c>
      <c r="H46" s="64"/>
      <c r="I46" s="65">
        <v>2.60866E7</v>
      </c>
      <c r="J46" s="65">
        <v>1.244134E8</v>
      </c>
      <c r="K46" s="65">
        <v>1.28982E7</v>
      </c>
      <c r="L46" s="65">
        <v>3.89848E7</v>
      </c>
      <c r="M46" s="65">
        <v>1.265222E8</v>
      </c>
    </row>
    <row r="47">
      <c r="A47" s="16"/>
      <c r="B47" s="55"/>
      <c r="C47" s="20"/>
      <c r="D47" s="19"/>
      <c r="E47" s="38"/>
      <c r="F47" s="20"/>
      <c r="G47" s="37"/>
      <c r="H47" s="39"/>
      <c r="I47" s="40"/>
      <c r="J47" s="40"/>
      <c r="K47" s="40"/>
      <c r="L47" s="40"/>
      <c r="M47" s="40"/>
    </row>
    <row r="48">
      <c r="A48" s="16"/>
      <c r="B48" s="53" t="s">
        <v>82</v>
      </c>
      <c r="C48" s="44" t="s">
        <v>83</v>
      </c>
      <c r="E48" s="38"/>
      <c r="F48" s="19"/>
      <c r="G48" s="37"/>
      <c r="H48" s="39"/>
      <c r="I48" s="40"/>
      <c r="J48" s="40"/>
      <c r="K48" s="40"/>
      <c r="L48" s="40"/>
      <c r="M48" s="40"/>
    </row>
    <row r="49">
      <c r="A49" s="16"/>
      <c r="B49" s="55"/>
      <c r="C49" s="18" t="s">
        <v>44</v>
      </c>
      <c r="D49" s="44" t="s">
        <v>84</v>
      </c>
      <c r="E49" s="56" t="s">
        <v>54</v>
      </c>
      <c r="F49" s="45">
        <v>2020.0</v>
      </c>
      <c r="G49" s="47">
        <v>1.13555E8</v>
      </c>
      <c r="H49" s="77">
        <v>0.125</v>
      </c>
      <c r="I49" s="47">
        <v>3084800.0</v>
      </c>
      <c r="J49" s="47">
        <v>1.104702E8</v>
      </c>
      <c r="K49" s="47">
        <v>6485600.0</v>
      </c>
      <c r="L49" s="47">
        <v>9570400.0</v>
      </c>
      <c r="M49" s="47">
        <v>1.039846E8</v>
      </c>
    </row>
    <row r="50">
      <c r="A50" s="16"/>
      <c r="B50" s="37"/>
      <c r="C50" s="20"/>
      <c r="D50" s="44" t="s">
        <v>56</v>
      </c>
      <c r="E50" s="72"/>
      <c r="F50" s="64"/>
      <c r="G50" s="65">
        <v>1.13555E8</v>
      </c>
      <c r="H50" s="64"/>
      <c r="I50" s="65">
        <v>3084800.0</v>
      </c>
      <c r="J50" s="65">
        <v>1.104702E8</v>
      </c>
      <c r="K50" s="65">
        <v>6485600.0</v>
      </c>
      <c r="L50" s="65">
        <v>9570400.0</v>
      </c>
      <c r="M50" s="65">
        <v>1.039846E8</v>
      </c>
    </row>
    <row r="51">
      <c r="A51" s="16"/>
      <c r="B51" s="37"/>
      <c r="C51" s="20"/>
      <c r="D51" s="19"/>
      <c r="E51" s="38"/>
      <c r="F51" s="39"/>
      <c r="G51" s="40"/>
      <c r="H51" s="39"/>
      <c r="I51" s="40"/>
      <c r="J51" s="40"/>
      <c r="K51" s="40"/>
      <c r="L51" s="40"/>
      <c r="M51" s="40"/>
    </row>
    <row r="52">
      <c r="A52" s="16"/>
      <c r="B52" s="37"/>
      <c r="C52" s="81" t="s">
        <v>85</v>
      </c>
      <c r="D52" s="30"/>
      <c r="E52" s="73"/>
      <c r="F52" s="73"/>
      <c r="G52" s="74">
        <v>3.22136E8</v>
      </c>
      <c r="H52" s="82"/>
      <c r="I52" s="74">
        <v>4.3347501E7</v>
      </c>
      <c r="J52" s="74">
        <v>2.58182199E8</v>
      </c>
      <c r="K52" s="74">
        <v>2.7434205E7</v>
      </c>
      <c r="L52" s="74">
        <v>7.0781706E7</v>
      </c>
      <c r="M52" s="74">
        <v>2.51354294E8</v>
      </c>
    </row>
    <row r="53">
      <c r="A53" s="16"/>
      <c r="B53" s="37"/>
      <c r="C53" s="83"/>
      <c r="D53" s="19"/>
      <c r="E53" s="38"/>
      <c r="F53" s="39"/>
      <c r="G53" s="40"/>
      <c r="H53" s="39"/>
      <c r="I53" s="40"/>
      <c r="J53" s="40"/>
      <c r="K53" s="40"/>
      <c r="L53" s="40"/>
      <c r="M53" s="40"/>
    </row>
    <row r="54">
      <c r="A54" s="16"/>
      <c r="B54" s="84" t="s">
        <v>86</v>
      </c>
      <c r="C54" s="85"/>
      <c r="D54" s="85"/>
      <c r="E54" s="86"/>
      <c r="F54" s="87"/>
      <c r="G54" s="88">
        <v>9.72107E8</v>
      </c>
      <c r="H54" s="89"/>
      <c r="I54" s="88">
        <v>1.206245E8</v>
      </c>
      <c r="J54" s="88">
        <v>8.308762E8</v>
      </c>
      <c r="K54" s="88">
        <v>4.97532E7</v>
      </c>
      <c r="L54" s="88">
        <v>1.703777E8</v>
      </c>
      <c r="M54" s="88">
        <v>8.017293E8</v>
      </c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</sheetData>
  <mergeCells count="22">
    <mergeCell ref="H6:H8"/>
    <mergeCell ref="I6:J6"/>
    <mergeCell ref="J7:J8"/>
    <mergeCell ref="K6:M6"/>
    <mergeCell ref="M7:M8"/>
    <mergeCell ref="B1:M1"/>
    <mergeCell ref="B2:M2"/>
    <mergeCell ref="B3:M3"/>
    <mergeCell ref="B4:M4"/>
    <mergeCell ref="B6:B8"/>
    <mergeCell ref="C6:D8"/>
    <mergeCell ref="E6:E8"/>
    <mergeCell ref="C48:D48"/>
    <mergeCell ref="C52:D52"/>
    <mergeCell ref="B54:D54"/>
    <mergeCell ref="F6:F8"/>
    <mergeCell ref="G6:G8"/>
    <mergeCell ref="C14:D14"/>
    <mergeCell ref="C30:D30"/>
    <mergeCell ref="C32:D32"/>
    <mergeCell ref="C33:D33"/>
    <mergeCell ref="C41:D41"/>
  </mergeCells>
  <drawing r:id="rId1"/>
</worksheet>
</file>