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Sheet1!$A$1:$J$16</definedName>
  </definedNames>
  <calcPr calcId="125725"/>
</workbook>
</file>

<file path=xl/calcChain.xml><?xml version="1.0" encoding="utf-8"?>
<calcChain xmlns="http://schemas.openxmlformats.org/spreadsheetml/2006/main">
  <c r="I14" i="1"/>
  <c r="H14"/>
  <c r="H15"/>
  <c r="H13"/>
  <c r="H12"/>
  <c r="G12"/>
  <c r="G13"/>
  <c r="G14"/>
  <c r="G15"/>
  <c r="G11"/>
  <c r="G10"/>
  <c r="F10"/>
  <c r="F11"/>
  <c r="F12"/>
  <c r="F13"/>
  <c r="F14"/>
  <c r="F15"/>
  <c r="F9"/>
  <c r="F8"/>
  <c r="W32"/>
  <c r="W31"/>
  <c r="V31"/>
  <c r="V32"/>
  <c r="V30"/>
  <c r="V29"/>
  <c r="U29"/>
  <c r="U30"/>
  <c r="U31"/>
  <c r="U32"/>
  <c r="U28"/>
  <c r="U27"/>
  <c r="T25"/>
  <c r="T27"/>
  <c r="T28"/>
  <c r="T29"/>
  <c r="T30"/>
  <c r="T31"/>
  <c r="T32"/>
  <c r="T26"/>
  <c r="G32"/>
  <c r="H32" s="1"/>
  <c r="I32" s="1"/>
  <c r="J32" s="1"/>
  <c r="K32" s="1"/>
  <c r="L32" s="1"/>
  <c r="M32" s="1"/>
  <c r="N32" s="1"/>
  <c r="O32" s="1"/>
  <c r="P32" s="1"/>
  <c r="Q32" s="1"/>
  <c r="G31"/>
  <c r="H31"/>
  <c r="I31" s="1"/>
  <c r="J31" s="1"/>
  <c r="K31" s="1"/>
  <c r="L31" s="1"/>
  <c r="M31" s="1"/>
  <c r="N31" s="1"/>
  <c r="O31" s="1"/>
  <c r="P31" s="1"/>
  <c r="G30"/>
  <c r="H30"/>
  <c r="I30" s="1"/>
  <c r="J30" s="1"/>
  <c r="K30" s="1"/>
  <c r="L30" s="1"/>
  <c r="M30" s="1"/>
  <c r="N30" s="1"/>
  <c r="G29"/>
  <c r="H29"/>
  <c r="I29" s="1"/>
  <c r="J29" s="1"/>
  <c r="K29" s="1"/>
  <c r="L29" s="1"/>
  <c r="M29" s="1"/>
  <c r="G28"/>
  <c r="H28"/>
  <c r="I28" s="1"/>
  <c r="J28" s="1"/>
  <c r="K28" s="1"/>
  <c r="L28" s="1"/>
  <c r="J27"/>
  <c r="G27"/>
  <c r="H27"/>
  <c r="I27" s="1"/>
  <c r="G26"/>
  <c r="H26" s="1"/>
  <c r="I26" s="1"/>
  <c r="G25"/>
  <c r="F25"/>
  <c r="F26"/>
  <c r="F27"/>
  <c r="F28"/>
  <c r="F29"/>
  <c r="F30"/>
  <c r="F31"/>
  <c r="F32"/>
  <c r="E25"/>
  <c r="E26"/>
  <c r="E27"/>
  <c r="E28"/>
  <c r="E29"/>
  <c r="E30"/>
  <c r="E31"/>
  <c r="E32"/>
  <c r="F24"/>
  <c r="E24"/>
  <c r="E23"/>
  <c r="F23"/>
  <c r="C24"/>
  <c r="C25"/>
  <c r="C26"/>
  <c r="C27"/>
  <c r="C28"/>
  <c r="C29"/>
  <c r="C30"/>
  <c r="C31"/>
  <c r="C32"/>
  <c r="C23"/>
  <c r="C7"/>
  <c r="C8"/>
  <c r="C9"/>
  <c r="C10"/>
  <c r="C11"/>
  <c r="C12"/>
  <c r="C13"/>
  <c r="C14"/>
  <c r="C15"/>
  <c r="C6"/>
  <c r="E8"/>
  <c r="E7"/>
  <c r="E9"/>
  <c r="E10"/>
  <c r="E11"/>
  <c r="E12"/>
  <c r="E13"/>
  <c r="E14"/>
  <c r="E15"/>
  <c r="I15" l="1"/>
</calcChain>
</file>

<file path=xl/sharedStrings.xml><?xml version="1.0" encoding="utf-8"?>
<sst xmlns="http://schemas.openxmlformats.org/spreadsheetml/2006/main" count="40" uniqueCount="28">
  <si>
    <t># of LED Boards</t>
  </si>
  <si>
    <t>Profile Length</t>
  </si>
  <si>
    <t>Up-light Wiring Holes</t>
  </si>
  <si>
    <t>Main Feed Hole</t>
  </si>
  <si>
    <t>Profile Dimensions</t>
  </si>
  <si>
    <t>A</t>
  </si>
  <si>
    <t>B</t>
  </si>
  <si>
    <t>C</t>
  </si>
  <si>
    <t>D</t>
  </si>
  <si>
    <t>E</t>
  </si>
  <si>
    <t>F</t>
  </si>
  <si>
    <t>G</t>
  </si>
  <si>
    <t>LED Base Dimensions</t>
  </si>
  <si>
    <t>Base Length</t>
  </si>
  <si>
    <t>Screw Holes</t>
  </si>
  <si>
    <t xml:space="preserve">All lengths are in inches and measured from one edge of profile </t>
  </si>
  <si>
    <t>LED Board Length:</t>
  </si>
  <si>
    <t>Wiring Holes</t>
  </si>
  <si>
    <t>2 Feet</t>
  </si>
  <si>
    <t>4 Feet</t>
  </si>
  <si>
    <t>6 Feet</t>
  </si>
  <si>
    <t>8 Feet</t>
  </si>
  <si>
    <t>10 Feet</t>
  </si>
  <si>
    <t>12 Feet</t>
  </si>
  <si>
    <t>14 Feet</t>
  </si>
  <si>
    <t>16 Feet</t>
  </si>
  <si>
    <t>18 Feet</t>
  </si>
  <si>
    <t>20 Feet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</si>
</sst>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dotted">
        <color indexed="64"/>
      </left>
      <right style="dotted">
        <color indexed="64"/>
      </right>
      <top/>
      <bottom style="thin">
        <color indexed="64"/>
      </bottom>
      <diagonal style="thin">
        <color auto="1"/>
      </diagonal>
    </border>
    <border diagonalUp="1" diagonalDown="1">
      <left style="dotted">
        <color indexed="64"/>
      </left>
      <right style="medium">
        <color indexed="64"/>
      </right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dotted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auto="1"/>
      </diagonal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 diagonalUp="1" diagonalDown="1"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auto="1"/>
      </diagonal>
    </border>
    <border diagonalUp="1" diagonalDown="1">
      <left/>
      <right style="dotted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medium">
        <color auto="1"/>
      </left>
      <right style="thin">
        <color indexed="64"/>
      </right>
      <top/>
      <bottom style="medium">
        <color indexed="64"/>
      </bottom>
      <diagonal style="thin">
        <color auto="1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  <border diagonalUp="1" diagonalDown="1">
      <left style="medium">
        <color indexed="64"/>
      </left>
      <right style="dotted">
        <color indexed="64"/>
      </right>
      <top/>
      <bottom style="medium">
        <color indexed="64"/>
      </bottom>
      <diagonal style="thin">
        <color auto="1"/>
      </diagonal>
    </border>
    <border diagonalUp="1" diagonalDown="1"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2" xfId="0" applyBorder="1"/>
    <xf numFmtId="0" fontId="0" fillId="0" borderId="34" xfId="0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0" fillId="3" borderId="5" xfId="0" applyFill="1" applyBorder="1"/>
    <xf numFmtId="0" fontId="0" fillId="3" borderId="26" xfId="0" applyFill="1" applyBorder="1"/>
    <xf numFmtId="0" fontId="0" fillId="3" borderId="14" xfId="0" applyFill="1" applyBorder="1"/>
    <xf numFmtId="0" fontId="0" fillId="3" borderId="29" xfId="0" applyFill="1" applyBorder="1"/>
    <xf numFmtId="0" fontId="0" fillId="3" borderId="8" xfId="0" applyFill="1" applyBorder="1"/>
    <xf numFmtId="0" fontId="0" fillId="3" borderId="15" xfId="0" applyFill="1" applyBorder="1"/>
    <xf numFmtId="0" fontId="0" fillId="3" borderId="9" xfId="0" applyFill="1" applyBorder="1"/>
    <xf numFmtId="0" fontId="0" fillId="4" borderId="2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1" xfId="0" applyFill="1" applyBorder="1"/>
    <xf numFmtId="0" fontId="0" fillId="3" borderId="10" xfId="0" applyFill="1" applyBorder="1"/>
    <xf numFmtId="0" fontId="1" fillId="2" borderId="13" xfId="0" applyFont="1" applyFill="1" applyBorder="1"/>
    <xf numFmtId="0" fontId="1" fillId="2" borderId="35" xfId="0" applyFont="1" applyFill="1" applyBorder="1"/>
    <xf numFmtId="0" fontId="0" fillId="4" borderId="10" xfId="0" applyFill="1" applyBorder="1"/>
    <xf numFmtId="0" fontId="0" fillId="4" borderId="26" xfId="0" applyFill="1" applyBorder="1"/>
    <xf numFmtId="0" fontId="0" fillId="4" borderId="0" xfId="0" applyFill="1"/>
    <xf numFmtId="0" fontId="0" fillId="0" borderId="1" xfId="0" applyBorder="1" applyAlignment="1"/>
    <xf numFmtId="0" fontId="1" fillId="2" borderId="36" xfId="0" applyFont="1" applyFill="1" applyBorder="1"/>
    <xf numFmtId="0" fontId="0" fillId="3" borderId="21" xfId="0" applyFill="1" applyBorder="1"/>
    <xf numFmtId="0" fontId="0" fillId="3" borderId="37" xfId="0" applyFill="1" applyBorder="1"/>
    <xf numFmtId="0" fontId="1" fillId="2" borderId="38" xfId="0" applyFont="1" applyFill="1" applyBorder="1"/>
    <xf numFmtId="0" fontId="0" fillId="0" borderId="39" xfId="0" applyBorder="1"/>
    <xf numFmtId="0" fontId="0" fillId="4" borderId="5" xfId="0" applyFill="1" applyBorder="1"/>
    <xf numFmtId="0" fontId="0" fillId="3" borderId="40" xfId="0" applyFill="1" applyBorder="1"/>
    <xf numFmtId="0" fontId="0" fillId="4" borderId="40" xfId="0" applyFill="1" applyBorder="1"/>
    <xf numFmtId="0" fontId="0" fillId="3" borderId="41" xfId="0" applyFill="1" applyBorder="1"/>
    <xf numFmtId="0" fontId="0" fillId="3" borderId="20" xfId="0" applyFill="1" applyBorder="1"/>
    <xf numFmtId="0" fontId="0" fillId="3" borderId="23" xfId="0" applyFill="1" applyBorder="1"/>
    <xf numFmtId="0" fontId="1" fillId="2" borderId="42" xfId="0" applyFont="1" applyFill="1" applyBorder="1"/>
    <xf numFmtId="0" fontId="0" fillId="0" borderId="43" xfId="0" applyBorder="1"/>
    <xf numFmtId="0" fontId="0" fillId="3" borderId="43" xfId="0" applyFill="1" applyBorder="1"/>
    <xf numFmtId="0" fontId="0" fillId="4" borderId="43" xfId="0" applyFill="1" applyBorder="1"/>
    <xf numFmtId="0" fontId="0" fillId="3" borderId="42" xfId="0" applyFill="1" applyBorder="1"/>
    <xf numFmtId="0" fontId="0" fillId="0" borderId="44" xfId="0" applyBorder="1"/>
    <xf numFmtId="0" fontId="0" fillId="3" borderId="44" xfId="0" applyFill="1" applyBorder="1"/>
    <xf numFmtId="0" fontId="0" fillId="0" borderId="45" xfId="0" applyBorder="1"/>
    <xf numFmtId="0" fontId="1" fillId="2" borderId="16" xfId="0" applyFont="1" applyFill="1" applyBorder="1"/>
    <xf numFmtId="0" fontId="0" fillId="0" borderId="46" xfId="0" applyBorder="1"/>
    <xf numFmtId="0" fontId="0" fillId="3" borderId="46" xfId="0" applyFill="1" applyBorder="1"/>
    <xf numFmtId="0" fontId="0" fillId="4" borderId="46" xfId="0" applyFill="1" applyBorder="1"/>
    <xf numFmtId="0" fontId="0" fillId="3" borderId="16" xfId="0" applyFill="1" applyBorder="1"/>
    <xf numFmtId="0" fontId="0" fillId="0" borderId="47" xfId="0" applyBorder="1" applyAlignment="1">
      <alignment horizontal="right"/>
    </xf>
    <xf numFmtId="0" fontId="0" fillId="3" borderId="48" xfId="0" applyFill="1" applyBorder="1" applyAlignment="1">
      <alignment horizontal="right"/>
    </xf>
    <xf numFmtId="0" fontId="0" fillId="4" borderId="48" xfId="0" applyFill="1" applyBorder="1" applyAlignment="1">
      <alignment horizontal="right"/>
    </xf>
    <xf numFmtId="0" fontId="0" fillId="3" borderId="49" xfId="0" applyFill="1" applyBorder="1" applyAlignment="1">
      <alignment horizontal="right"/>
    </xf>
    <xf numFmtId="0" fontId="1" fillId="2" borderId="50" xfId="0" applyFont="1" applyFill="1" applyBorder="1"/>
    <xf numFmtId="0" fontId="0" fillId="4" borderId="14" xfId="0" applyFill="1" applyBorder="1"/>
    <xf numFmtId="0" fontId="0" fillId="3" borderId="22" xfId="0" applyFill="1" applyBorder="1"/>
    <xf numFmtId="0" fontId="0" fillId="0" borderId="12" xfId="0" applyBorder="1" applyAlignment="1"/>
    <xf numFmtId="0" fontId="0" fillId="4" borderId="51" xfId="0" applyFill="1" applyBorder="1"/>
    <xf numFmtId="0" fontId="0" fillId="0" borderId="51" xfId="0" applyBorder="1"/>
    <xf numFmtId="0" fontId="0" fillId="4" borderId="29" xfId="0" applyFill="1" applyBorder="1"/>
    <xf numFmtId="0" fontId="0" fillId="4" borderId="33" xfId="0" applyFill="1" applyBorder="1"/>
    <xf numFmtId="0" fontId="0" fillId="3" borderId="30" xfId="0" applyFill="1" applyBorder="1"/>
    <xf numFmtId="0" fontId="0" fillId="4" borderId="30" xfId="0" applyFill="1" applyBorder="1"/>
    <xf numFmtId="0" fontId="0" fillId="3" borderId="25" xfId="0" applyFill="1" applyBorder="1"/>
    <xf numFmtId="0" fontId="0" fillId="4" borderId="11" xfId="0" applyFill="1" applyBorder="1"/>
    <xf numFmtId="0" fontId="0" fillId="0" borderId="53" xfId="0" applyBorder="1"/>
    <xf numFmtId="0" fontId="0" fillId="0" borderId="52" xfId="0" applyBorder="1"/>
    <xf numFmtId="0" fontId="0" fillId="4" borderId="34" xfId="0" applyFill="1" applyBorder="1"/>
    <xf numFmtId="0" fontId="0" fillId="0" borderId="55" xfId="0" applyBorder="1"/>
    <xf numFmtId="0" fontId="0" fillId="0" borderId="54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3" borderId="59" xfId="0" applyFill="1" applyBorder="1"/>
    <xf numFmtId="0" fontId="0" fillId="0" borderId="59" xfId="0" applyBorder="1"/>
    <xf numFmtId="0" fontId="0" fillId="3" borderId="60" xfId="0" applyFill="1" applyBorder="1"/>
    <xf numFmtId="0" fontId="0" fillId="0" borderId="61" xfId="0" applyBorder="1"/>
    <xf numFmtId="0" fontId="0" fillId="3" borderId="62" xfId="0" applyFill="1" applyBorder="1"/>
    <xf numFmtId="0" fontId="0" fillId="3" borderId="6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34"/>
  <sheetViews>
    <sheetView tabSelected="1" workbookViewId="0">
      <selection activeCell="N13" sqref="N13"/>
    </sheetView>
  </sheetViews>
  <sheetFormatPr defaultRowHeight="15"/>
  <cols>
    <col min="2" max="2" width="16.42578125" customWidth="1"/>
    <col min="3" max="3" width="13.5703125" customWidth="1"/>
    <col min="4" max="4" width="16.140625" customWidth="1"/>
    <col min="5" max="10" width="5.7109375" customWidth="1"/>
    <col min="19" max="19" width="12.28515625" customWidth="1"/>
  </cols>
  <sheetData>
    <row r="1" spans="1:17">
      <c r="B1" s="1" t="s">
        <v>4</v>
      </c>
      <c r="C1" s="1"/>
      <c r="D1" t="s">
        <v>16</v>
      </c>
      <c r="E1">
        <v>22.5</v>
      </c>
    </row>
    <row r="2" spans="1:17">
      <c r="B2" s="100" t="s">
        <v>15</v>
      </c>
      <c r="C2" s="100"/>
      <c r="D2" s="100"/>
      <c r="E2" s="100"/>
      <c r="F2" s="100"/>
      <c r="G2" s="100"/>
      <c r="H2" s="100"/>
      <c r="I2" s="100"/>
    </row>
    <row r="3" spans="1:17" ht="15.75" thickBot="1"/>
    <row r="4" spans="1:17" ht="15.75" thickBot="1">
      <c r="B4" s="5"/>
      <c r="C4" s="2" t="s">
        <v>1</v>
      </c>
      <c r="D4" s="8" t="s">
        <v>3</v>
      </c>
      <c r="E4" s="97" t="s">
        <v>2</v>
      </c>
      <c r="F4" s="97"/>
      <c r="G4" s="97"/>
      <c r="H4" s="97"/>
      <c r="I4" s="98"/>
    </row>
    <row r="5" spans="1:17" ht="15.75" thickBot="1">
      <c r="B5" s="20" t="s">
        <v>0</v>
      </c>
      <c r="C5" s="21" t="s">
        <v>5</v>
      </c>
      <c r="D5" s="22" t="s">
        <v>6</v>
      </c>
      <c r="E5" s="23" t="s">
        <v>7</v>
      </c>
      <c r="F5" s="21" t="s">
        <v>8</v>
      </c>
      <c r="G5" s="21" t="s">
        <v>9</v>
      </c>
      <c r="H5" s="21" t="s">
        <v>10</v>
      </c>
      <c r="I5" s="24" t="s">
        <v>11</v>
      </c>
    </row>
    <row r="6" spans="1:17">
      <c r="A6" s="67" t="s">
        <v>18</v>
      </c>
      <c r="B6" s="12">
        <v>1</v>
      </c>
      <c r="C6" s="94">
        <f>($E$1*B6)+3</f>
        <v>25.5</v>
      </c>
      <c r="D6" s="55">
        <v>1.5</v>
      </c>
      <c r="E6" s="12">
        <v>24</v>
      </c>
      <c r="F6" s="14"/>
      <c r="G6" s="10"/>
      <c r="H6" s="10"/>
      <c r="I6" s="11"/>
    </row>
    <row r="7" spans="1:17" ht="15.75" thickBot="1">
      <c r="A7" s="68" t="s">
        <v>19</v>
      </c>
      <c r="B7" s="26">
        <v>2</v>
      </c>
      <c r="C7" s="60">
        <f t="shared" ref="C7:C15" si="0">($E$1*B7)+3</f>
        <v>48</v>
      </c>
      <c r="D7" s="91">
        <v>1.5</v>
      </c>
      <c r="E7" s="26">
        <f>22.5+1.5</f>
        <v>24</v>
      </c>
      <c r="F7" s="32"/>
      <c r="G7" s="33"/>
      <c r="H7" s="33"/>
      <c r="I7" s="34"/>
    </row>
    <row r="8" spans="1:17">
      <c r="A8" s="69" t="s">
        <v>20</v>
      </c>
      <c r="B8" s="13">
        <v>3</v>
      </c>
      <c r="C8" s="59">
        <f t="shared" si="0"/>
        <v>70.5</v>
      </c>
      <c r="D8" s="92">
        <v>1.5</v>
      </c>
      <c r="E8" s="9">
        <f>22.5+1.5</f>
        <v>24</v>
      </c>
      <c r="F8" s="17">
        <f>E8+22.5</f>
        <v>46.5</v>
      </c>
      <c r="G8" s="15"/>
      <c r="H8" s="6"/>
      <c r="I8" s="7"/>
    </row>
    <row r="9" spans="1:17" ht="15.75" thickBot="1">
      <c r="A9" s="68" t="s">
        <v>21</v>
      </c>
      <c r="B9" s="26">
        <v>4</v>
      </c>
      <c r="C9" s="60">
        <f t="shared" si="0"/>
        <v>93</v>
      </c>
      <c r="D9" s="91">
        <v>1.5</v>
      </c>
      <c r="E9" s="27">
        <f t="shared" ref="E9:E15" si="1">22.5+1.5</f>
        <v>24</v>
      </c>
      <c r="F9" s="28">
        <f>$F$8+22.5</f>
        <v>69</v>
      </c>
      <c r="G9" s="32"/>
      <c r="H9" s="33"/>
      <c r="I9" s="34"/>
    </row>
    <row r="10" spans="1:17">
      <c r="A10" s="69" t="s">
        <v>22</v>
      </c>
      <c r="B10" s="13">
        <v>5</v>
      </c>
      <c r="C10" s="59">
        <f t="shared" si="0"/>
        <v>115.5</v>
      </c>
      <c r="D10" s="92">
        <v>1.5</v>
      </c>
      <c r="E10" s="72">
        <f t="shared" si="1"/>
        <v>24</v>
      </c>
      <c r="F10" s="77">
        <f t="shared" ref="F10:F15" si="2">$F$8+22.5</f>
        <v>69</v>
      </c>
      <c r="G10" s="80">
        <f>F10+22.5</f>
        <v>91.5</v>
      </c>
      <c r="H10" s="15"/>
      <c r="I10" s="7"/>
    </row>
    <row r="11" spans="1:17" ht="15.75" thickBot="1">
      <c r="A11" s="68" t="s">
        <v>23</v>
      </c>
      <c r="B11" s="26">
        <v>6</v>
      </c>
      <c r="C11" s="60">
        <f t="shared" si="0"/>
        <v>138</v>
      </c>
      <c r="D11" s="91">
        <v>1.5</v>
      </c>
      <c r="E11" s="27">
        <f t="shared" si="1"/>
        <v>24</v>
      </c>
      <c r="F11" s="28">
        <f t="shared" si="2"/>
        <v>69</v>
      </c>
      <c r="G11" s="28">
        <f>$G$10+22.5</f>
        <v>114</v>
      </c>
      <c r="H11" s="32"/>
      <c r="I11" s="34"/>
    </row>
    <row r="12" spans="1:17">
      <c r="A12" s="69" t="s">
        <v>24</v>
      </c>
      <c r="B12" s="13">
        <v>7</v>
      </c>
      <c r="C12" s="59">
        <f t="shared" si="0"/>
        <v>160.5</v>
      </c>
      <c r="D12" s="92">
        <v>1.5</v>
      </c>
      <c r="E12" s="72">
        <f t="shared" si="1"/>
        <v>24</v>
      </c>
      <c r="F12" s="77">
        <f t="shared" si="2"/>
        <v>69</v>
      </c>
      <c r="G12" s="77">
        <f t="shared" ref="G12:G15" si="3">$G$10+22.5</f>
        <v>114</v>
      </c>
      <c r="H12" s="80">
        <f>G12+22.5</f>
        <v>136.5</v>
      </c>
      <c r="I12" s="18"/>
    </row>
    <row r="13" spans="1:17" ht="15.75" thickBot="1">
      <c r="A13" s="68" t="s">
        <v>25</v>
      </c>
      <c r="B13" s="26">
        <v>8</v>
      </c>
      <c r="C13" s="60">
        <f t="shared" si="0"/>
        <v>183</v>
      </c>
      <c r="D13" s="91">
        <v>1.5</v>
      </c>
      <c r="E13" s="27">
        <f t="shared" si="1"/>
        <v>24</v>
      </c>
      <c r="F13" s="28">
        <f t="shared" si="2"/>
        <v>69</v>
      </c>
      <c r="G13" s="28">
        <f t="shared" si="3"/>
        <v>114</v>
      </c>
      <c r="H13" s="28">
        <f>$H$12+22.5</f>
        <v>159</v>
      </c>
      <c r="I13" s="35"/>
    </row>
    <row r="14" spans="1:17">
      <c r="A14" s="69" t="s">
        <v>26</v>
      </c>
      <c r="B14" s="13">
        <v>9</v>
      </c>
      <c r="C14" s="59">
        <f t="shared" si="0"/>
        <v>205.5</v>
      </c>
      <c r="D14" s="92">
        <v>1.5</v>
      </c>
      <c r="E14" s="72">
        <f t="shared" si="1"/>
        <v>24</v>
      </c>
      <c r="F14" s="77">
        <f t="shared" si="2"/>
        <v>69</v>
      </c>
      <c r="G14" s="77">
        <f t="shared" si="3"/>
        <v>114</v>
      </c>
      <c r="H14" s="77">
        <f t="shared" ref="H14:H15" si="4">$H$12+22.5</f>
        <v>159</v>
      </c>
      <c r="I14" s="82">
        <f>H14+22.5</f>
        <v>181.5</v>
      </c>
    </row>
    <row r="15" spans="1:17" ht="15.75" thickBot="1">
      <c r="A15" s="70" t="s">
        <v>27</v>
      </c>
      <c r="B15" s="45">
        <v>10</v>
      </c>
      <c r="C15" s="95">
        <f t="shared" si="0"/>
        <v>228</v>
      </c>
      <c r="D15" s="93">
        <v>1.5</v>
      </c>
      <c r="E15" s="30">
        <f t="shared" si="1"/>
        <v>24</v>
      </c>
      <c r="F15" s="29">
        <f t="shared" si="2"/>
        <v>69</v>
      </c>
      <c r="G15" s="96">
        <f t="shared" si="3"/>
        <v>114</v>
      </c>
      <c r="H15" s="29">
        <f t="shared" si="4"/>
        <v>159</v>
      </c>
      <c r="I15" s="31">
        <f>H15+45</f>
        <v>204</v>
      </c>
      <c r="Q15" s="3"/>
    </row>
    <row r="18" spans="1:30">
      <c r="B18" s="99" t="s">
        <v>12</v>
      </c>
      <c r="C18" s="99"/>
      <c r="Q18" s="41"/>
    </row>
    <row r="19" spans="1:30">
      <c r="B19" s="100" t="s">
        <v>15</v>
      </c>
      <c r="C19" s="100"/>
      <c r="D19" s="100"/>
      <c r="E19" s="100"/>
      <c r="F19" s="100"/>
      <c r="G19" s="100"/>
      <c r="H19" s="100"/>
      <c r="I19" s="100"/>
    </row>
    <row r="20" spans="1:30" ht="15.75" thickBot="1"/>
    <row r="21" spans="1:30" ht="15.75" thickBot="1">
      <c r="B21" s="4"/>
      <c r="C21" s="61" t="s">
        <v>13</v>
      </c>
      <c r="D21" s="2" t="s">
        <v>14</v>
      </c>
      <c r="E21" s="97"/>
      <c r="F21" s="97"/>
      <c r="G21" s="97"/>
      <c r="H21" s="97"/>
      <c r="I21" s="97"/>
      <c r="J21" s="42"/>
      <c r="K21" s="42"/>
      <c r="L21" s="42"/>
      <c r="M21" s="42"/>
      <c r="N21" s="42"/>
      <c r="O21" s="42"/>
      <c r="P21" s="42"/>
      <c r="Q21" s="42"/>
      <c r="R21" s="74"/>
      <c r="S21" s="42" t="s">
        <v>17</v>
      </c>
      <c r="T21" s="97"/>
      <c r="U21" s="97"/>
      <c r="V21" s="97"/>
      <c r="W21" s="98"/>
      <c r="X21" s="41"/>
      <c r="Y21" s="41"/>
      <c r="Z21" s="41"/>
      <c r="AA21" s="41"/>
      <c r="AB21" s="41"/>
      <c r="AC21" s="41"/>
      <c r="AD21" s="41"/>
    </row>
    <row r="22" spans="1:30" ht="15.75" thickBot="1">
      <c r="B22" s="43" t="s">
        <v>0</v>
      </c>
      <c r="C22" s="62"/>
      <c r="D22" s="54"/>
      <c r="E22" s="46"/>
      <c r="F22" s="37"/>
      <c r="G22" s="37"/>
      <c r="H22" s="37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71"/>
      <c r="T22" s="21"/>
      <c r="U22" s="37"/>
      <c r="V22" s="37"/>
      <c r="W22" s="38"/>
      <c r="X22" s="41"/>
      <c r="Y22" s="41"/>
      <c r="Z22" s="41"/>
      <c r="AA22" s="41"/>
      <c r="AB22" s="41"/>
      <c r="AC22" s="41"/>
      <c r="AD22" s="41"/>
    </row>
    <row r="23" spans="1:30" ht="15.75" thickBot="1">
      <c r="A23" s="67" t="s">
        <v>18</v>
      </c>
      <c r="B23" s="12">
        <v>1</v>
      </c>
      <c r="C23" s="63">
        <f>$E$1*B23</f>
        <v>22.5</v>
      </c>
      <c r="D23" s="55">
        <v>1</v>
      </c>
      <c r="E23" s="47">
        <f>22.5/2</f>
        <v>11.25</v>
      </c>
      <c r="F23" s="77">
        <f>21.5</f>
        <v>21.5</v>
      </c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78"/>
      <c r="S23" s="90"/>
      <c r="T23" s="6"/>
      <c r="U23" s="6"/>
      <c r="V23" s="6"/>
      <c r="W23" s="7"/>
      <c r="X23" s="41"/>
      <c r="Y23" s="41"/>
      <c r="Z23" s="41"/>
      <c r="AA23" s="41"/>
      <c r="AB23" s="41"/>
      <c r="AC23" s="41"/>
      <c r="AD23" s="41"/>
    </row>
    <row r="24" spans="1:30" ht="15.75" thickBot="1">
      <c r="A24" s="68" t="s">
        <v>19</v>
      </c>
      <c r="B24" s="26">
        <v>2</v>
      </c>
      <c r="C24" s="64">
        <f t="shared" ref="C24:C32" si="5">$E$1*B24</f>
        <v>45</v>
      </c>
      <c r="D24" s="56">
        <v>1</v>
      </c>
      <c r="E24" s="49">
        <f>D24+16</f>
        <v>17</v>
      </c>
      <c r="F24" s="25">
        <f>E24+16</f>
        <v>33</v>
      </c>
      <c r="G24" s="79">
        <v>44</v>
      </c>
      <c r="H24" s="32"/>
      <c r="I24" s="33"/>
      <c r="J24" s="6"/>
      <c r="K24" s="6"/>
      <c r="L24" s="6"/>
      <c r="M24" s="6"/>
      <c r="N24" s="6"/>
      <c r="O24" s="6"/>
      <c r="P24" s="6"/>
      <c r="Q24" s="6"/>
      <c r="R24" s="75"/>
      <c r="S24" s="81">
        <v>22.5</v>
      </c>
      <c r="T24" s="16"/>
      <c r="U24" s="6"/>
      <c r="V24" s="6"/>
      <c r="W24" s="7"/>
      <c r="X24" s="41"/>
      <c r="Y24" s="41"/>
      <c r="Z24" s="41"/>
      <c r="AA24" s="41"/>
      <c r="AB24" s="41"/>
      <c r="AC24" s="41"/>
      <c r="AD24" s="41"/>
    </row>
    <row r="25" spans="1:30" ht="15.75" thickBot="1">
      <c r="A25" s="69" t="s">
        <v>20</v>
      </c>
      <c r="B25" s="40">
        <v>3</v>
      </c>
      <c r="C25" s="65">
        <f t="shared" si="5"/>
        <v>67.5</v>
      </c>
      <c r="D25" s="57">
        <v>1</v>
      </c>
      <c r="E25" s="50">
        <f t="shared" ref="E25:Q32" si="6">D25+16</f>
        <v>17</v>
      </c>
      <c r="F25" s="48">
        <f t="shared" si="6"/>
        <v>33</v>
      </c>
      <c r="G25" s="48">
        <f t="shared" si="6"/>
        <v>49</v>
      </c>
      <c r="H25" s="80">
        <v>66.5</v>
      </c>
      <c r="I25" s="85"/>
      <c r="J25" s="83"/>
      <c r="K25" s="6"/>
      <c r="L25" s="6"/>
      <c r="M25" s="6"/>
      <c r="N25" s="6"/>
      <c r="O25" s="6"/>
      <c r="P25" s="6"/>
      <c r="Q25" s="6"/>
      <c r="R25" s="75"/>
      <c r="S25" s="72">
        <v>22.5</v>
      </c>
      <c r="T25" s="80">
        <f>22.5*2</f>
        <v>45</v>
      </c>
      <c r="U25" s="15"/>
      <c r="V25" s="6"/>
      <c r="W25" s="7"/>
      <c r="X25" s="41"/>
      <c r="Y25" s="41"/>
      <c r="Z25" s="41"/>
      <c r="AA25" s="41"/>
      <c r="AB25" s="41"/>
      <c r="AC25" s="41"/>
      <c r="AD25" s="41"/>
    </row>
    <row r="26" spans="1:30" ht="15.75" thickBot="1">
      <c r="A26" s="68" t="s">
        <v>21</v>
      </c>
      <c r="B26" s="26">
        <v>4</v>
      </c>
      <c r="C26" s="64">
        <f t="shared" si="5"/>
        <v>90</v>
      </c>
      <c r="D26" s="56">
        <v>1</v>
      </c>
      <c r="E26" s="49">
        <f t="shared" si="6"/>
        <v>17</v>
      </c>
      <c r="F26" s="25">
        <f t="shared" si="6"/>
        <v>33</v>
      </c>
      <c r="G26" s="25">
        <f t="shared" si="6"/>
        <v>49</v>
      </c>
      <c r="H26" s="25">
        <f t="shared" si="6"/>
        <v>65</v>
      </c>
      <c r="I26" s="36">
        <f t="shared" si="6"/>
        <v>81</v>
      </c>
      <c r="J26" s="79">
        <v>89</v>
      </c>
      <c r="K26" s="16"/>
      <c r="L26" s="6"/>
      <c r="M26" s="6"/>
      <c r="N26" s="6"/>
      <c r="O26" s="6"/>
      <c r="P26" s="6"/>
      <c r="Q26" s="6"/>
      <c r="R26" s="76"/>
      <c r="S26" s="27">
        <v>22.5</v>
      </c>
      <c r="T26" s="28">
        <f>22.5*3</f>
        <v>67.5</v>
      </c>
      <c r="U26" s="89"/>
      <c r="V26" s="6"/>
      <c r="W26" s="7"/>
      <c r="X26" s="41"/>
      <c r="Y26" s="41"/>
      <c r="Z26" s="41"/>
      <c r="AA26" s="41"/>
      <c r="AB26" s="41"/>
      <c r="AC26" s="41"/>
      <c r="AD26" s="41"/>
    </row>
    <row r="27" spans="1:30" ht="15.75" thickBot="1">
      <c r="A27" s="69" t="s">
        <v>22</v>
      </c>
      <c r="B27" s="40">
        <v>5</v>
      </c>
      <c r="C27" s="65">
        <f t="shared" si="5"/>
        <v>112.5</v>
      </c>
      <c r="D27" s="57">
        <v>1</v>
      </c>
      <c r="E27" s="50">
        <f t="shared" si="6"/>
        <v>17</v>
      </c>
      <c r="F27" s="48">
        <f t="shared" si="6"/>
        <v>33</v>
      </c>
      <c r="G27" s="48">
        <f t="shared" si="6"/>
        <v>49</v>
      </c>
      <c r="H27" s="48">
        <f t="shared" si="6"/>
        <v>65</v>
      </c>
      <c r="I27" s="48">
        <f t="shared" si="6"/>
        <v>81</v>
      </c>
      <c r="J27" s="48">
        <f t="shared" si="6"/>
        <v>97</v>
      </c>
      <c r="K27" s="80">
        <v>111.5</v>
      </c>
      <c r="L27" s="19"/>
      <c r="M27" s="83"/>
      <c r="N27" s="6"/>
      <c r="O27" s="6"/>
      <c r="P27" s="6"/>
      <c r="Q27" s="6"/>
      <c r="R27" s="76"/>
      <c r="S27" s="72">
        <v>22.5</v>
      </c>
      <c r="T27" s="48">
        <f t="shared" ref="T27:T32" si="7">22.5*3</f>
        <v>67.5</v>
      </c>
      <c r="U27" s="80">
        <f>22.5*4</f>
        <v>90</v>
      </c>
      <c r="V27" s="15"/>
      <c r="W27" s="7"/>
      <c r="X27" s="41"/>
      <c r="Y27" s="41"/>
      <c r="Z27" s="41"/>
      <c r="AA27" s="41"/>
      <c r="AB27" s="41"/>
      <c r="AC27" s="41"/>
      <c r="AD27" s="41"/>
    </row>
    <row r="28" spans="1:30" ht="15.75" thickBot="1">
      <c r="A28" s="68" t="s">
        <v>23</v>
      </c>
      <c r="B28" s="26">
        <v>6</v>
      </c>
      <c r="C28" s="64">
        <f t="shared" si="5"/>
        <v>135</v>
      </c>
      <c r="D28" s="56">
        <v>1</v>
      </c>
      <c r="E28" s="49">
        <f t="shared" si="6"/>
        <v>17</v>
      </c>
      <c r="F28" s="25">
        <f t="shared" si="6"/>
        <v>33</v>
      </c>
      <c r="G28" s="25">
        <f t="shared" si="6"/>
        <v>49</v>
      </c>
      <c r="H28" s="25">
        <f t="shared" si="6"/>
        <v>65</v>
      </c>
      <c r="I28" s="25">
        <f t="shared" si="6"/>
        <v>81</v>
      </c>
      <c r="J28" s="25">
        <f t="shared" si="6"/>
        <v>97</v>
      </c>
      <c r="K28" s="25">
        <f t="shared" si="6"/>
        <v>113</v>
      </c>
      <c r="L28" s="36">
        <f t="shared" si="6"/>
        <v>129</v>
      </c>
      <c r="M28" s="79">
        <v>134</v>
      </c>
      <c r="N28" s="16"/>
      <c r="O28" s="6"/>
      <c r="P28" s="6"/>
      <c r="Q28" s="6"/>
      <c r="R28" s="76"/>
      <c r="S28" s="27">
        <v>22.5</v>
      </c>
      <c r="T28" s="25">
        <f t="shared" si="7"/>
        <v>67.5</v>
      </c>
      <c r="U28" s="28">
        <f>22.5*5</f>
        <v>112.5</v>
      </c>
      <c r="V28" s="89"/>
      <c r="W28" s="7"/>
      <c r="X28" s="41"/>
      <c r="Y28" s="41"/>
      <c r="Z28" s="41"/>
      <c r="AA28" s="41"/>
      <c r="AB28" s="41"/>
      <c r="AC28" s="41"/>
      <c r="AD28" s="41"/>
    </row>
    <row r="29" spans="1:30" ht="15.75" thickBot="1">
      <c r="A29" s="69" t="s">
        <v>24</v>
      </c>
      <c r="B29" s="40">
        <v>7</v>
      </c>
      <c r="C29" s="65">
        <f t="shared" si="5"/>
        <v>157.5</v>
      </c>
      <c r="D29" s="57">
        <v>1</v>
      </c>
      <c r="E29" s="50">
        <f t="shared" si="6"/>
        <v>17</v>
      </c>
      <c r="F29" s="48">
        <f t="shared" si="6"/>
        <v>33</v>
      </c>
      <c r="G29" s="48">
        <f t="shared" si="6"/>
        <v>49</v>
      </c>
      <c r="H29" s="48">
        <f t="shared" si="6"/>
        <v>65</v>
      </c>
      <c r="I29" s="48">
        <f t="shared" si="6"/>
        <v>81</v>
      </c>
      <c r="J29" s="48">
        <f t="shared" si="6"/>
        <v>97</v>
      </c>
      <c r="K29" s="48">
        <f t="shared" si="6"/>
        <v>113</v>
      </c>
      <c r="L29" s="48">
        <f t="shared" si="6"/>
        <v>129</v>
      </c>
      <c r="M29" s="48">
        <f t="shared" si="6"/>
        <v>145</v>
      </c>
      <c r="N29" s="80">
        <v>156.5</v>
      </c>
      <c r="O29" s="16"/>
      <c r="P29" s="6"/>
      <c r="Q29" s="6"/>
      <c r="R29" s="76"/>
      <c r="S29" s="72">
        <v>22.5</v>
      </c>
      <c r="T29" s="48">
        <f t="shared" si="7"/>
        <v>67.5</v>
      </c>
      <c r="U29" s="48">
        <f t="shared" ref="U29:U32" si="8">22.5*5</f>
        <v>112.5</v>
      </c>
      <c r="V29" s="80">
        <f>22.5*6</f>
        <v>135</v>
      </c>
      <c r="W29" s="18"/>
      <c r="X29" s="41"/>
      <c r="Y29" s="41"/>
      <c r="Z29" s="41"/>
      <c r="AA29" s="41"/>
      <c r="AB29" s="41"/>
      <c r="AC29" s="41"/>
      <c r="AD29" s="41"/>
    </row>
    <row r="30" spans="1:30" ht="15.75" thickBot="1">
      <c r="A30" s="68" t="s">
        <v>25</v>
      </c>
      <c r="B30" s="26">
        <v>8</v>
      </c>
      <c r="C30" s="64">
        <f t="shared" si="5"/>
        <v>180</v>
      </c>
      <c r="D30" s="56">
        <v>1</v>
      </c>
      <c r="E30" s="49">
        <f t="shared" si="6"/>
        <v>17</v>
      </c>
      <c r="F30" s="25">
        <f t="shared" si="6"/>
        <v>33</v>
      </c>
      <c r="G30" s="25">
        <f t="shared" si="6"/>
        <v>49</v>
      </c>
      <c r="H30" s="25">
        <f t="shared" si="6"/>
        <v>65</v>
      </c>
      <c r="I30" s="25">
        <f t="shared" si="6"/>
        <v>81</v>
      </c>
      <c r="J30" s="25">
        <f t="shared" si="6"/>
        <v>97</v>
      </c>
      <c r="K30" s="25">
        <f t="shared" si="6"/>
        <v>113</v>
      </c>
      <c r="L30" s="25">
        <f t="shared" si="6"/>
        <v>129</v>
      </c>
      <c r="M30" s="25">
        <f t="shared" si="6"/>
        <v>145</v>
      </c>
      <c r="N30" s="25">
        <f t="shared" si="6"/>
        <v>161</v>
      </c>
      <c r="O30" s="79">
        <v>179</v>
      </c>
      <c r="P30" s="19"/>
      <c r="Q30" s="84"/>
      <c r="R30" s="87"/>
      <c r="S30" s="27">
        <v>22.5</v>
      </c>
      <c r="T30" s="25">
        <f t="shared" si="7"/>
        <v>67.5</v>
      </c>
      <c r="U30" s="25">
        <f t="shared" si="8"/>
        <v>112.5</v>
      </c>
      <c r="V30" s="28">
        <f>45+U30</f>
        <v>157.5</v>
      </c>
      <c r="W30" s="88"/>
      <c r="X30" s="41"/>
      <c r="Y30" s="41"/>
      <c r="Z30" s="41"/>
      <c r="AA30" s="41"/>
      <c r="AB30" s="41"/>
      <c r="AC30" s="41"/>
      <c r="AD30" s="41"/>
    </row>
    <row r="31" spans="1:30" ht="15.75" thickBot="1">
      <c r="A31" s="69" t="s">
        <v>26</v>
      </c>
      <c r="B31" s="40">
        <v>9</v>
      </c>
      <c r="C31" s="65">
        <f t="shared" si="5"/>
        <v>202.5</v>
      </c>
      <c r="D31" s="57">
        <v>1</v>
      </c>
      <c r="E31" s="50">
        <f t="shared" si="6"/>
        <v>17</v>
      </c>
      <c r="F31" s="48">
        <f t="shared" si="6"/>
        <v>33</v>
      </c>
      <c r="G31" s="48">
        <f t="shared" si="6"/>
        <v>49</v>
      </c>
      <c r="H31" s="48">
        <f t="shared" si="6"/>
        <v>65</v>
      </c>
      <c r="I31" s="48">
        <f t="shared" si="6"/>
        <v>81</v>
      </c>
      <c r="J31" s="48">
        <f t="shared" si="6"/>
        <v>97</v>
      </c>
      <c r="K31" s="48">
        <f t="shared" si="6"/>
        <v>113</v>
      </c>
      <c r="L31" s="48">
        <f t="shared" si="6"/>
        <v>129</v>
      </c>
      <c r="M31" s="48">
        <f t="shared" si="6"/>
        <v>145</v>
      </c>
      <c r="N31" s="48">
        <f t="shared" si="6"/>
        <v>161</v>
      </c>
      <c r="O31" s="48">
        <f t="shared" si="6"/>
        <v>177</v>
      </c>
      <c r="P31" s="39">
        <f t="shared" si="6"/>
        <v>193</v>
      </c>
      <c r="Q31" s="80">
        <v>201.5</v>
      </c>
      <c r="R31" s="86"/>
      <c r="S31" s="72">
        <v>22.5</v>
      </c>
      <c r="T31" s="48">
        <f t="shared" si="7"/>
        <v>67.5</v>
      </c>
      <c r="U31" s="48">
        <f t="shared" si="8"/>
        <v>112.5</v>
      </c>
      <c r="V31" s="48">
        <f t="shared" ref="V31:V32" si="9">45+U31</f>
        <v>157.5</v>
      </c>
      <c r="W31" s="82">
        <f>22.5*8</f>
        <v>180</v>
      </c>
      <c r="X31" s="41"/>
      <c r="Y31" s="41"/>
      <c r="Z31" s="41"/>
      <c r="AA31" s="41"/>
      <c r="AB31" s="41"/>
      <c r="AC31" s="41"/>
      <c r="AD31" s="41"/>
    </row>
    <row r="32" spans="1:30" ht="15.75" thickBot="1">
      <c r="A32" s="70" t="s">
        <v>27</v>
      </c>
      <c r="B32" s="45">
        <v>10</v>
      </c>
      <c r="C32" s="66">
        <f t="shared" si="5"/>
        <v>225</v>
      </c>
      <c r="D32" s="58">
        <v>1</v>
      </c>
      <c r="E32" s="51">
        <f t="shared" si="6"/>
        <v>17</v>
      </c>
      <c r="F32" s="29">
        <f t="shared" si="6"/>
        <v>33</v>
      </c>
      <c r="G32" s="29">
        <f t="shared" si="6"/>
        <v>49</v>
      </c>
      <c r="H32" s="29">
        <f t="shared" si="6"/>
        <v>65</v>
      </c>
      <c r="I32" s="29">
        <f t="shared" si="6"/>
        <v>81</v>
      </c>
      <c r="J32" s="29">
        <f t="shared" si="6"/>
        <v>97</v>
      </c>
      <c r="K32" s="29">
        <f t="shared" si="6"/>
        <v>113</v>
      </c>
      <c r="L32" s="29">
        <f t="shared" si="6"/>
        <v>129</v>
      </c>
      <c r="M32" s="29">
        <f t="shared" si="6"/>
        <v>145</v>
      </c>
      <c r="N32" s="29">
        <f t="shared" si="6"/>
        <v>161</v>
      </c>
      <c r="O32" s="29">
        <f t="shared" si="6"/>
        <v>177</v>
      </c>
      <c r="P32" s="29">
        <f t="shared" si="6"/>
        <v>193</v>
      </c>
      <c r="Q32" s="29">
        <f t="shared" si="6"/>
        <v>209</v>
      </c>
      <c r="R32" s="44">
        <v>224</v>
      </c>
      <c r="S32" s="73">
        <v>22.5</v>
      </c>
      <c r="T32" s="52">
        <f t="shared" si="7"/>
        <v>67.5</v>
      </c>
      <c r="U32" s="52">
        <f t="shared" si="8"/>
        <v>112.5</v>
      </c>
      <c r="V32" s="52">
        <f t="shared" si="9"/>
        <v>157.5</v>
      </c>
      <c r="W32" s="53">
        <f>22.5*9</f>
        <v>202.5</v>
      </c>
      <c r="X32" s="41"/>
      <c r="Y32" s="41"/>
      <c r="Z32" s="41"/>
      <c r="AA32" s="41"/>
      <c r="AB32" s="41"/>
      <c r="AC32" s="41"/>
      <c r="AD32" s="41"/>
    </row>
    <row r="33" spans="24:30">
      <c r="X33" s="41"/>
      <c r="Y33" s="41"/>
      <c r="Z33" s="41"/>
      <c r="AA33" s="41"/>
      <c r="AB33" s="41"/>
      <c r="AC33" s="41"/>
      <c r="AD33" s="41"/>
    </row>
    <row r="34" spans="24:30">
      <c r="X34" s="41"/>
      <c r="Y34" s="41"/>
      <c r="Z34" s="41"/>
      <c r="AA34" s="41"/>
      <c r="AB34" s="41"/>
      <c r="AC34" s="41"/>
      <c r="AD34" s="41"/>
    </row>
  </sheetData>
  <mergeCells count="6">
    <mergeCell ref="T21:W21"/>
    <mergeCell ref="E4:I4"/>
    <mergeCell ref="B18:C18"/>
    <mergeCell ref="E21:I21"/>
    <mergeCell ref="B2:I2"/>
    <mergeCell ref="B19:I19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cp:lastPrinted>2015-11-09T15:52:03Z</cp:lastPrinted>
  <dcterms:created xsi:type="dcterms:W3CDTF">2015-11-06T17:02:51Z</dcterms:created>
  <dcterms:modified xsi:type="dcterms:W3CDTF">2015-11-09T19:25:49Z</dcterms:modified>
</cp:coreProperties>
</file>