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hidePivotFieldList="1"/>
  <mc:AlternateContent xmlns:mc="http://schemas.openxmlformats.org/markup-compatibility/2006">
    <mc:Choice Requires="x15">
      <x15ac:absPath xmlns:x15ac="http://schemas.microsoft.com/office/spreadsheetml/2010/11/ac" url="https://d.docs.live.net/80bde17255aa25f2/Desktop/Excel/Project_Call_Center/"/>
    </mc:Choice>
  </mc:AlternateContent>
  <xr:revisionPtr revIDLastSave="1" documentId="8_{EBAD6F7D-6844-4F50-8491-877EBBD5C98F}" xr6:coauthVersionLast="47" xr6:coauthVersionMax="47" xr10:uidLastSave="{1EC25E90-BA8A-4EAF-86BF-242EC2B228A6}"/>
  <bookViews>
    <workbookView xWindow="-120" yWindow="-120" windowWidth="20730" windowHeight="11040" activeTab="2" xr2:uid="{26D4546B-D2A1-4444-8EAF-A6228F96F0C1}"/>
  </bookViews>
  <sheets>
    <sheet name="Data" sheetId="2" r:id="rId1"/>
    <sheet name="Report" sheetId="5" r:id="rId2"/>
    <sheet name="Pivots" sheetId="6"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820" r:id="rId5"/>
    <pivotCache cacheId="822" r:id="rId6"/>
    <pivotCache cacheId="826" r:id="rId7"/>
    <pivotCache cacheId="949" r:id="rId8"/>
    <pivotCache cacheId="1207" r:id="rId9"/>
    <pivotCache cacheId="1210" r:id="rId10"/>
    <pivotCache cacheId="1213" r:id="rId11"/>
    <pivotCache cacheId="1216" r:id="rId12"/>
    <pivotCache cacheId="1219" r:id="rId13"/>
  </pivotCaches>
  <extLst>
    <ext xmlns:x14="http://schemas.microsoft.com/office/spreadsheetml/2009/9/main" uri="{876F7934-8845-4945-9796-88D515C7AA90}">
      <x14:pivotCaches>
        <pivotCache cacheId="22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
          <x15:modelTable id="customers" name="customers" connection="WorksheetConnection_sample-data-excel-portfolio-project.xlsx!customers"/>
          <x15:modelTable id="calls 1" name="calls 1"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5" l="1" a="1"/>
  <c r="Q18" i="5" s="1"/>
  <c r="P19" i="5" a="1"/>
  <c r="P19" i="5" s="1"/>
  <c r="I34" i="6"/>
  <c r="I40" i="6" s="1"/>
  <c r="E37" i="6" a="1"/>
  <c r="E37"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1" i="6" l="1"/>
  <c r="H38" i="6"/>
  <c r="I39" i="6"/>
  <c r="I38" i="6"/>
  <c r="H37" i="6"/>
  <c r="H40" i="6"/>
  <c r="H39" i="6"/>
  <c r="I37" i="6"/>
  <c r="I4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5C97D5-2C60-4CCA-A173-2B0827A06EA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B7A79B6-33C2-47E2-98F8-58A6B53B417A}" name="WorksheetConnection_sample-data-excel-portfolio-project.xlsx!calls" type="102" refreshedVersion="7" minRefreshableVersion="5">
    <extLst>
      <ext xmlns:x15="http://schemas.microsoft.com/office/spreadsheetml/2010/11/main" uri="{DE250136-89BD-433C-8126-D09CA5730AF9}">
        <x15:connection id="calls 1" autoDelete="1">
          <x15:rangePr sourceName="_xlcn.WorksheetConnection_sampledataexcelportfolioproject.xlsxcalls1"/>
        </x15:connection>
      </ext>
    </extLst>
  </connection>
  <connection id="3" xr16:uid="{5CDB925D-9A35-4C2F-BF4A-4D299C1FF61E}" name="WorksheetConnection_sample-data-excel-portfolio-project.xlsx!calls  " type="102" refreshedVersion="7"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4" xr16:uid="{00D5BCB6-DBDB-4C05-8E3E-BA7099A1F543}" name="WorksheetConnection_sample-data-excel-portfolio-project.xlsx!customers" type="102" refreshedVersion="7"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<sst xmlns="http://schemas.openxmlformats.org/spreadsheetml/2006/main" count="3166" uniqueCount="1080">
  <si>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</si>
  <si>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</si>
  <si>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</si>
  <si>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</si>
  <si>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</si>
  <si>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</si>
  <si>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</si>
  <si>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</si>
  <si>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</si>
  <si>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</si>
  <si>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</si>
  <si>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</si>
  <si>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</si>
  <si>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</si>
  <si>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</si>
  <si>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</si>
  <si>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</si>
  <si>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</si>
  <si>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</si>
  <si>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</si>
  <si>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</si>
  <si>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</si>
  <si>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</si>
  <si>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</si>
  <si>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</si>
  <si>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</si>
  <si>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</si>
  <si>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</si>
  <si>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</si>
  <si>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</si>
  <si>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</si>
  <si>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</si>
  <si>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</si>
  <si>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</si>
  <si>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</si>
  <si>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</si>
  <si>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</si>
  <si>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</si>
  <si>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</si>
  <si>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</si>
  <si>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</si>
  <si>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</si>
  <si>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</si>
  <si>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</si>
  <si>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</si>
  <si>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</si>
  <si>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</si>
  <si>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</si>
  <si>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</si>
  <si>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</si>
  <si>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</si>
  <si>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</si>
  <si>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</si>
  <si>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</si>
  <si>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</si>
  <si>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</si>
  <si>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</si>
  <si>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</si>
  <si>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</si>
  <si>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</si>
  <si>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</si>
  <si>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</si>
  <si>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</si>
  <si>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</si>
  <si>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</si>
  <si>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</si>
  <si>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</si>
  <si>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</si>
  <si>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</si>
  <si>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</si>
  <si>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</si>
  <si>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</si>
  <si>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</si>
  <si>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</si>
  <si>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</si>
  <si>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</si>
  <si>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</si>
  <si>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</si>
  <si>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</si>
  <si>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</si>
  <si>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</si>
  <si>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</si>
  <si>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</si>
  <si>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</si>
  <si>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</si>
  <si>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</si>
  <si>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</si>
  <si>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</si>
  <si>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</si>
  <si>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</si>
  <si>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</si>
  <si>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</si>
  <si>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</si>
  <si>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</si>
  <si>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</si>
  <si>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</si>
  <si>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</si>
  <si>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</si>
  <si>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</si>
  <si>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</si>
  <si>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</si>
  <si>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</si>
  <si>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</si>
  <si>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</si>
  <si>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</si>
  <si>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</si>
  <si>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</si>
  <si>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</si>
  <si>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</si>
  <si>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</si>
  <si>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</si>
  <si>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</si>
  <si>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</si>
  <si>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</si>
  <si>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</si>
  <si>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</si>
  <si>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</si>
  <si>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</si>
  <si>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</si>
  <si>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</si>
  <si>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</si>
  <si>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</si>
  <si>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</si>
  <si>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</si>
  <si>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</si>
  <si>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</si>
  <si>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</si>
  <si>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</si>
  <si>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</si>
  <si>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</si>
  <si>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</si>
  <si>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</si>
  <si>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</si>
  <si>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</si>
  <si>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</si>
  <si>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</si>
  <si>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</si>
  <si>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</si>
  <si>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</si>
  <si>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</si>
  <si>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</si>
  <si>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</si>
  <si>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</si>
  <si>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</si>
  <si>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</si>
  <si>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</si>
  <si>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</si>
  <si>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</si>
  <si>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</si>
  <si>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</si>
  <si>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</si>
  <si>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</si>
  <si>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</si>
  <si>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</si>
  <si>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</si>
  <si>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</si>
  <si>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</si>
  <si>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</si>
  <si>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</si>
  <si>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</si>
  <si>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</si>
  <si>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</si>
  <si>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</si>
  <si>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</si>
  <si>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</si>
  <si>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</si>
  <si>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</si>
  <si>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</si>
  <si>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</si>
  <si>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</si>
  <si>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</si>
  <si>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</si>
  <si>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</si>
  <si>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</si>
  <si>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</si>
  <si>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</si>
  <si>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</si>
  <si>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</si>
  <si>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</si>
  <si>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</si>
  <si>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</si>
  <si>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</si>
  <si>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</si>
  <si>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</si>
  <si>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</si>
  <si>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</si>
  <si>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</si>
  <si>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</si>
  <si>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</si>
  <si>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</si>
  <si>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</si>
  <si>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</si>
  <si>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</si>
  <si>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</si>
  <si>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</si>
  <si>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</si>
  <si>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</si>
  <si>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</si>
  <si>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</si>
  <si>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</si>
  <si>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</si>
  <si>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</si>
  <si>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</si>
  <si>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</si>
  <si>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</si>
  <si>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</si>
  <si>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</si>
  <si>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</si>
  <si>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</si>
  <si>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</si>
  <si>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</si>
  <si>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</si>
  <si>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</si>
  <si>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</si>
  <si>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</si>
  <si>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</si>
  <si>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</si>
  <si>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</si>
  <si>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</si>
  <si>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</si>
  <si>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</si>
  <si>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</si>
  <si>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</si>
  <si>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</si>
  <si>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</si>
  <si>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</si>
  <si>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</si>
  <si>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</si>
  <si>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</si>
  <si>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</si>
  <si>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</si>
  <si>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</si>
  <si>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</si>
  <si>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</si>
  <si>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</si>
  <si>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</si>
  <si>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</si>
  <si>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</si>
  <si>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</si>
  <si>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</si>
  <si>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</si>
  <si>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</si>
  <si>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</si>
  <si>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</si>
  <si>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</si>
  <si>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</si>
  <si>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</si>
  <si>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</si>
  <si>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</si>
  <si>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</si>
  <si>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</si>
  <si>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</si>
  <si>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</si>
  <si>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</si>
  <si>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</si>
  <si>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</si>
  <si>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</si>
  <si>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</si>
  <si>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</si>
  <si>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</si>
  <si>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</si>
  <si>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</si>
  <si>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</si>
  <si>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</si>
  <si>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</si>
  <si>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</si>
  <si>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</si>
  <si>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</si>
  <si>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</si>
  <si>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</si>
  <si>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</si>
  <si>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</si>
  <si>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</si>
  <si>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</si>
  <si>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</si>
  <si>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</si>
  <si>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</si>
  <si>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</si>
  <si>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</si>
  <si>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</si>
  <si>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</si>
  <si>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</si>
  <si>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</si>
  <si>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</si>
  <si>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</si>
  <si>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</si>
  <si>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</si>
  <si>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</si>
  <si>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</si>
  <si>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</si>
  <si>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</si>
  <si>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</si>
  <si>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</si>
  <si>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</si>
  <si>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</si>
  <si>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</si>
  <si>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</si>
  <si>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</si>
  <si>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</si>
  <si>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</si>
  <si>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</si>
  <si>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</si>
  <si>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</si>
  <si>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</si>
  <si>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</si>
  <si>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</si>
  <si>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</si>
  <si>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</si>
  <si>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</si>
  <si>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</si>
  <si>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</si>
  <si>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</si>
  <si>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</si>
  <si>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</si>
  <si>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</si>
  <si>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</si>
  <si>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</si>
  <si>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</si>
  <si>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</si>
  <si>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</si>
  <si>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</si>
  <si>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</si>
  <si>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</si>
  <si>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</si>
  <si>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</si>
  <si>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</si>
  <si>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</si>
  <si>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</si>
  <si>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</si>
  <si>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</si>
  <si>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</si>
  <si>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</si>
  <si>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</si>
  <si>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</si>
  <si>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</si>
  <si>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</si>
  <si>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</si>
  <si>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</si>
  <si>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</si>
  <si>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</si>
  <si>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</si>
  <si>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</si>
  <si>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</si>
  <si>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</si>
  <si>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</si>
  <si>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</si>
  <si>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</si>
  <si>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</si>
  <si>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</si>
  <si>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</si>
  <si>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</si>
  <si>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</si>
  <si>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</si>
  <si>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</si>
  <si>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</si>
  <si>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</si>
  <si>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</si>
  <si>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</si>
  <si>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</si>
  <si>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</si>
  <si>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</si>
  <si>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</si>
  <si>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</si>
  <si>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</si>
  <si>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</si>
  <si>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</si>
  <si>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</si>
  <si>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</si>
  <si>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</si>
  <si>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</si>
  <si>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</si>
  <si>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</si>
  <si>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</si>
  <si>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</si>
  <si>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</si>
  <si>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</si>
  <si>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</si>
  <si>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</si>
  <si>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</si>
  <si>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</si>
  <si>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</si>
  <si>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</si>
  <si>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</si>
  <si>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</si>
  <si>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</si>
  <si>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</si>
  <si>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</si>
  <si>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</si>
  <si>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</si>
  <si>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</si>
  <si>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</si>
  <si>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</si>
  <si>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</si>
  <si>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</si>
  <si>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</si>
  <si>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</si>
  <si>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</si>
  <si>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</si>
  <si>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</si>
  <si>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</si>
  <si>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</si>
  <si>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</si>
  <si>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</si>
  <si>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</si>
  <si>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</si>
  <si>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</si>
  <si>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</si>
  <si>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</si>
  <si>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</si>
  <si>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</si>
  <si>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</si>
  <si>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</si>
  <si>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</si>
  <si>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</si>
  <si>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</si>
  <si>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</si>
  <si>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</si>
  <si>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</si>
  <si>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</si>
  <si>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</si>
  <si>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</si>
  <si>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</si>
  <si>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</si>
  <si>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</si>
  <si>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</si>
  <si>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</si>
  <si>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</si>
  <si>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</si>
  <si>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</si>
  <si>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</si>
  <si>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</si>
  <si>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</si>
  <si>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</si>
  <si>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</si>
  <si>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</si>
  <si>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</si>
  <si>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</si>
  <si>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</si>
  <si>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</si>
  <si>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</si>
  <si>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</si>
  <si>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</si>
  <si>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</si>
  <si>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</si>
  <si>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</si>
  <si>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</si>
  <si>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</si>
  <si>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</si>
  <si>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</si>
  <si>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</si>
  <si>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</si>
  <si>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</si>
  <si>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</si>
  <si>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</si>
  <si>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</si>
  <si>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</si>
  <si>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</si>
  <si>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</si>
  <si>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</si>
  <si>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</si>
  <si>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</si>
  <si>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</si>
  <si>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</si>
  <si>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</si>
  <si>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</si>
  <si>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</si>
  <si>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</si>
  <si>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</si>
  <si>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</si>
  <si>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</si>
  <si>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</si>
  <si>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</si>
  <si>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</si>
  <si>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</si>
  <si>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</si>
  <si>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</si>
  <si>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</si>
  <si>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</si>
  <si>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</si>
  <si>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</si>
  <si>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</si>
  <si>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</si>
  <si>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</si>
  <si>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</si>
  <si>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</si>
  <si>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</si>
  <si>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</si>
  <si>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</si>
  <si>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</si>
  <si>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</si>
  <si>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</si>
  <si>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</si>
  <si>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</si>
  <si>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</si>
  <si>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</si>
  <si>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</si>
  <si>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</si>
  <si>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</si>
  <si>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</si>
  <si>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</si>
  <si>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</si>
  <si>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</si>
  <si>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</si>
  <si>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</si>
  <si>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</si>
  <si>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</si>
  <si>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</si>
  <si>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</si>
  <si>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</si>
  <si>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</si>
  <si>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</si>
  <si>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</si>
  <si>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</si>
  <si>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</si>
  <si>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</si>
  <si>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</si>
  <si>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</si>
  <si>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</si>
  <si>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</si>
  <si>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</si>
  <si>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</si>
  <si>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</si>
  <si>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</si>
  <si>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</si>
  <si>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</si>
  <si>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</si>
  <si>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</si>
  <si>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</si>
  <si>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</si>
  <si>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</si>
  <si>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</si>
  <si>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</si>
  <si>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</si>
  <si>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</si>
  <si>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</si>
  <si>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</si>
  <si>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</si>
  <si>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</si>
  <si>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</si>
  <si>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</si>
  <si>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</si>
  <si>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</si>
  <si>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</si>
  <si>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</si>
  <si>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</si>
  <si>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</si>
  <si>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</si>
  <si>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</si>
  <si>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</si>
  <si>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</si>
  <si>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</si>
  <si>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</si>
  <si>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</si>
  <si>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</si>
  <si>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</si>
  <si>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</si>
  <si>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</si>
  <si>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</si>
  <si>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</si>
  <si>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</si>
  <si>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</si>
  <si>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</si>
  <si>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</si>
  <si>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</si>
  <si>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</si>
  <si>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</si>
  <si>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</si>
  <si>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</si>
  <si>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</si>
  <si>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</si>
  <si>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</si>
  <si>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</si>
  <si>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</si>
  <si>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</si>
  <si>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</si>
  <si>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</si>
  <si>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</si>
  <si>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</si>
  <si>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</si>
  <si>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</si>
  <si>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</si>
  <si>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</si>
  <si>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</si>
  <si>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</si>
  <si>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</si>
  <si>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</si>
  <si>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</si>
  <si>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</si>
  <si>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</si>
  <si>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</si>
  <si>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</si>
  <si>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</si>
  <si>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</si>
  <si>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</si>
  <si>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</si>
  <si>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</si>
  <si>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</si>
  <si>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</si>
  <si>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</si>
  <si>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</si>
  <si>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</si>
  <si>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</si>
  <si>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</si>
  <si>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</si>
  <si>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</si>
  <si>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</si>
  <si>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</si>
  <si>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</si>
  <si>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</si>
  <si>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</si>
  <si>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</si>
  <si>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</si>
  <si>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</si>
  <si>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</si>
  <si>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</si>
  <si>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</si>
  <si>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</si>
  <si>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</si>
  <si>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</si>
  <si>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</si>
  <si>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</si>
  <si>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</si>
  <si>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</si>
  <si>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</si>
  <si>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</si>
  <si>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</si>
  <si>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</si>
  <si>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</si>
  <si>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</si>
  <si>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</si>
  <si>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</si>
  <si>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</si>
  <si>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</si>
  <si>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</si>
  <si>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</si>
  <si>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</si>
  <si>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</si>
  <si>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</si>
  <si>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</si>
  <si>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</si>
  <si>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</si>
  <si>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</si>
  <si>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</si>
  <si>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</si>
  <si>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</si>
  <si>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</si>
  <si>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</si>
  <si>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</si>
  <si>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</si>
  <si>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</si>
  <si>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</si>
  <si>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</si>
  <si>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</si>
  <si>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</si>
  <si>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</si>
  <si>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</si>
  <si>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</si>
  <si>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</si>
  <si>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</si>
  <si>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</si>
  <si>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</si>
  <si>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</si>
  <si>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</si>
  <si>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</si>
  <si>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</si>
  <si>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</si>
  <si>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</si>
  <si>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</si>
  <si>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</si>
  <si>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</si>
  <si>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</si>
  <si>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</si>
  <si>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</si>
  <si>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</si>
  <si>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</si>
  <si>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</si>
  <si>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</si>
  <si>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</si>
  <si>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</si>
  <si>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</si>
  <si>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</si>
  <si>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</si>
  <si>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</si>
  <si>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</si>
  <si>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</si>
  <si>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</si>
  <si>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</si>
  <si>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</si>
  <si>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</si>
  <si>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</si>
  <si>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</si>
  <si>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</si>
  <si>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</si>
  <si>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</si>
  <si>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</si>
  <si>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</si>
  <si>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</si>
  <si>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</si>
  <si>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</si>
  <si>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</si>
  <si>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</si>
  <si>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</si>
  <si>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</si>
  <si>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</si>
  <si>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</si>
  <si>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</si>
  <si>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</si>
  <si>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</si>
  <si>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</si>
  <si>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</si>
  <si>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</si>
  <si>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</si>
  <si>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</si>
  <si>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</si>
  <si>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</si>
  <si>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</si>
  <si>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</si>
  <si>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</si>
  <si>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</si>
  <si>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</si>
  <si>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</si>
  <si>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</si>
  <si>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</si>
  <si>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</si>
  <si>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</si>
  <si>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</si>
  <si>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</si>
  <si>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</si>
  <si>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</si>
  <si>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</si>
  <si>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</si>
  <si>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</si>
  <si>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</si>
  <si>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</si>
  <si>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</si>
  <si>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</si>
  <si>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</si>
  <si>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</si>
  <si>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</si>
  <si>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</si>
  <si>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</si>
  <si>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</si>
  <si>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</si>
  <si>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</si>
  <si>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</si>
  <si>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</si>
  <si>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</si>
  <si>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</si>
  <si>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</si>
  <si>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</si>
  <si>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</si>
  <si>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</si>
  <si>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</si>
  <si>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</si>
  <si>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</si>
  <si>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</si>
  <si>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</si>
  <si>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</si>
  <si>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</si>
  <si>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</si>
  <si>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</si>
  <si>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</si>
  <si>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</si>
  <si>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</si>
  <si>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</si>
  <si>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</si>
  <si>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</si>
  <si>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</si>
  <si>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</si>
  <si>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</si>
  <si>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</si>
  <si>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</si>
  <si>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</si>
  <si>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</si>
  <si>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</si>
  <si>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</si>
  <si>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</si>
  <si>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</si>
  <si>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</si>
  <si>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</si>
  <si>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</si>
  <si>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</si>
  <si>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</si>
  <si>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</si>
  <si>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</si>
  <si>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</si>
  <si>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</si>
  <si>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</si>
  <si>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</si>
  <si>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</si>
  <si>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</si>
  <si>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</si>
  <si>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</si>
  <si>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</si>
  <si>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</si>
  <si>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</si>
  <si>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</si>
  <si>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</si>
  <si>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</si>
  <si>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</si>
  <si>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</si>
  <si>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</si>
  <si>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</si>
  <si>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</si>
  <si>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</si>
  <si>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</si>
  <si>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</si>
  <si>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</si>
  <si>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</si>
  <si>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</si>
  <si>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</si>
  <si>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</si>
  <si>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</si>
  <si>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</si>
  <si>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</si>
  <si>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</si>
  <si>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</si>
  <si>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</si>
  <si>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</si>
  <si>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</si>
  <si>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</si>
  <si>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</si>
  <si>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</si>
  <si>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</si>
  <si>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</si>
  <si>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</si>
  <si>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</si>
  <si>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</si>
  <si>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</si>
  <si>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</si>
  <si>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</si>
  <si>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</si>
  <si>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</si>
  <si>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</si>
  <si>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</si>
  <si>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</si>
  <si>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</si>
  <si>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</si>
  <si>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</si>
  <si>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</si>
  <si>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</si>
  <si>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</si>
  <si>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</si>
  <si>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</si>
  <si>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</si>
  <si>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</si>
  <si>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</si>
  <si>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</si>
  <si>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</si>
  <si>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</si>
  <si>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</si>
  <si>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</si>
  <si>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</si>
  <si>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</si>
  <si>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</si>
  <si>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</si>
  <si>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</si>
  <si>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</si>
  <si>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</si>
  <si>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</si>
  <si>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</si>
  <si>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</si>
  <si>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</si>
  <si>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</si>
  <si>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</si>
  <si>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</si>
  <si>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</si>
  <si>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</si>
  <si>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</si>
  <si>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</si>
  <si>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</si>
  <si>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</si>
  <si>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</si>
  <si>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</si>
  <si>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</si>
  <si>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</si>
  <si>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</si>
  <si>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</si>
  <si>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</si>
  <si>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</si>
  <si>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</si>
  <si>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</si>
  <si>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</si>
  <si>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</si>
  <si>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</si>
  <si>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</si>
  <si>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</si>
  <si>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</si>
  <si>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</si>
  <si>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</si>
  <si>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</si>
  <si>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</si>
  <si>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</si>
  <si>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</si>
  <si>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</si>
  <si>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</si>
  <si>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</si>
  <si>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</si>
  <si>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</si>
  <si>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</si>
  <si>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</si>
  <si>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</si>
  <si>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</si>
  <si>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</si>
  <si>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</si>
  <si>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</si>
  <si>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</si>
  <si>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</si>
  <si>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</si>
  <si>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</si>
  <si>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</si>
  <si>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</si>
  <si>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</si>
  <si>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</si>
  <si>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</si>
  <si>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</si>
  <si>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</si>
  <si>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</si>
  <si>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</si>
  <si>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</si>
  <si>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</si>
  <si>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</si>
  <si>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</si>
  <si>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</si>
  <si>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</si>
  <si>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</si>
  <si>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</si>
  <si>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</si>
  <si>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</si>
  <si>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</si>
  <si>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</si>
  <si>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</si>
  <si>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</si>
  <si>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</si>
  <si>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</si>
  <si>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</si>
  <si>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</si>
  <si>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</si>
  <si>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</si>
  <si>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</si>
  <si>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</si>
  <si>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</si>
  <si>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</si>
  <si>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</si>
  <si>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</si>
  <si>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</si>
  <si>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</si>
  <si>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</si>
  <si>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</si>
  <si>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</si>
  <si>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</si>
  <si>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</si>
  <si>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</si>
  <si>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</si>
  <si>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</si>
  <si>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</si>
  <si>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</si>
  <si>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</si>
  <si>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</si>
  <si>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</si>
  <si>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</si>
  <si>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</si>
  <si>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</si>
  <si>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</si>
  <si>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</si>
  <si>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</si>
  <si>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</si>
  <si>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</si>
  <si>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</si>
  <si>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</si>
  <si>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</si>
  <si>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</si>
  <si>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</si>
  <si>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</si>
  <si>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</si>
  <si>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</si>
  <si>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</si>
  <si>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</si>
  <si>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</si>
  <si>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</si>
  <si>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</si>
  <si>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</si>
  <si>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</si>
  <si>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</si>
  <si>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</si>
  <si>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</si>
  <si>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</si>
  <si>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</si>
  <si>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</si>
  <si>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</si>
  <si>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</si>
  <si>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</si>
  <si>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</si>
  <si>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</si>
  <si>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</si>
  <si>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</si>
  <si>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</si>
  <si>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</si>
  <si>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</si>
  <si>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</si>
  <si>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</si>
  <si>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</si>
  <si>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</si>
  <si>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</si>
  <si>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</si>
  <si>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</si>
  <si>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</si>
  <si>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</si>
  <si>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</si>
  <si>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</si>
  <si>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</si>
  <si>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</si>
  <si>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</si>
  <si>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</si>
  <si>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</si>
  <si>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</si>
  <si>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</si>
  <si>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</si>
  <si>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</si>
  <si>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</si>
  <si>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</si>
  <si>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</si>
  <si>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</si>
  <si>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</si>
  <si>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</si>
  <si>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</si>
  <si>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</si>
  <si>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</si>
  <si>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</si>
  <si>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</si>
  <si>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</si>
  <si>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</si>
  <si>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</si>
  <si>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</si>
  <si>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</si>
  <si>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</si>
  <si>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</si>
  <si>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</si>
  <si>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</si>
  <si>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</si>
  <si>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</si>
  <si>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</si>
  <si>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Call_count</t>
  </si>
  <si>
    <t>Total_amount</t>
  </si>
  <si>
    <t>Total_duration</t>
  </si>
  <si>
    <t>Average_rating</t>
  </si>
  <si>
    <t>5* calls</t>
  </si>
  <si>
    <t>Row Labels</t>
  </si>
  <si>
    <t>Grand Total</t>
  </si>
  <si>
    <t xml:space="preserve"> </t>
  </si>
  <si>
    <t>Sunday</t>
  </si>
  <si>
    <t>Tuesday</t>
  </si>
  <si>
    <t>Thursday</t>
  </si>
  <si>
    <t>Friday</t>
  </si>
  <si>
    <t>Monday</t>
  </si>
  <si>
    <t>Wednesday</t>
  </si>
  <si>
    <t>Saturday</t>
  </si>
  <si>
    <t>Column Labels</t>
  </si>
  <si>
    <t>Jan</t>
  </si>
  <si>
    <t>Feb</t>
  </si>
  <si>
    <t>Mar</t>
  </si>
  <si>
    <t>Apr</t>
  </si>
  <si>
    <t>May</t>
  </si>
  <si>
    <t>Jun</t>
  </si>
  <si>
    <t>Jul</t>
  </si>
  <si>
    <t>Aug</t>
  </si>
  <si>
    <t>Sep</t>
  </si>
  <si>
    <t>Oct</t>
  </si>
  <si>
    <t>Nov</t>
  </si>
  <si>
    <t>Dec</t>
  </si>
  <si>
    <t>Call_count2</t>
  </si>
  <si>
    <t>For Graph</t>
  </si>
  <si>
    <t>Rep</t>
  </si>
  <si>
    <t>calls</t>
  </si>
  <si>
    <t>Amount</t>
  </si>
  <si>
    <t>sel. Calls</t>
  </si>
  <si>
    <t>sel. Amount</t>
  </si>
  <si>
    <t>selected rep</t>
  </si>
  <si>
    <t>Total</t>
  </si>
  <si>
    <t>CALL CENTER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</si>
</sst>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70" formatCode="\$#,###.0,&quot;k&quot;"/>
    <numFmt numFmtId="177" formatCode="[$$-409]#,##0"/>
  </numFmts>
  <fonts count="7">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9"/>
      <color theme="1"/>
      <name val="Aptos"/>
      <family val="2"/>
      <scheme val="minor"/>
    </font>
    <font>
      <b/>
      <sz val="10"/>
      <color theme="1"/>
      <name val="Aptos"/>
      <scheme val="minor"/>
    </font>
    <font>
      <b/>
      <sz val="24"/>
      <color theme="1"/>
      <name val="Aptos ExtraBold"/>
      <scheme val="maj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C0000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70" fontId="0" fillId="0" borderId="0" xfId="0" applyNumberFormat="1"/>
    <xf numFmtId="0" fontId="0" fillId="4" borderId="0" xfId="0" applyFill="1" applyAlignment="1">
      <alignment horizontal="left"/>
    </xf>
    <xf numFmtId="0" fontId="4" fillId="3" borderId="0" xfId="0" applyFont="1" applyFill="1" applyBorder="1"/>
    <xf numFmtId="177" fontId="4" fillId="3" borderId="0" xfId="0" applyNumberFormat="1" applyFont="1" applyFill="1" applyBorder="1"/>
    <xf numFmtId="0" fontId="0" fillId="3" borderId="10" xfId="0" applyFill="1" applyBorder="1"/>
    <xf numFmtId="0" fontId="0" fillId="3" borderId="11" xfId="0" applyFill="1" applyBorder="1"/>
    <xf numFmtId="0" fontId="0" fillId="3" borderId="12" xfId="0" applyFill="1" applyBorder="1"/>
    <xf numFmtId="0" fontId="4" fillId="3" borderId="14" xfId="0" applyFont="1" applyFill="1" applyBorder="1"/>
    <xf numFmtId="0" fontId="4" fillId="3" borderId="13" xfId="0" applyFont="1" applyFill="1" applyBorder="1" applyAlignment="1">
      <alignment horizontal="left" indent="1"/>
    </xf>
    <xf numFmtId="177" fontId="4" fillId="3" borderId="14" xfId="0" applyNumberFormat="1" applyFont="1" applyFill="1" applyBorder="1"/>
    <xf numFmtId="0" fontId="4" fillId="3" borderId="15" xfId="0" applyFont="1" applyFill="1" applyBorder="1" applyAlignment="1">
      <alignment horizontal="left" indent="1"/>
    </xf>
    <xf numFmtId="177" fontId="4" fillId="3" borderId="16" xfId="0" applyNumberFormat="1" applyFont="1" applyFill="1" applyBorder="1"/>
    <xf numFmtId="177" fontId="4" fillId="3" borderId="17" xfId="0" applyNumberFormat="1" applyFont="1" applyFill="1" applyBorder="1"/>
    <xf numFmtId="0" fontId="5" fillId="3" borderId="13" xfId="0" applyFont="1" applyFill="1" applyBorder="1"/>
    <xf numFmtId="0" fontId="6" fillId="3" borderId="0" xfId="0" applyFont="1" applyFill="1"/>
  </cellXfs>
  <cellStyles count="1">
    <cellStyle name="Normal" xfId="0" builtinId="0"/>
  </cellStyles>
  <dxfs count="21">
    <dxf>
      <fill>
        <patternFill>
          <bgColor theme="5" tint="-0.24994659260841701"/>
        </patternFill>
      </fill>
      <border>
        <left style="thin">
          <color auto="1"/>
        </left>
        <right style="thin">
          <color auto="1"/>
        </right>
        <vertical/>
        <horizontal/>
      </border>
    </dxf>
    <dxf>
      <fill>
        <patternFill patternType="solid">
          <bgColor theme="0" tint="-4.9989318521683403E-2"/>
        </patternFill>
      </fill>
    </dxf>
    <dxf>
      <fill>
        <patternFill>
          <bgColor rgb="FFC00000"/>
        </patternFill>
      </fill>
    </dxf>
    <dxf>
      <font>
        <b/>
        <color theme="1"/>
      </font>
      <border>
        <bottom style="thin">
          <color theme="5"/>
        </bottom>
        <vertical/>
        <horizontal/>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C00000"/>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20"/>
    </tableStyle>
    <tableStyle name="Slicer Style 2" pivot="0" table="0" count="1" xr9:uid="{8005CDFB-68ED-435A-A210-FC0B8A15075D}">
      <tableStyleElement type="wholeTable" dxfId="5"/>
    </tableStyle>
    <tableStyle name="SlicerStyleDark2 2" pivot="0" table="0" count="10" xr9:uid="{F960C989-AAE0-4E05-A391-EC934F2BBD48}">
      <tableStyleElement type="wholeTable" dxfId="4"/>
      <tableStyleElement type="headerRow" dxfId="3"/>
    </tableStyle>
  </tableStyles>
  <colors>
    <mruColors>
      <color rgb="FFE7493D"/>
      <color rgb="FFD0271A"/>
      <color rgb="FFED7269"/>
      <color rgb="FFF4ACA6"/>
      <color rgb="FFF1928B"/>
      <color rgb="FFFDF5F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2"/>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[Call_Center_Data.xlsx]Pivots!weekday Trend</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Pivots!$A$27:$A$34</c:f>
              <c:strCache>
                <c:ptCount val="7"/>
                <c:pt idx="0">
                  <c:v>Sunday</c:v>
                </c:pt>
                <c:pt idx="1">
                  <c:v>Monday</c:v>
                </c:pt>
                <c:pt idx="2">
                  <c:v>Tuesday</c:v>
                </c:pt>
                <c:pt idx="3">
                  <c:v>Wednesday</c:v>
                </c:pt>
                <c:pt idx="4">
                  <c:v>Thursday</c:v>
                </c:pt>
                <c:pt idx="5">
                  <c:v>Friday</c:v>
                </c:pt>
                <c:pt idx="6">
                  <c:v>Saturday</c:v>
                </c:pt>
              </c:strCache>
            </c:strRef>
          </c:cat>
          <c:val>
            <c:numRef>
              <c:f>Pivots!$B$27:$B$34</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3CB1-4180-9625-0A82E1AAEAF4}"/>
            </c:ext>
          </c:extLst>
        </c:ser>
        <c:dLbls>
          <c:showLegendKey val="0"/>
          <c:showVal val="0"/>
          <c:showCatName val="0"/>
          <c:showSerName val="0"/>
          <c:showPercent val="0"/>
          <c:showBubbleSize val="0"/>
        </c:dLbls>
        <c:gapWidth val="25"/>
        <c:axId val="1196930447"/>
        <c:axId val="1196930863"/>
      </c:barChart>
      <c:catAx>
        <c:axId val="119693044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930863"/>
        <c:crosses val="autoZero"/>
        <c:auto val="1"/>
        <c:lblAlgn val="ctr"/>
        <c:lblOffset val="100"/>
        <c:noMultiLvlLbl val="0"/>
      </c:catAx>
      <c:valAx>
        <c:axId val="1196930863"/>
        <c:scaling>
          <c:orientation val="minMax"/>
        </c:scaling>
        <c:delete val="1"/>
        <c:axPos val="t"/>
        <c:numFmt formatCode="#,##0" sourceLinked="1"/>
        <c:majorTickMark val="out"/>
        <c:minorTickMark val="none"/>
        <c:tickLblPos val="nextTo"/>
        <c:crossAx val="11969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[Call_Center_Data.xlsx]Pivots!Monthly Trend</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2000" b="1">
                <a:solidFill>
                  <a:srgbClr val="C00000"/>
                </a:solidFill>
              </a:rPr>
              <a:t>Call</a:t>
            </a:r>
            <a:r>
              <a:rPr lang="en-IN" sz="1800" b="1" baseline="0">
                <a:solidFill>
                  <a:srgbClr val="C00000"/>
                </a:solidFill>
              </a:rPr>
              <a:t> Trend</a:t>
            </a:r>
            <a:endParaRPr lang="en-IN" sz="1800" b="1">
              <a:solidFill>
                <a:srgbClr val="C00000"/>
              </a:solidFill>
            </a:endParaRPr>
          </a:p>
        </c:rich>
      </c:tx>
      <c:layout>
        <c:manualLayout>
          <c:xMode val="edge"/>
          <c:yMode val="edge"/>
          <c:x val="2.9916894483823616E-2"/>
          <c:y val="3.463203463203463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4ACA6">
                  <a:alpha val="75000"/>
                </a:srgbClr>
              </a:gs>
              <a:gs pos="100000">
                <a:srgbClr val="D0271A"/>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0271A"/>
            </a:solidFill>
            <a:round/>
          </a:ln>
          <a:effectLst/>
        </c:spPr>
        <c:marker>
          <c:symbol val="circle"/>
          <c:size val="7"/>
          <c:spPr>
            <a:solidFill>
              <a:schemeClr val="bg1">
                <a:lumMod val="95000"/>
              </a:schemeClr>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D0271A"/>
            </a:solidFill>
            <a:round/>
          </a:ln>
          <a:effectLst/>
        </c:spPr>
        <c:marker>
          <c:symbol val="circle"/>
          <c:size val="7"/>
          <c:spPr>
            <a:solidFill>
              <a:schemeClr val="bg1">
                <a:lumMod val="95000"/>
              </a:schemeClr>
            </a:solidFill>
            <a:ln w="25400">
              <a:solidFill>
                <a:schemeClr val="tx1"/>
              </a:solidFill>
            </a:ln>
            <a:effectLst/>
          </c:spPr>
        </c:marker>
      </c:pivotFmt>
    </c:pivotFmts>
    <c:plotArea>
      <c:layout/>
      <c:areaChart>
        <c:grouping val="standard"/>
        <c:varyColors val="0"/>
        <c:ser>
          <c:idx val="1"/>
          <c:order val="1"/>
          <c:tx>
            <c:strRef>
              <c:f>Pivots!$C$11</c:f>
              <c:strCache>
                <c:ptCount val="1"/>
                <c:pt idx="0">
                  <c:v>Call_count2</c:v>
                </c:pt>
              </c:strCache>
            </c:strRef>
          </c:tx>
          <c:spPr>
            <a:gradFill flip="none" rotWithShape="1">
              <a:gsLst>
                <a:gs pos="0">
                  <a:srgbClr val="F4ACA6">
                    <a:alpha val="75000"/>
                  </a:srgbClr>
                </a:gs>
                <a:gs pos="100000">
                  <a:srgbClr val="D0271A"/>
                </a:gs>
              </a:gsLst>
              <a:lin ang="16200000" scaled="1"/>
              <a:tileRect/>
            </a:gradFill>
            <a:ln>
              <a:noFill/>
            </a:ln>
            <a:effectLst/>
          </c:spP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Pivots!$C$12:$C$24</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5A3-4375-8B85-4226C34583BE}"/>
            </c:ext>
          </c:extLst>
        </c:ser>
        <c:dLbls>
          <c:showLegendKey val="0"/>
          <c:showVal val="0"/>
          <c:showCatName val="0"/>
          <c:showSerName val="0"/>
          <c:showPercent val="0"/>
          <c:showBubbleSize val="0"/>
        </c:dLbls>
        <c:axId val="1087141599"/>
        <c:axId val="1087142015"/>
      </c:areaChart>
      <c:lineChart>
        <c:grouping val="standard"/>
        <c:varyColors val="0"/>
        <c:ser>
          <c:idx val="0"/>
          <c:order val="0"/>
          <c:tx>
            <c:strRef>
              <c:f>Pivots!$B$11</c:f>
              <c:strCache>
                <c:ptCount val="1"/>
                <c:pt idx="0">
                  <c:v>Call_count</c:v>
                </c:pt>
              </c:strCache>
            </c:strRef>
          </c:tx>
          <c:spPr>
            <a:ln w="28575" cap="rnd">
              <a:solidFill>
                <a:srgbClr val="D0271A"/>
              </a:solidFill>
              <a:round/>
            </a:ln>
            <a:effectLst/>
          </c:spPr>
          <c:marker>
            <c:symbol val="circle"/>
            <c:size val="7"/>
            <c:spPr>
              <a:solidFill>
                <a:schemeClr val="bg1">
                  <a:lumMod val="95000"/>
                </a:schemeClr>
              </a:solidFill>
              <a:ln w="25400">
                <a:solidFill>
                  <a:schemeClr val="tx1"/>
                </a:solidFill>
              </a:ln>
              <a:effectLst/>
            </c:spPr>
          </c:marke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Pivots!$B$12:$B$24</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5A3-4375-8B85-4226C34583BE}"/>
            </c:ext>
          </c:extLst>
        </c:ser>
        <c:dLbls>
          <c:showLegendKey val="0"/>
          <c:showVal val="0"/>
          <c:showCatName val="0"/>
          <c:showSerName val="0"/>
          <c:showPercent val="0"/>
          <c:showBubbleSize val="0"/>
        </c:dLbls>
        <c:marker val="1"/>
        <c:smooth val="0"/>
        <c:axId val="1087141599"/>
        <c:axId val="1087142015"/>
      </c:lineChart>
      <c:catAx>
        <c:axId val="108714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142015"/>
        <c:crosses val="autoZero"/>
        <c:auto val="1"/>
        <c:lblAlgn val="ctr"/>
        <c:lblOffset val="100"/>
        <c:noMultiLvlLbl val="0"/>
      </c:catAx>
      <c:valAx>
        <c:axId val="1087142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14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r>
              <a:rPr lang="en-IN" sz="2000" b="1" i="0" u="none" strike="noStrike" kern="1200" spc="0" baseline="0">
                <a:solidFill>
                  <a:srgbClr val="C00000"/>
                </a:solidFill>
                <a:latin typeface="+mn-lt"/>
                <a:ea typeface="+mn-ea"/>
                <a:cs typeface="+mn-cs"/>
              </a:rPr>
              <a:t>Amount</a:t>
            </a:r>
          </a:p>
        </c:rich>
      </c:tx>
      <c:layout>
        <c:manualLayout>
          <c:xMode val="edge"/>
          <c:yMode val="edge"/>
          <c:x val="3.7907197869122639E-2"/>
          <c:y val="3.7037037037037035E-2"/>
        </c:manualLayout>
      </c:layout>
      <c:overlay val="0"/>
      <c:spPr>
        <a:noFill/>
        <a:ln>
          <a:noFill/>
        </a:ln>
        <a:effectLst/>
      </c:spPr>
      <c:txPr>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Pivots!$E$37:$E$41</c:f>
              <c:strCache>
                <c:ptCount val="5"/>
                <c:pt idx="0">
                  <c:v>R01</c:v>
                </c:pt>
                <c:pt idx="1">
                  <c:v>R02</c:v>
                </c:pt>
                <c:pt idx="2">
                  <c:v>R03</c:v>
                </c:pt>
                <c:pt idx="3">
                  <c:v>R04</c:v>
                </c:pt>
                <c:pt idx="4">
                  <c:v>R05</c:v>
                </c:pt>
              </c:strCache>
            </c:strRef>
          </c:cat>
          <c:val>
            <c:numRef>
              <c:f>Pivots!$G$37:$G$41</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936-46A5-8719-71F1D41B8FBF}"/>
            </c:ext>
          </c:extLst>
        </c:ser>
        <c:ser>
          <c:idx val="1"/>
          <c:order val="1"/>
          <c:tx>
            <c:strRef>
              <c:f>Pivots!$I$36</c:f>
              <c:strCache>
                <c:ptCount val="1"/>
                <c:pt idx="0">
                  <c:v>sel. Amount</c:v>
                </c:pt>
              </c:strCache>
            </c:strRef>
          </c:tx>
          <c:spPr>
            <a:gradFill>
              <a:gsLst>
                <a:gs pos="0">
                  <a:schemeClr val="accent2">
                    <a:lumMod val="40000"/>
                    <a:lumOff val="60000"/>
                  </a:schemeClr>
                </a:gs>
                <a:gs pos="100000">
                  <a:schemeClr val="accent2"/>
                </a:gs>
              </a:gsLst>
              <a:lin ang="2700000" scaled="1"/>
            </a:gradFill>
            <a:ln>
              <a:noFill/>
            </a:ln>
            <a:effectLst/>
          </c:spPr>
          <c:invertIfNegative val="0"/>
          <c:dLbls>
            <c:delete val="1"/>
          </c:dLbls>
          <c:val>
            <c:numRef>
              <c:f>Pivots!$I$37:$I$41</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2936-46A5-8719-71F1D41B8FBF}"/>
            </c:ext>
          </c:extLst>
        </c:ser>
        <c:dLbls>
          <c:dLblPos val="outEnd"/>
          <c:showLegendKey val="0"/>
          <c:showVal val="1"/>
          <c:showCatName val="0"/>
          <c:showSerName val="0"/>
          <c:showPercent val="0"/>
          <c:showBubbleSize val="0"/>
        </c:dLbls>
        <c:gapWidth val="25"/>
        <c:overlap val="100"/>
        <c:axId val="987221071"/>
        <c:axId val="1197720463"/>
      </c:barChart>
      <c:catAx>
        <c:axId val="987221071"/>
        <c:scaling>
          <c:orientation val="maxMin"/>
        </c:scaling>
        <c:delete val="1"/>
        <c:axPos val="l"/>
        <c:numFmt formatCode="General" sourceLinked="1"/>
        <c:majorTickMark val="out"/>
        <c:minorTickMark val="none"/>
        <c:tickLblPos val="nextTo"/>
        <c:crossAx val="1197720463"/>
        <c:crosses val="autoZero"/>
        <c:auto val="1"/>
        <c:lblAlgn val="ctr"/>
        <c:lblOffset val="100"/>
        <c:noMultiLvlLbl val="0"/>
      </c:catAx>
      <c:valAx>
        <c:axId val="1197720463"/>
        <c:scaling>
          <c:orientation val="minMax"/>
        </c:scaling>
        <c:delete val="1"/>
        <c:axPos val="t"/>
        <c:numFmt formatCode="\$#,###.0,&quot;k&quot;" sourceLinked="1"/>
        <c:majorTickMark val="out"/>
        <c:minorTickMark val="none"/>
        <c:tickLblPos val="nextTo"/>
        <c:crossAx val="98722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r>
              <a:rPr lang="en-IN" sz="2000" b="1" i="0" u="none" strike="noStrike" kern="1200" spc="0" baseline="0">
                <a:solidFill>
                  <a:srgbClr val="C00000"/>
                </a:solidFill>
                <a:latin typeface="+mn-lt"/>
                <a:ea typeface="+mn-ea"/>
                <a:cs typeface="+mn-cs"/>
              </a:rPr>
              <a:t>Calls</a:t>
            </a:r>
          </a:p>
        </c:rich>
      </c:tx>
      <c:layout>
        <c:manualLayout>
          <c:xMode val="edge"/>
          <c:yMode val="edge"/>
          <c:x val="6.9953275779496144E-2"/>
          <c:y val="3.7037037037037035E-2"/>
        </c:manualLayout>
      </c:layout>
      <c:overlay val="0"/>
      <c:spPr>
        <a:noFill/>
        <a:ln>
          <a:noFill/>
        </a:ln>
        <a:effectLst/>
      </c:spPr>
      <c:txPr>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Pivots!$E$37:$E$41</c:f>
              <c:strCache>
                <c:ptCount val="5"/>
                <c:pt idx="0">
                  <c:v>R01</c:v>
                </c:pt>
                <c:pt idx="1">
                  <c:v>R02</c:v>
                </c:pt>
                <c:pt idx="2">
                  <c:v>R03</c:v>
                </c:pt>
                <c:pt idx="3">
                  <c:v>R04</c:v>
                </c:pt>
                <c:pt idx="4">
                  <c:v>R05</c:v>
                </c:pt>
              </c:strCache>
            </c:strRef>
          </c:cat>
          <c:val>
            <c:numRef>
              <c:f>Pivots!$F$37:$F$41</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46A-491E-B442-D9542F0EC7D8}"/>
            </c:ext>
          </c:extLst>
        </c:ser>
        <c:ser>
          <c:idx val="1"/>
          <c:order val="1"/>
          <c:tx>
            <c:strRef>
              <c:f>Pivots!$H$36</c:f>
              <c:strCache>
                <c:ptCount val="1"/>
                <c:pt idx="0">
                  <c:v>sel. Calls</c:v>
                </c:pt>
              </c:strCache>
            </c:strRef>
          </c:tx>
          <c:spPr>
            <a:gradFill flip="none" rotWithShape="1">
              <a:gsLst>
                <a:gs pos="0">
                  <a:srgbClr val="F4ACA6"/>
                </a:gs>
                <a:gs pos="100000">
                  <a:srgbClr val="C00000"/>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Pivots!$H$37:$H$41</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246A-491E-B442-D9542F0EC7D8}"/>
            </c:ext>
          </c:extLst>
        </c:ser>
        <c:dLbls>
          <c:dLblPos val="outEnd"/>
          <c:showLegendKey val="0"/>
          <c:showVal val="1"/>
          <c:showCatName val="0"/>
          <c:showSerName val="0"/>
          <c:showPercent val="0"/>
          <c:showBubbleSize val="0"/>
        </c:dLbls>
        <c:gapWidth val="25"/>
        <c:overlap val="100"/>
        <c:axId val="113882239"/>
        <c:axId val="113879327"/>
      </c:barChart>
      <c:catAx>
        <c:axId val="1138822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79327"/>
        <c:crosses val="autoZero"/>
        <c:auto val="1"/>
        <c:lblAlgn val="ctr"/>
        <c:lblOffset val="100"/>
        <c:noMultiLvlLbl val="0"/>
      </c:catAx>
      <c:valAx>
        <c:axId val="113879327"/>
        <c:scaling>
          <c:orientation val="minMax"/>
          <c:min val="0"/>
        </c:scaling>
        <c:delete val="1"/>
        <c:axPos val="t"/>
        <c:numFmt formatCode="General" sourceLinked="1"/>
        <c:majorTickMark val="none"/>
        <c:minorTickMark val="none"/>
        <c:tickLblPos val="nextTo"/>
        <c:crossAx val="11388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[Call_Center_Data.xlsx]Pivots!male vs female</c:name>
    <c:fmtId val="12"/>
  </c:pivotSource>
  <c:chart>
    <c:title>
      <c:tx>
        <c:rich>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r>
              <a:rPr lang="en-IN" sz="1600" b="1" i="0" u="none" strike="noStrike" kern="1200" spc="0" baseline="0">
                <a:solidFill>
                  <a:schemeClr val="accent1"/>
                </a:solidFill>
                <a:latin typeface="+mn-lt"/>
                <a:ea typeface="+mn-ea"/>
                <a:cs typeface="+mn-cs"/>
              </a:rPr>
              <a:t>Female</a:t>
            </a:r>
            <a:r>
              <a:rPr lang="en-IN" sz="1600" b="1" i="0" u="none" strike="noStrike" kern="1200" spc="0" baseline="0">
                <a:solidFill>
                  <a:srgbClr val="C00000"/>
                </a:solidFill>
                <a:latin typeface="+mn-lt"/>
                <a:ea typeface="+mn-ea"/>
                <a:cs typeface="+mn-cs"/>
              </a:rPr>
              <a:t> vs. </a:t>
            </a:r>
            <a:r>
              <a:rPr lang="en-IN" sz="1600" b="1" i="0" u="none" strike="noStrike" kern="1200" spc="0" baseline="0">
                <a:solidFill>
                  <a:schemeClr val="accent6"/>
                </a:solidFill>
                <a:latin typeface="+mn-lt"/>
                <a:ea typeface="+mn-ea"/>
                <a:cs typeface="+mn-cs"/>
              </a:rPr>
              <a:t>Male</a:t>
            </a:r>
            <a:r>
              <a:rPr lang="en-IN" sz="1600" b="1" i="0" u="none" strike="noStrike" kern="1200" spc="0" baseline="0">
                <a:solidFill>
                  <a:srgbClr val="C00000"/>
                </a:solidFill>
                <a:latin typeface="+mn-lt"/>
                <a:ea typeface="+mn-ea"/>
                <a:cs typeface="+mn-cs"/>
              </a:rPr>
              <a:t> Callers</a:t>
            </a:r>
          </a:p>
        </c:rich>
      </c:tx>
      <c:overlay val="0"/>
      <c:spPr>
        <a:noFill/>
        <a:ln>
          <a:noFill/>
        </a:ln>
        <a:effectLst/>
      </c:spPr>
      <c:txPr>
        <a:bodyPr rot="0" spcFirstLastPara="1" vertOverflow="ellipsis" vert="horz" wrap="square" anchor="ctr" anchorCtr="1"/>
        <a:lstStyle/>
        <a:p>
          <a:pPr algn="l" rtl="0">
            <a:defRPr lang="en-IN" sz="2000" b="1"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solidFill>
              <a:schemeClr val="accent6">
                <a:lumMod val="60000"/>
                <a:lumOff val="40000"/>
                <a:alpha val="88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Pivots!$B$50:$B$51</c:f>
              <c:strCache>
                <c:ptCount val="1"/>
                <c:pt idx="0">
                  <c:v>Female</c:v>
                </c:pt>
              </c:strCache>
            </c:strRef>
          </c:tx>
          <c:spPr>
            <a:solidFill>
              <a:schemeClr val="accent5">
                <a:lumMod val="75000"/>
              </a:schemeClr>
            </a:solidFill>
            <a:ln>
              <a:noFill/>
            </a:ln>
            <a:effectLst/>
          </c:spPr>
          <c:invertIfNegative val="0"/>
          <c:dLbls>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Pivots!$A$52:$A$55</c:f>
              <c:strCache>
                <c:ptCount val="3"/>
                <c:pt idx="0">
                  <c:v>Cincinnati</c:v>
                </c:pt>
                <c:pt idx="1">
                  <c:v>Cleveland</c:v>
                </c:pt>
                <c:pt idx="2">
                  <c:v>Columbus</c:v>
                </c:pt>
              </c:strCache>
            </c:strRef>
          </c:cat>
          <c:val>
            <c:numRef>
              <c:f>Pivots!$B$52:$B$55</c:f>
              <c:numCache>
                <c:formatCode>#,##0</c:formatCode>
                <c:ptCount val="3"/>
                <c:pt idx="0">
                  <c:v>144</c:v>
                </c:pt>
                <c:pt idx="1">
                  <c:v>326</c:v>
                </c:pt>
                <c:pt idx="2">
                  <c:v>129</c:v>
                </c:pt>
              </c:numCache>
            </c:numRef>
          </c:val>
          <c:extLst>
            <c:ext xmlns:c16="http://schemas.microsoft.com/office/drawing/2014/chart" uri="{C3380CC4-5D6E-409C-BE32-E72D297353CC}">
              <c16:uniqueId val="{00000000-7920-4F32-B4D5-7EBED85C3DC0}"/>
            </c:ext>
          </c:extLst>
        </c:ser>
        <c:ser>
          <c:idx val="1"/>
          <c:order val="1"/>
          <c:tx>
            <c:strRef>
              <c:f>Pivots!$C$50:$C$51</c:f>
              <c:strCache>
                <c:ptCount val="1"/>
                <c:pt idx="0">
                  <c:v>Male</c:v>
                </c:pt>
              </c:strCache>
            </c:strRef>
          </c:tx>
          <c:spPr>
            <a:solidFill>
              <a:schemeClr val="accent6"/>
            </a:solidFill>
            <a:ln>
              <a:noFill/>
            </a:ln>
            <a:effectLst/>
          </c:spPr>
          <c:invertIfNegative val="0"/>
          <c:dLbls>
            <c:spPr>
              <a:solidFill>
                <a:schemeClr val="accent6">
                  <a:lumMod val="60000"/>
                  <a:lumOff val="40000"/>
                  <a:alpha val="88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Pivots!$A$52:$A$55</c:f>
              <c:strCache>
                <c:ptCount val="3"/>
                <c:pt idx="0">
                  <c:v>Cincinnati</c:v>
                </c:pt>
                <c:pt idx="1">
                  <c:v>Cleveland</c:v>
                </c:pt>
                <c:pt idx="2">
                  <c:v>Columbus</c:v>
                </c:pt>
              </c:strCache>
            </c:strRef>
          </c:cat>
          <c:val>
            <c:numRef>
              <c:f>Pivots!$C$52:$C$55</c:f>
              <c:numCache>
                <c:formatCode>#,##0</c:formatCode>
                <c:ptCount val="3"/>
                <c:pt idx="0">
                  <c:v>132</c:v>
                </c:pt>
                <c:pt idx="1">
                  <c:v>63</c:v>
                </c:pt>
                <c:pt idx="2">
                  <c:v>206</c:v>
                </c:pt>
              </c:numCache>
            </c:numRef>
          </c:val>
          <c:extLst>
            <c:ext xmlns:c16="http://schemas.microsoft.com/office/drawing/2014/chart" uri="{C3380CC4-5D6E-409C-BE32-E72D297353CC}">
              <c16:uniqueId val="{00000001-7920-4F32-B4D5-7EBED85C3DC0}"/>
            </c:ext>
          </c:extLst>
        </c:ser>
        <c:dLbls>
          <c:showLegendKey val="0"/>
          <c:showVal val="0"/>
          <c:showCatName val="0"/>
          <c:showSerName val="0"/>
          <c:showPercent val="0"/>
          <c:showBubbleSize val="0"/>
        </c:dLbls>
        <c:gapWidth val="25"/>
        <c:overlap val="100"/>
        <c:axId val="1249192607"/>
        <c:axId val="1249185951"/>
      </c:barChart>
      <c:catAx>
        <c:axId val="1249192607"/>
        <c:scaling>
          <c:orientation val="minMax"/>
        </c:scaling>
        <c:delete val="1"/>
        <c:axPos val="b"/>
        <c:numFmt formatCode="General" sourceLinked="1"/>
        <c:majorTickMark val="none"/>
        <c:minorTickMark val="none"/>
        <c:tickLblPos val="nextTo"/>
        <c:crossAx val="1249185951"/>
        <c:crosses val="autoZero"/>
        <c:auto val="1"/>
        <c:lblAlgn val="ctr"/>
        <c:lblOffset val="100"/>
        <c:noMultiLvlLbl val="0"/>
      </c:catAx>
      <c:valAx>
        <c:axId val="1249185951"/>
        <c:scaling>
          <c:orientation val="minMax"/>
        </c:scaling>
        <c:delete val="1"/>
        <c:axPos val="l"/>
        <c:numFmt formatCode="0%" sourceLinked="1"/>
        <c:majorTickMark val="none"/>
        <c:minorTickMark val="none"/>
        <c:tickLblPos val="nextTo"/>
        <c:crossAx val="124919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[Call_Center_Data.xlsx]Pivots!Rep 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Pivots!$B$58</c:f>
              <c:strCache>
                <c:ptCount val="1"/>
                <c:pt idx="0">
                  <c:v>Total</c:v>
                </c:pt>
              </c:strCache>
            </c:strRef>
          </c:tx>
          <c:spPr>
            <a:solidFill>
              <a:schemeClr val="accent1"/>
            </a:solidFill>
            <a:ln>
              <a:noFill/>
            </a:ln>
            <a:effectLst/>
          </c:spPr>
          <c:invertIfNegative val="0"/>
          <c:cat>
            <c:strRef>
              <c:f>Pivots!$A$59:$A$64</c:f>
              <c:strCache>
                <c:ptCount val="5"/>
                <c:pt idx="0">
                  <c:v>1</c:v>
                </c:pt>
                <c:pt idx="1">
                  <c:v>2</c:v>
                </c:pt>
                <c:pt idx="2">
                  <c:v>3</c:v>
                </c:pt>
                <c:pt idx="3">
                  <c:v>4</c:v>
                </c:pt>
                <c:pt idx="4">
                  <c:v>5</c:v>
                </c:pt>
              </c:strCache>
            </c:strRef>
          </c:cat>
          <c:val>
            <c:numRef>
              <c:f>Pivots!$B$59:$B$64</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5CF-41E2-9C57-F30A8EC45320}"/>
            </c:ext>
          </c:extLst>
        </c:ser>
        <c:dLbls>
          <c:showLegendKey val="0"/>
          <c:showVal val="0"/>
          <c:showCatName val="0"/>
          <c:showSerName val="0"/>
          <c:showPercent val="0"/>
          <c:showBubbleSize val="0"/>
        </c:dLbls>
        <c:gapWidth val="25"/>
        <c:overlap val="-27"/>
        <c:axId val="1253693247"/>
        <c:axId val="1253695327"/>
      </c:barChart>
      <c:catAx>
        <c:axId val="1253693247"/>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695327"/>
        <c:crosses val="autoZero"/>
        <c:auto val="0"/>
        <c:lblAlgn val="ctr"/>
        <c:lblOffset val="100"/>
        <c:noMultiLvlLbl val="0"/>
      </c:catAx>
      <c:valAx>
        <c:axId val="125369532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69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2</xdr:col>
      <xdr:colOff>9525</xdr:colOff>
      <xdr:row>3</xdr:row>
      <xdr:rowOff>38100</xdr:rowOff>
    </xdr:from>
    <xdr:to>
      <xdr:col>3</xdr:col>
      <xdr:colOff>647700</xdr:colOff>
      <xdr:row>8</xdr:row>
      <xdr:rowOff>9525</xdr:rowOff>
    </xdr:to>
    <xdr:sp macro="" textlink="Pivots!$A$4">
      <xdr:nvSpPr>
        <xdr:cNvPr id="2" name="Rectangle 1">
          <a:extLst>
            <a:ext uri="{FF2B5EF4-FFF2-40B4-BE49-F238E27FC236}">
              <a16:creationId xmlns:a16="http://schemas.microsoft.com/office/drawing/2014/main" id="{2E2D230F-F38C-45A6-A8D7-60D8E5B75496}"/>
            </a:ext>
          </a:extLst>
        </xdr:cNvPr>
        <xdr:cNvSpPr/>
      </xdr:nvSpPr>
      <xdr:spPr>
        <a:xfrm>
          <a:off x="381000" y="581025"/>
          <a:ext cx="1323975" cy="876300"/>
        </a:xfrm>
        <a:prstGeom prst="rect">
          <a:avLst/>
        </a:prstGeom>
        <a:solidFill>
          <a:srgbClr val="C00000"/>
        </a:solidFill>
        <a:ln>
          <a:noFill/>
        </a:ln>
        <a:effectLst>
          <a:outerShdw blurRad="254000" dist="127000" dir="2700000" algn="ctr" rotWithShape="0">
            <a:srgbClr val="000000">
              <a:alpha val="5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28F67A-3B46-4B42-8731-7910E7D64519}" type="TxLink">
            <a:rPr lang="en-US" sz="2800" b="1" i="0" u="none" strike="noStrike">
              <a:solidFill>
                <a:schemeClr val="bg1"/>
              </a:solidFill>
              <a:latin typeface="+mj-lt"/>
            </a:rPr>
            <a:pPr algn="ctr"/>
            <a:t>1,000</a:t>
          </a:fld>
          <a:endParaRPr lang="en-IN" sz="2800" b="1">
            <a:solidFill>
              <a:schemeClr val="bg1"/>
            </a:solidFill>
            <a:latin typeface="+mj-lt"/>
          </a:endParaRPr>
        </a:p>
      </xdr:txBody>
    </xdr:sp>
    <xdr:clientData/>
  </xdr:twoCellAnchor>
  <xdr:twoCellAnchor>
    <xdr:from>
      <xdr:col>2</xdr:col>
      <xdr:colOff>171450</xdr:colOff>
      <xdr:row>3</xdr:row>
      <xdr:rowOff>114301</xdr:rowOff>
    </xdr:from>
    <xdr:to>
      <xdr:col>3</xdr:col>
      <xdr:colOff>533400</xdr:colOff>
      <xdr:row>4</xdr:row>
      <xdr:rowOff>104776</xdr:rowOff>
    </xdr:to>
    <xdr:sp macro="" textlink="">
      <xdr:nvSpPr>
        <xdr:cNvPr id="4" name="TextBox 3">
          <a:extLst>
            <a:ext uri="{FF2B5EF4-FFF2-40B4-BE49-F238E27FC236}">
              <a16:creationId xmlns:a16="http://schemas.microsoft.com/office/drawing/2014/main" id="{475CC543-E53D-46CA-BACE-277B09BE9E48}"/>
            </a:ext>
          </a:extLst>
        </xdr:cNvPr>
        <xdr:cNvSpPr txBox="1"/>
      </xdr:nvSpPr>
      <xdr:spPr>
        <a:xfrm>
          <a:off x="542925" y="657226"/>
          <a:ext cx="1047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Calls</a:t>
          </a:r>
        </a:p>
      </xdr:txBody>
    </xdr:sp>
    <xdr:clientData/>
  </xdr:twoCellAnchor>
  <xdr:twoCellAnchor editAs="oneCell">
    <xdr:from>
      <xdr:col>2</xdr:col>
      <xdr:colOff>86918</xdr:colOff>
      <xdr:row>3</xdr:row>
      <xdr:rowOff>112118</xdr:rowOff>
    </xdr:from>
    <xdr:to>
      <xdr:col>2</xdr:col>
      <xdr:colOff>244971</xdr:colOff>
      <xdr:row>4</xdr:row>
      <xdr:rowOff>82805</xdr:rowOff>
    </xdr:to>
    <xdr:pic>
      <xdr:nvPicPr>
        <xdr:cNvPr id="5" name="Graphic 4" descr="Receiver with solid fill">
          <a:extLst>
            <a:ext uri="{FF2B5EF4-FFF2-40B4-BE49-F238E27FC236}">
              <a16:creationId xmlns:a16="http://schemas.microsoft.com/office/drawing/2014/main" id="{BFD7E3A8-5472-4F3D-8FC6-FAF31454ED6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253129">
          <a:off x="458393" y="655043"/>
          <a:ext cx="158053" cy="151662"/>
        </a:xfrm>
        <a:prstGeom prst="rect">
          <a:avLst/>
        </a:prstGeom>
      </xdr:spPr>
    </xdr:pic>
    <xdr:clientData/>
  </xdr:twoCellAnchor>
  <xdr:twoCellAnchor>
    <xdr:from>
      <xdr:col>2</xdr:col>
      <xdr:colOff>171450</xdr:colOff>
      <xdr:row>6</xdr:row>
      <xdr:rowOff>123825</xdr:rowOff>
    </xdr:from>
    <xdr:to>
      <xdr:col>3</xdr:col>
      <xdr:colOff>457200</xdr:colOff>
      <xdr:row>7</xdr:row>
      <xdr:rowOff>123825</xdr:rowOff>
    </xdr:to>
    <xdr:sp macro="" textlink="Pivots!A8">
      <xdr:nvSpPr>
        <xdr:cNvPr id="6" name="TextBox 5">
          <a:extLst>
            <a:ext uri="{FF2B5EF4-FFF2-40B4-BE49-F238E27FC236}">
              <a16:creationId xmlns:a16="http://schemas.microsoft.com/office/drawing/2014/main" id="{FE92178B-DE91-4E9A-831E-4E7F206200AF}"/>
            </a:ext>
          </a:extLst>
        </xdr:cNvPr>
        <xdr:cNvSpPr txBox="1"/>
      </xdr:nvSpPr>
      <xdr:spPr>
        <a:xfrm>
          <a:off x="542925" y="1209675"/>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F45DD9-F562-4E14-A088-0D9455741119}" type="TxLink">
            <a:rPr lang="en-US" sz="1100" b="0" i="0" u="none" strike="noStrike">
              <a:solidFill>
                <a:schemeClr val="bg1">
                  <a:lumMod val="85000"/>
                </a:schemeClr>
              </a:solidFill>
              <a:latin typeface="Aptos"/>
            </a:rPr>
            <a:t>218</a:t>
          </a:fld>
          <a:endParaRPr lang="en-IN" sz="1100">
            <a:solidFill>
              <a:schemeClr val="bg1">
                <a:lumMod val="85000"/>
              </a:schemeClr>
            </a:solidFill>
          </a:endParaRPr>
        </a:p>
      </xdr:txBody>
    </xdr:sp>
    <xdr:clientData/>
  </xdr:twoCellAnchor>
  <xdr:twoCellAnchor>
    <xdr:from>
      <xdr:col>2</xdr:col>
      <xdr:colOff>0</xdr:colOff>
      <xdr:row>10</xdr:row>
      <xdr:rowOff>0</xdr:rowOff>
    </xdr:from>
    <xdr:to>
      <xdr:col>3</xdr:col>
      <xdr:colOff>638175</xdr:colOff>
      <xdr:row>14</xdr:row>
      <xdr:rowOff>152400</xdr:rowOff>
    </xdr:to>
    <xdr:sp macro="" textlink="Pivots!B4">
      <xdr:nvSpPr>
        <xdr:cNvPr id="7" name="Rectangle 6">
          <a:extLst>
            <a:ext uri="{FF2B5EF4-FFF2-40B4-BE49-F238E27FC236}">
              <a16:creationId xmlns:a16="http://schemas.microsoft.com/office/drawing/2014/main" id="{7E09CAFE-2589-4D01-8C3C-379D12606582}"/>
            </a:ext>
          </a:extLst>
        </xdr:cNvPr>
        <xdr:cNvSpPr/>
      </xdr:nvSpPr>
      <xdr:spPr>
        <a:xfrm>
          <a:off x="371475" y="1809750"/>
          <a:ext cx="1323975" cy="876300"/>
        </a:xfrm>
        <a:prstGeom prst="rect">
          <a:avLst/>
        </a:prstGeom>
        <a:solidFill>
          <a:srgbClr val="C00000"/>
        </a:solidFill>
        <a:ln>
          <a:noFill/>
        </a:ln>
        <a:effectLst>
          <a:outerShdw blurRad="254000" dist="127000" dir="2700000" algn="ctr" rotWithShape="0">
            <a:srgbClr val="000000">
              <a:alpha val="5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F7DE23F-ACEE-44BF-91B3-E5DE7100F4AA}" type="TxLink">
            <a:rPr lang="en-US" sz="2400" b="1" i="0" u="none" strike="noStrike">
              <a:solidFill>
                <a:schemeClr val="bg1"/>
              </a:solidFill>
              <a:latin typeface="+mj-lt"/>
              <a:ea typeface="+mn-ea"/>
              <a:cs typeface="+mn-cs"/>
            </a:rPr>
            <a:pPr marL="0" indent="0" algn="ctr"/>
            <a:t>$96,623</a:t>
          </a:fld>
          <a:endParaRPr lang="en-US" sz="2400" b="1" i="0" u="none" strike="noStrike">
            <a:solidFill>
              <a:schemeClr val="bg1"/>
            </a:solidFill>
            <a:latin typeface="+mj-lt"/>
            <a:ea typeface="+mn-ea"/>
            <a:cs typeface="+mn-cs"/>
          </a:endParaRPr>
        </a:p>
      </xdr:txBody>
    </xdr:sp>
    <xdr:clientData/>
  </xdr:twoCellAnchor>
  <xdr:twoCellAnchor>
    <xdr:from>
      <xdr:col>2</xdr:col>
      <xdr:colOff>161925</xdr:colOff>
      <xdr:row>10</xdr:row>
      <xdr:rowOff>76201</xdr:rowOff>
    </xdr:from>
    <xdr:to>
      <xdr:col>3</xdr:col>
      <xdr:colOff>523875</xdr:colOff>
      <xdr:row>11</xdr:row>
      <xdr:rowOff>66676</xdr:rowOff>
    </xdr:to>
    <xdr:sp macro="" textlink="">
      <xdr:nvSpPr>
        <xdr:cNvPr id="8" name="TextBox 7">
          <a:extLst>
            <a:ext uri="{FF2B5EF4-FFF2-40B4-BE49-F238E27FC236}">
              <a16:creationId xmlns:a16="http://schemas.microsoft.com/office/drawing/2014/main" id="{E95DFD0C-0F97-4505-B038-61E971E02247}"/>
            </a:ext>
          </a:extLst>
        </xdr:cNvPr>
        <xdr:cNvSpPr txBox="1"/>
      </xdr:nvSpPr>
      <xdr:spPr>
        <a:xfrm>
          <a:off x="533400" y="1885951"/>
          <a:ext cx="1047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Amount</a:t>
          </a:r>
          <a:r>
            <a:rPr lang="en-IN" sz="1200" b="1" baseline="0">
              <a:solidFill>
                <a:schemeClr val="bg1"/>
              </a:solidFill>
              <a:latin typeface="+mj-lt"/>
            </a:rPr>
            <a:t> </a:t>
          </a:r>
          <a:endParaRPr lang="en-IN" sz="1200" b="1">
            <a:solidFill>
              <a:schemeClr val="bg1"/>
            </a:solidFill>
            <a:latin typeface="+mj-lt"/>
          </a:endParaRPr>
        </a:p>
      </xdr:txBody>
    </xdr:sp>
    <xdr:clientData/>
  </xdr:twoCellAnchor>
  <xdr:twoCellAnchor editAs="oneCell">
    <xdr:from>
      <xdr:col>2</xdr:col>
      <xdr:colOff>80588</xdr:colOff>
      <xdr:row>10</xdr:row>
      <xdr:rowOff>74018</xdr:rowOff>
    </xdr:from>
    <xdr:to>
      <xdr:col>2</xdr:col>
      <xdr:colOff>232250</xdr:colOff>
      <xdr:row>11</xdr:row>
      <xdr:rowOff>44705</xdr:rowOff>
    </xdr:to>
    <xdr:pic>
      <xdr:nvPicPr>
        <xdr:cNvPr id="9" name="Graphic 8">
          <a:extLst>
            <a:ext uri="{FF2B5EF4-FFF2-40B4-BE49-F238E27FC236}">
              <a16:creationId xmlns:a16="http://schemas.microsoft.com/office/drawing/2014/main" id="{40DCE1CD-7720-4440-B6BE-4F2E372A36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452063" y="1883768"/>
          <a:ext cx="151662" cy="151662"/>
        </a:xfrm>
        <a:prstGeom prst="rect">
          <a:avLst/>
        </a:prstGeom>
      </xdr:spPr>
    </xdr:pic>
    <xdr:clientData/>
  </xdr:twoCellAnchor>
  <xdr:twoCellAnchor>
    <xdr:from>
      <xdr:col>2</xdr:col>
      <xdr:colOff>161925</xdr:colOff>
      <xdr:row>13</xdr:row>
      <xdr:rowOff>85725</xdr:rowOff>
    </xdr:from>
    <xdr:to>
      <xdr:col>3</xdr:col>
      <xdr:colOff>447675</xdr:colOff>
      <xdr:row>14</xdr:row>
      <xdr:rowOff>85725</xdr:rowOff>
    </xdr:to>
    <xdr:sp macro="" textlink="Pivots!B8">
      <xdr:nvSpPr>
        <xdr:cNvPr id="10" name="TextBox 9">
          <a:extLst>
            <a:ext uri="{FF2B5EF4-FFF2-40B4-BE49-F238E27FC236}">
              <a16:creationId xmlns:a16="http://schemas.microsoft.com/office/drawing/2014/main" id="{A53FF6C2-7C69-487B-B758-9E1E8221DE3A}"/>
            </a:ext>
          </a:extLst>
        </xdr:cNvPr>
        <xdr:cNvSpPr txBox="1"/>
      </xdr:nvSpPr>
      <xdr:spPr>
        <a:xfrm>
          <a:off x="533400" y="2438400"/>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19AF71-7FA3-48B7-9C76-7C1D2670D8F0}" type="TxLink">
            <a:rPr lang="en-US" sz="1100" b="0" i="0" u="none" strike="noStrike">
              <a:solidFill>
                <a:schemeClr val="bg1">
                  <a:lumMod val="85000"/>
                </a:schemeClr>
              </a:solidFill>
              <a:latin typeface="Aptos"/>
              <a:ea typeface="+mn-ea"/>
              <a:cs typeface="+mn-cs"/>
            </a:rPr>
            <a:pPr marL="0" indent="0" algn="ctr"/>
            <a:t>$20,581</a:t>
          </a:fld>
          <a:endParaRPr lang="en-IN" sz="1100" b="0" i="0" u="none" strike="noStrike">
            <a:solidFill>
              <a:schemeClr val="bg1">
                <a:lumMod val="85000"/>
              </a:schemeClr>
            </a:solidFill>
            <a:latin typeface="Aptos"/>
            <a:ea typeface="+mn-ea"/>
            <a:cs typeface="+mn-cs"/>
          </a:endParaRPr>
        </a:p>
      </xdr:txBody>
    </xdr:sp>
    <xdr:clientData/>
  </xdr:twoCellAnchor>
  <xdr:twoCellAnchor>
    <xdr:from>
      <xdr:col>2</xdr:col>
      <xdr:colOff>0</xdr:colOff>
      <xdr:row>17</xdr:row>
      <xdr:rowOff>0</xdr:rowOff>
    </xdr:from>
    <xdr:to>
      <xdr:col>3</xdr:col>
      <xdr:colOff>638175</xdr:colOff>
      <xdr:row>21</xdr:row>
      <xdr:rowOff>152400</xdr:rowOff>
    </xdr:to>
    <xdr:sp macro="" textlink="Pivots!C4">
      <xdr:nvSpPr>
        <xdr:cNvPr id="11" name="Rectangle 10">
          <a:extLst>
            <a:ext uri="{FF2B5EF4-FFF2-40B4-BE49-F238E27FC236}">
              <a16:creationId xmlns:a16="http://schemas.microsoft.com/office/drawing/2014/main" id="{34F9BDE0-25E2-422A-9070-420F7BB1714B}"/>
            </a:ext>
          </a:extLst>
        </xdr:cNvPr>
        <xdr:cNvSpPr/>
      </xdr:nvSpPr>
      <xdr:spPr>
        <a:xfrm>
          <a:off x="371475" y="3076575"/>
          <a:ext cx="1323975" cy="876300"/>
        </a:xfrm>
        <a:prstGeom prst="rect">
          <a:avLst/>
        </a:prstGeom>
        <a:solidFill>
          <a:srgbClr val="C00000"/>
        </a:solidFill>
        <a:ln>
          <a:noFill/>
        </a:ln>
        <a:effectLst>
          <a:outerShdw blurRad="254000" dist="127000" dir="2700000" algn="ctr" rotWithShape="0">
            <a:srgbClr val="000000">
              <a:alpha val="5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B20E675-0500-4E30-81FB-B3E6252E6701}" type="TxLink">
            <a:rPr lang="en-US" sz="2400" b="1" i="0" u="none" strike="noStrike">
              <a:solidFill>
                <a:schemeClr val="bg1"/>
              </a:solidFill>
              <a:latin typeface="+mj-lt"/>
              <a:ea typeface="+mn-ea"/>
              <a:cs typeface="+mn-cs"/>
            </a:rPr>
            <a:pPr marL="0" indent="0" algn="ctr"/>
            <a:t>89,850</a:t>
          </a:fld>
          <a:endParaRPr lang="en-IN" sz="2400" b="1" i="0" u="none" strike="noStrike">
            <a:solidFill>
              <a:schemeClr val="bg1"/>
            </a:solidFill>
            <a:latin typeface="+mj-lt"/>
            <a:ea typeface="+mn-ea"/>
            <a:cs typeface="+mn-cs"/>
          </a:endParaRPr>
        </a:p>
      </xdr:txBody>
    </xdr:sp>
    <xdr:clientData/>
  </xdr:twoCellAnchor>
  <xdr:twoCellAnchor>
    <xdr:from>
      <xdr:col>2</xdr:col>
      <xdr:colOff>161925</xdr:colOff>
      <xdr:row>17</xdr:row>
      <xdr:rowOff>76201</xdr:rowOff>
    </xdr:from>
    <xdr:to>
      <xdr:col>3</xdr:col>
      <xdr:colOff>523875</xdr:colOff>
      <xdr:row>18</xdr:row>
      <xdr:rowOff>66676</xdr:rowOff>
    </xdr:to>
    <xdr:sp macro="" textlink="">
      <xdr:nvSpPr>
        <xdr:cNvPr id="12" name="TextBox 11">
          <a:extLst>
            <a:ext uri="{FF2B5EF4-FFF2-40B4-BE49-F238E27FC236}">
              <a16:creationId xmlns:a16="http://schemas.microsoft.com/office/drawing/2014/main" id="{0D845CD2-4B12-4579-BD85-33EC63A2B01A}"/>
            </a:ext>
          </a:extLst>
        </xdr:cNvPr>
        <xdr:cNvSpPr txBox="1"/>
      </xdr:nvSpPr>
      <xdr:spPr>
        <a:xfrm>
          <a:off x="533400" y="3152776"/>
          <a:ext cx="1047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Duration</a:t>
          </a:r>
        </a:p>
      </xdr:txBody>
    </xdr:sp>
    <xdr:clientData/>
  </xdr:twoCellAnchor>
  <xdr:twoCellAnchor editAs="oneCell">
    <xdr:from>
      <xdr:col>2</xdr:col>
      <xdr:colOff>80588</xdr:colOff>
      <xdr:row>17</xdr:row>
      <xdr:rowOff>74018</xdr:rowOff>
    </xdr:from>
    <xdr:to>
      <xdr:col>2</xdr:col>
      <xdr:colOff>232250</xdr:colOff>
      <xdr:row>18</xdr:row>
      <xdr:rowOff>44705</xdr:rowOff>
    </xdr:to>
    <xdr:pic>
      <xdr:nvPicPr>
        <xdr:cNvPr id="13" name="Graphic 12">
          <a:extLst>
            <a:ext uri="{FF2B5EF4-FFF2-40B4-BE49-F238E27FC236}">
              <a16:creationId xmlns:a16="http://schemas.microsoft.com/office/drawing/2014/main" id="{8FC2C921-6236-406E-AAEC-F6FCA31608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452063" y="3150593"/>
          <a:ext cx="151662" cy="151662"/>
        </a:xfrm>
        <a:prstGeom prst="rect">
          <a:avLst/>
        </a:prstGeom>
      </xdr:spPr>
    </xdr:pic>
    <xdr:clientData/>
  </xdr:twoCellAnchor>
  <xdr:twoCellAnchor>
    <xdr:from>
      <xdr:col>2</xdr:col>
      <xdr:colOff>161925</xdr:colOff>
      <xdr:row>20</xdr:row>
      <xdr:rowOff>85725</xdr:rowOff>
    </xdr:from>
    <xdr:to>
      <xdr:col>3</xdr:col>
      <xdr:colOff>447675</xdr:colOff>
      <xdr:row>21</xdr:row>
      <xdr:rowOff>85725</xdr:rowOff>
    </xdr:to>
    <xdr:sp macro="" textlink="Pivots!C8">
      <xdr:nvSpPr>
        <xdr:cNvPr id="14" name="TextBox 13">
          <a:extLst>
            <a:ext uri="{FF2B5EF4-FFF2-40B4-BE49-F238E27FC236}">
              <a16:creationId xmlns:a16="http://schemas.microsoft.com/office/drawing/2014/main" id="{08DA77C1-102E-4E90-8637-A97D9CFB5749}"/>
            </a:ext>
          </a:extLst>
        </xdr:cNvPr>
        <xdr:cNvSpPr txBox="1"/>
      </xdr:nvSpPr>
      <xdr:spPr>
        <a:xfrm>
          <a:off x="533400" y="3705225"/>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6A5044-F5AD-409D-B011-A2F869E921A7}" type="TxLink">
            <a:rPr lang="en-US" sz="1100" b="0" i="0" u="none" strike="noStrike">
              <a:solidFill>
                <a:schemeClr val="bg1">
                  <a:lumMod val="85000"/>
                </a:schemeClr>
              </a:solidFill>
              <a:latin typeface="Aptos"/>
              <a:ea typeface="+mn-ea"/>
              <a:cs typeface="+mn-cs"/>
            </a:rPr>
            <a:pPr marL="0" indent="0" algn="ctr"/>
            <a:t>19,300</a:t>
          </a:fld>
          <a:endParaRPr lang="en-IN" sz="1100" b="0" i="0" u="none" strike="noStrike">
            <a:solidFill>
              <a:schemeClr val="bg1">
                <a:lumMod val="85000"/>
              </a:schemeClr>
            </a:solidFill>
            <a:latin typeface="Aptos"/>
            <a:ea typeface="+mn-ea"/>
            <a:cs typeface="+mn-cs"/>
          </a:endParaRPr>
        </a:p>
      </xdr:txBody>
    </xdr:sp>
    <xdr:clientData/>
  </xdr:twoCellAnchor>
  <xdr:twoCellAnchor>
    <xdr:from>
      <xdr:col>2</xdr:col>
      <xdr:colOff>0</xdr:colOff>
      <xdr:row>24</xdr:row>
      <xdr:rowOff>0</xdr:rowOff>
    </xdr:from>
    <xdr:to>
      <xdr:col>3</xdr:col>
      <xdr:colOff>638175</xdr:colOff>
      <xdr:row>28</xdr:row>
      <xdr:rowOff>152400</xdr:rowOff>
    </xdr:to>
    <xdr:sp macro="" textlink="Pivots!D4">
      <xdr:nvSpPr>
        <xdr:cNvPr id="15" name="Rectangle 14">
          <a:extLst>
            <a:ext uri="{FF2B5EF4-FFF2-40B4-BE49-F238E27FC236}">
              <a16:creationId xmlns:a16="http://schemas.microsoft.com/office/drawing/2014/main" id="{C3D26CC1-8BB8-4459-9A50-E187DE038D7C}"/>
            </a:ext>
          </a:extLst>
        </xdr:cNvPr>
        <xdr:cNvSpPr/>
      </xdr:nvSpPr>
      <xdr:spPr>
        <a:xfrm>
          <a:off x="371475" y="4343400"/>
          <a:ext cx="1323975" cy="876300"/>
        </a:xfrm>
        <a:prstGeom prst="rect">
          <a:avLst/>
        </a:prstGeom>
        <a:solidFill>
          <a:srgbClr val="C00000"/>
        </a:solidFill>
        <a:ln>
          <a:noFill/>
        </a:ln>
        <a:effectLst>
          <a:outerShdw blurRad="254000" dist="127000" dir="2700000" algn="ctr" rotWithShape="0">
            <a:srgbClr val="000000">
              <a:alpha val="5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B15C248-CB04-4598-9AAC-05CBE2C67F71}" type="TxLink">
            <a:rPr lang="en-US" sz="2400" b="1" i="0" u="none" strike="noStrike">
              <a:solidFill>
                <a:schemeClr val="bg1"/>
              </a:solidFill>
              <a:latin typeface="+mj-lt"/>
              <a:ea typeface="+mn-ea"/>
              <a:cs typeface="+mn-cs"/>
            </a:rPr>
            <a:pPr marL="0" indent="0" algn="ctr"/>
            <a:t>3.9</a:t>
          </a:fld>
          <a:endParaRPr lang="en-IN" sz="2400" b="1" i="0" u="none" strike="noStrike">
            <a:solidFill>
              <a:schemeClr val="bg1"/>
            </a:solidFill>
            <a:latin typeface="+mj-lt"/>
            <a:ea typeface="+mn-ea"/>
            <a:cs typeface="+mn-cs"/>
          </a:endParaRPr>
        </a:p>
      </xdr:txBody>
    </xdr:sp>
    <xdr:clientData/>
  </xdr:twoCellAnchor>
  <xdr:twoCellAnchor>
    <xdr:from>
      <xdr:col>2</xdr:col>
      <xdr:colOff>161925</xdr:colOff>
      <xdr:row>24</xdr:row>
      <xdr:rowOff>76201</xdr:rowOff>
    </xdr:from>
    <xdr:to>
      <xdr:col>3</xdr:col>
      <xdr:colOff>523875</xdr:colOff>
      <xdr:row>25</xdr:row>
      <xdr:rowOff>66676</xdr:rowOff>
    </xdr:to>
    <xdr:sp macro="" textlink="">
      <xdr:nvSpPr>
        <xdr:cNvPr id="16" name="TextBox 15">
          <a:extLst>
            <a:ext uri="{FF2B5EF4-FFF2-40B4-BE49-F238E27FC236}">
              <a16:creationId xmlns:a16="http://schemas.microsoft.com/office/drawing/2014/main" id="{F274D8CE-9393-4037-AA75-AC577BEB389D}"/>
            </a:ext>
          </a:extLst>
        </xdr:cNvPr>
        <xdr:cNvSpPr txBox="1"/>
      </xdr:nvSpPr>
      <xdr:spPr>
        <a:xfrm>
          <a:off x="533400" y="4419601"/>
          <a:ext cx="1047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Avg.</a:t>
          </a:r>
          <a:r>
            <a:rPr lang="en-IN" sz="1200" b="1" baseline="0">
              <a:solidFill>
                <a:schemeClr val="bg1"/>
              </a:solidFill>
              <a:latin typeface="+mj-lt"/>
            </a:rPr>
            <a:t> Rating</a:t>
          </a:r>
          <a:endParaRPr lang="en-IN" sz="1200" b="1">
            <a:solidFill>
              <a:schemeClr val="bg1"/>
            </a:solidFill>
            <a:latin typeface="+mj-lt"/>
          </a:endParaRPr>
        </a:p>
      </xdr:txBody>
    </xdr:sp>
    <xdr:clientData/>
  </xdr:twoCellAnchor>
  <xdr:twoCellAnchor editAs="oneCell">
    <xdr:from>
      <xdr:col>2</xdr:col>
      <xdr:colOff>80588</xdr:colOff>
      <xdr:row>24</xdr:row>
      <xdr:rowOff>74018</xdr:rowOff>
    </xdr:from>
    <xdr:to>
      <xdr:col>2</xdr:col>
      <xdr:colOff>232250</xdr:colOff>
      <xdr:row>25</xdr:row>
      <xdr:rowOff>44705</xdr:rowOff>
    </xdr:to>
    <xdr:pic>
      <xdr:nvPicPr>
        <xdr:cNvPr id="17" name="Graphic 16">
          <a:extLst>
            <a:ext uri="{FF2B5EF4-FFF2-40B4-BE49-F238E27FC236}">
              <a16:creationId xmlns:a16="http://schemas.microsoft.com/office/drawing/2014/main" id="{5514AF29-0045-4562-9155-EFB89F77D42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452063" y="4417418"/>
          <a:ext cx="151662" cy="151662"/>
        </a:xfrm>
        <a:prstGeom prst="rect">
          <a:avLst/>
        </a:prstGeom>
      </xdr:spPr>
    </xdr:pic>
    <xdr:clientData/>
  </xdr:twoCellAnchor>
  <xdr:twoCellAnchor>
    <xdr:from>
      <xdr:col>2</xdr:col>
      <xdr:colOff>161925</xdr:colOff>
      <xdr:row>27</xdr:row>
      <xdr:rowOff>85725</xdr:rowOff>
    </xdr:from>
    <xdr:to>
      <xdr:col>3</xdr:col>
      <xdr:colOff>447675</xdr:colOff>
      <xdr:row>28</xdr:row>
      <xdr:rowOff>85725</xdr:rowOff>
    </xdr:to>
    <xdr:sp macro="" textlink="Pivots!D8">
      <xdr:nvSpPr>
        <xdr:cNvPr id="18" name="TextBox 17">
          <a:extLst>
            <a:ext uri="{FF2B5EF4-FFF2-40B4-BE49-F238E27FC236}">
              <a16:creationId xmlns:a16="http://schemas.microsoft.com/office/drawing/2014/main" id="{FB7A0853-0C46-411C-BE04-C9455E31883F}"/>
            </a:ext>
          </a:extLst>
        </xdr:cNvPr>
        <xdr:cNvSpPr txBox="1"/>
      </xdr:nvSpPr>
      <xdr:spPr>
        <a:xfrm>
          <a:off x="533400" y="4972050"/>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64943C-5342-4472-9A97-AA5E1C19FA42}" type="TxLink">
            <a:rPr lang="en-US" sz="1100" b="0" i="0" u="none" strike="noStrike">
              <a:solidFill>
                <a:schemeClr val="bg1">
                  <a:lumMod val="85000"/>
                </a:schemeClr>
              </a:solidFill>
              <a:latin typeface="Aptos"/>
              <a:ea typeface="+mn-ea"/>
              <a:cs typeface="+mn-cs"/>
            </a:rPr>
            <a:pPr marL="0" indent="0" algn="ctr"/>
            <a:t>3.9</a:t>
          </a:fld>
          <a:endParaRPr lang="en-IN" sz="1100" b="0" i="0" u="none" strike="noStrike">
            <a:solidFill>
              <a:schemeClr val="bg1">
                <a:lumMod val="85000"/>
              </a:schemeClr>
            </a:solidFill>
            <a:latin typeface="Aptos"/>
            <a:ea typeface="+mn-ea"/>
            <a:cs typeface="+mn-cs"/>
          </a:endParaRPr>
        </a:p>
      </xdr:txBody>
    </xdr:sp>
    <xdr:clientData/>
  </xdr:twoCellAnchor>
  <xdr:twoCellAnchor>
    <xdr:from>
      <xdr:col>2</xdr:col>
      <xdr:colOff>0</xdr:colOff>
      <xdr:row>31</xdr:row>
      <xdr:rowOff>0</xdr:rowOff>
    </xdr:from>
    <xdr:to>
      <xdr:col>3</xdr:col>
      <xdr:colOff>638175</xdr:colOff>
      <xdr:row>35</xdr:row>
      <xdr:rowOff>152400</xdr:rowOff>
    </xdr:to>
    <xdr:sp macro="" textlink="Pivots!E4">
      <xdr:nvSpPr>
        <xdr:cNvPr id="19" name="Rectangle 18">
          <a:extLst>
            <a:ext uri="{FF2B5EF4-FFF2-40B4-BE49-F238E27FC236}">
              <a16:creationId xmlns:a16="http://schemas.microsoft.com/office/drawing/2014/main" id="{04BEC9DC-339A-4E08-939F-DE9DB07600FE}"/>
            </a:ext>
          </a:extLst>
        </xdr:cNvPr>
        <xdr:cNvSpPr/>
      </xdr:nvSpPr>
      <xdr:spPr>
        <a:xfrm>
          <a:off x="371475" y="5610225"/>
          <a:ext cx="1323975" cy="876300"/>
        </a:xfrm>
        <a:prstGeom prst="rect">
          <a:avLst/>
        </a:prstGeom>
        <a:solidFill>
          <a:srgbClr val="C00000"/>
        </a:solidFill>
        <a:ln>
          <a:noFill/>
        </a:ln>
        <a:effectLst>
          <a:outerShdw blurRad="254000" dist="127000" dir="2700000" algn="ctr" rotWithShape="0">
            <a:srgbClr val="000000">
              <a:alpha val="5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9052ABD-B001-4036-B486-106016E30256}" type="TxLink">
            <a:rPr lang="en-US" sz="2400" b="1" i="0" u="none" strike="noStrike">
              <a:solidFill>
                <a:schemeClr val="bg1"/>
              </a:solidFill>
              <a:latin typeface="+mj-lt"/>
              <a:ea typeface="+mn-ea"/>
              <a:cs typeface="+mn-cs"/>
            </a:rPr>
            <a:pPr marL="0" indent="0" algn="ctr"/>
            <a:t>307</a:t>
          </a:fld>
          <a:endParaRPr lang="en-IN" sz="2400" b="1" i="0" u="none" strike="noStrike">
            <a:solidFill>
              <a:schemeClr val="bg1"/>
            </a:solidFill>
            <a:latin typeface="+mj-lt"/>
            <a:ea typeface="+mn-ea"/>
            <a:cs typeface="+mn-cs"/>
          </a:endParaRPr>
        </a:p>
      </xdr:txBody>
    </xdr:sp>
    <xdr:clientData/>
  </xdr:twoCellAnchor>
  <xdr:twoCellAnchor>
    <xdr:from>
      <xdr:col>2</xdr:col>
      <xdr:colOff>161925</xdr:colOff>
      <xdr:row>31</xdr:row>
      <xdr:rowOff>76201</xdr:rowOff>
    </xdr:from>
    <xdr:to>
      <xdr:col>3</xdr:col>
      <xdr:colOff>523875</xdr:colOff>
      <xdr:row>32</xdr:row>
      <xdr:rowOff>66676</xdr:rowOff>
    </xdr:to>
    <xdr:sp macro="" textlink="">
      <xdr:nvSpPr>
        <xdr:cNvPr id="20" name="TextBox 19">
          <a:extLst>
            <a:ext uri="{FF2B5EF4-FFF2-40B4-BE49-F238E27FC236}">
              <a16:creationId xmlns:a16="http://schemas.microsoft.com/office/drawing/2014/main" id="{A4094E09-8DB2-4F5C-ABFC-839A658BD87D}"/>
            </a:ext>
          </a:extLst>
        </xdr:cNvPr>
        <xdr:cNvSpPr txBox="1"/>
      </xdr:nvSpPr>
      <xdr:spPr>
        <a:xfrm>
          <a:off x="533400" y="5686426"/>
          <a:ext cx="1047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mj-lt"/>
            </a:rPr>
            <a:t>Happy</a:t>
          </a:r>
          <a:r>
            <a:rPr lang="en-IN" sz="1200" b="1" baseline="0">
              <a:solidFill>
                <a:schemeClr val="bg1"/>
              </a:solidFill>
              <a:latin typeface="+mj-lt"/>
            </a:rPr>
            <a:t> Callers</a:t>
          </a:r>
          <a:endParaRPr lang="en-IN" sz="1200" b="1">
            <a:solidFill>
              <a:schemeClr val="bg1"/>
            </a:solidFill>
            <a:latin typeface="+mj-lt"/>
          </a:endParaRPr>
        </a:p>
      </xdr:txBody>
    </xdr:sp>
    <xdr:clientData/>
  </xdr:twoCellAnchor>
  <xdr:twoCellAnchor editAs="oneCell">
    <xdr:from>
      <xdr:col>2</xdr:col>
      <xdr:colOff>42488</xdr:colOff>
      <xdr:row>31</xdr:row>
      <xdr:rowOff>83543</xdr:rowOff>
    </xdr:from>
    <xdr:to>
      <xdr:col>2</xdr:col>
      <xdr:colOff>194150</xdr:colOff>
      <xdr:row>32</xdr:row>
      <xdr:rowOff>54230</xdr:rowOff>
    </xdr:to>
    <xdr:pic>
      <xdr:nvPicPr>
        <xdr:cNvPr id="21" name="Graphic 20">
          <a:extLst>
            <a:ext uri="{FF2B5EF4-FFF2-40B4-BE49-F238E27FC236}">
              <a16:creationId xmlns:a16="http://schemas.microsoft.com/office/drawing/2014/main" id="{97888ACE-C0B3-4AD2-9C83-CE51193DB6D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413963" y="5693768"/>
          <a:ext cx="151662" cy="151662"/>
        </a:xfrm>
        <a:prstGeom prst="rect">
          <a:avLst/>
        </a:prstGeom>
      </xdr:spPr>
    </xdr:pic>
    <xdr:clientData/>
  </xdr:twoCellAnchor>
  <xdr:twoCellAnchor>
    <xdr:from>
      <xdr:col>2</xdr:col>
      <xdr:colOff>161925</xdr:colOff>
      <xdr:row>34</xdr:row>
      <xdr:rowOff>85725</xdr:rowOff>
    </xdr:from>
    <xdr:to>
      <xdr:col>3</xdr:col>
      <xdr:colOff>447675</xdr:colOff>
      <xdr:row>35</xdr:row>
      <xdr:rowOff>85725</xdr:rowOff>
    </xdr:to>
    <xdr:sp macro="" textlink="Pivots!E8">
      <xdr:nvSpPr>
        <xdr:cNvPr id="22" name="TextBox 21">
          <a:extLst>
            <a:ext uri="{FF2B5EF4-FFF2-40B4-BE49-F238E27FC236}">
              <a16:creationId xmlns:a16="http://schemas.microsoft.com/office/drawing/2014/main" id="{3822EF96-B7A5-4F25-80F9-6F0F5E220340}"/>
            </a:ext>
          </a:extLst>
        </xdr:cNvPr>
        <xdr:cNvSpPr txBox="1"/>
      </xdr:nvSpPr>
      <xdr:spPr>
        <a:xfrm>
          <a:off x="533400" y="6238875"/>
          <a:ext cx="97155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D89E26-B70C-4CB2-B8C5-2329DFBACF9A}" type="TxLink">
            <a:rPr lang="en-US" sz="1100" b="0" i="0" u="none" strike="noStrike">
              <a:solidFill>
                <a:schemeClr val="bg1">
                  <a:lumMod val="85000"/>
                </a:schemeClr>
              </a:solidFill>
              <a:latin typeface="Aptos"/>
              <a:ea typeface="+mn-ea"/>
              <a:cs typeface="+mn-cs"/>
            </a:rPr>
            <a:pPr marL="0" indent="0" algn="ctr"/>
            <a:t>74</a:t>
          </a:fld>
          <a:endParaRPr lang="en-IN" sz="1100" b="0" i="0" u="none" strike="noStrike">
            <a:solidFill>
              <a:schemeClr val="bg1">
                <a:lumMod val="85000"/>
              </a:schemeClr>
            </a:solidFill>
            <a:latin typeface="Aptos"/>
            <a:ea typeface="+mn-ea"/>
            <a:cs typeface="+mn-cs"/>
          </a:endParaRPr>
        </a:p>
      </xdr:txBody>
    </xdr:sp>
    <xdr:clientData/>
  </xdr:twoCellAnchor>
  <xdr:twoCellAnchor editAs="oneCell">
    <xdr:from>
      <xdr:col>12</xdr:col>
      <xdr:colOff>378416</xdr:colOff>
      <xdr:row>19</xdr:row>
      <xdr:rowOff>30481</xdr:rowOff>
    </xdr:from>
    <xdr:to>
      <xdr:col>14</xdr:col>
      <xdr:colOff>365760</xdr:colOff>
      <xdr:row>29</xdr:row>
      <xdr:rowOff>114299</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1A27E0DF-B7FD-4DB0-B91B-B8CBC0F05D2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095397" y="3753890"/>
              <a:ext cx="1348058" cy="1939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400050</xdr:colOff>
      <xdr:row>4</xdr:row>
      <xdr:rowOff>57150</xdr:rowOff>
    </xdr:from>
    <xdr:to>
      <xdr:col>14</xdr:col>
      <xdr:colOff>304800</xdr:colOff>
      <xdr:row>13</xdr:row>
      <xdr:rowOff>171450</xdr:rowOff>
    </xdr:to>
    <xdr:graphicFrame macro="">
      <xdr:nvGraphicFramePr>
        <xdr:cNvPr id="26" name="Chart 25">
          <a:extLst>
            <a:ext uri="{FF2B5EF4-FFF2-40B4-BE49-F238E27FC236}">
              <a16:creationId xmlns:a16="http://schemas.microsoft.com/office/drawing/2014/main" id="{EDF5B497-70FC-44D5-B5A7-8C346DF2A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38100</xdr:rowOff>
    </xdr:from>
    <xdr:to>
      <xdr:col>11</xdr:col>
      <xdr:colOff>466725</xdr:colOff>
      <xdr:row>15</xdr:row>
      <xdr:rowOff>66675</xdr:rowOff>
    </xdr:to>
    <xdr:graphicFrame macro="">
      <xdr:nvGraphicFramePr>
        <xdr:cNvPr id="24" name="Chart 23">
          <a:extLst>
            <a:ext uri="{FF2B5EF4-FFF2-40B4-BE49-F238E27FC236}">
              <a16:creationId xmlns:a16="http://schemas.microsoft.com/office/drawing/2014/main" id="{8C31EE8E-9B78-458B-8682-BD35C73A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190500</xdr:colOff>
      <xdr:row>17</xdr:row>
      <xdr:rowOff>9524</xdr:rowOff>
    </xdr:from>
    <xdr:to>
      <xdr:col>12</xdr:col>
      <xdr:colOff>371475</xdr:colOff>
      <xdr:row>35</xdr:row>
      <xdr:rowOff>167639</xdr:rowOff>
    </xdr:to>
    <xdr:sp macro="" textlink="">
      <xdr:nvSpPr>
        <xdr:cNvPr id="29" name="Rectangle 28">
          <a:extLst>
            <a:ext uri="{FF2B5EF4-FFF2-40B4-BE49-F238E27FC236}">
              <a16:creationId xmlns:a16="http://schemas.microsoft.com/office/drawing/2014/main" id="{9D39DE7C-2D7B-4DA1-AD6C-956146E3A305}"/>
            </a:ext>
          </a:extLst>
        </xdr:cNvPr>
        <xdr:cNvSpPr/>
      </xdr:nvSpPr>
      <xdr:spPr>
        <a:xfrm>
          <a:off x="1935480" y="3118484"/>
          <a:ext cx="5210175" cy="3449955"/>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513418</xdr:colOff>
      <xdr:row>17</xdr:row>
      <xdr:rowOff>0</xdr:rowOff>
    </xdr:from>
    <xdr:to>
      <xdr:col>12</xdr:col>
      <xdr:colOff>400050</xdr:colOff>
      <xdr:row>35</xdr:row>
      <xdr:rowOff>68580</xdr:rowOff>
    </xdr:to>
    <xdr:graphicFrame macro="">
      <xdr:nvGraphicFramePr>
        <xdr:cNvPr id="28" name="Chart 27">
          <a:extLst>
            <a:ext uri="{FF2B5EF4-FFF2-40B4-BE49-F238E27FC236}">
              <a16:creationId xmlns:a16="http://schemas.microsoft.com/office/drawing/2014/main" id="{9FE7329D-7673-4F1B-BF22-6EB0137D7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2</xdr:rowOff>
    </xdr:from>
    <xdr:to>
      <xdr:col>8</xdr:col>
      <xdr:colOff>588123</xdr:colOff>
      <xdr:row>35</xdr:row>
      <xdr:rowOff>99060</xdr:rowOff>
    </xdr:to>
    <xdr:graphicFrame macro="">
      <xdr:nvGraphicFramePr>
        <xdr:cNvPr id="27" name="Chart 26">
          <a:extLst>
            <a:ext uri="{FF2B5EF4-FFF2-40B4-BE49-F238E27FC236}">
              <a16:creationId xmlns:a16="http://schemas.microsoft.com/office/drawing/2014/main" id="{D2659263-5584-49A3-8021-0CCA86FE3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19050</xdr:colOff>
      <xdr:row>3</xdr:row>
      <xdr:rowOff>9525</xdr:rowOff>
    </xdr:from>
    <xdr:to>
      <xdr:col>18</xdr:col>
      <xdr:colOff>388620</xdr:colOff>
      <xdr:row>15</xdr:row>
      <xdr:rowOff>57150</xdr:rowOff>
    </xdr:to>
    <xdr:graphicFrame macro="">
      <xdr:nvGraphicFramePr>
        <xdr:cNvPr id="32" name="Chart 31">
          <a:extLst>
            <a:ext uri="{FF2B5EF4-FFF2-40B4-BE49-F238E27FC236}">
              <a16:creationId xmlns:a16="http://schemas.microsoft.com/office/drawing/2014/main" id="{DD9844D4-5518-4ECC-9CCE-00DD6D55D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430530</xdr:colOff>
      <xdr:row>3</xdr:row>
      <xdr:rowOff>1905</xdr:rowOff>
    </xdr:from>
    <xdr:to>
      <xdr:col>22</xdr:col>
      <xdr:colOff>121920</xdr:colOff>
      <xdr:row>15</xdr:row>
      <xdr:rowOff>49530</xdr:rowOff>
    </xdr:to>
    <xdr:graphicFrame macro="">
      <xdr:nvGraphicFramePr>
        <xdr:cNvPr id="33" name="Chart 32">
          <a:extLst>
            <a:ext uri="{FF2B5EF4-FFF2-40B4-BE49-F238E27FC236}">
              <a16:creationId xmlns:a16="http://schemas.microsoft.com/office/drawing/2014/main" id="{9456DFDA-B9FA-48F1-9AA1-4E149D69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45845138885" backgroundQuery="1" createdVersion="7" refreshedVersion="7" minRefreshableVersion="3" recordCount="0" supportSubquery="1" supportAdvancedDrill="1" xr:uid="{38E55E5C-CB76-4430-828D-6EA398F17BAC}">
  <cacheSource type="external" connectionId="1"/>
  <cacheFields count="3">
    <cacheField name="[customers].[City].[City]" caption="City" numFmtId="0" hierarchy="26" level="1">
      <sharedItems count="3">
        <s v="Cincinnati"/>
        <s v="Cleveland"/>
        <s v="Columbus"/>
      </sharedItems>
    </cacheField>
    <cacheField name="[customers].[Gedner].[Gedner]" caption="Gedner" numFmtId="0" hierarchy="24" level="1">
      <sharedItems count="2">
        <s v="Female"/>
        <s v="Male"/>
      </sharedItems>
    </cacheField>
    <cacheField name="[Measures].[Call_count]" caption="Call_count" numFmtId="0" hierarchy="28" level="32767"/>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11329282404" backgroundQuery="1" createdVersion="7" refreshedVersion="7" minRefreshableVersion="3" recordCount="0" supportSubquery="1" supportAdvancedDrill="1" xr:uid="{7F6ABBC0-1E59-4F8C-9749-3C57EAD33DED}">
  <cacheSource type="external" connectionId="1"/>
  <cacheFields count="3">
    <cacheField name="[calls].[Representative].[Representative]" caption="Representative" numFmtId="0" hierarchy="3" level="1">
      <sharedItems count="5">
        <s v="R01"/>
        <s v="R02"/>
        <s v="R03"/>
        <s v="R04"/>
        <s v="R05"/>
      </sharedItems>
    </cacheField>
    <cacheField name="[Measures].[Call_count]" caption="Call_count" numFmtId="0" hierarchy="28" level="32767"/>
    <cacheField name="[Measures].[Total_amount]" caption="Total_amount" numFmtId="0" hierarchy="29" level="32767"/>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oneField="1">
      <fieldsUsage count="1">
        <fieldUsage x="2"/>
      </fieldsUsage>
    </cacheHierarchy>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865199189815" backgroundQuery="1" createdVersion="7" refreshedVersion="7" minRefreshableVersion="3" recordCount="0" supportSubquery="1" supportAdvancedDrill="1" xr:uid="{F0EC1978-AC6D-4DBC-8404-07AA5118D8CB}">
  <cacheSource type="external" connectionId="1"/>
  <cacheFields count="5">
    <cacheField name="[Measures].[Total_amount]" caption="Total_amount" numFmtId="0" hierarchy="29" level="32767"/>
    <cacheField name="[Measures].[Call_count]" caption="Call_count" numFmtId="0" hierarchy="28" level="32767"/>
    <cacheField name="[Measures].[Total_duration]" caption="Total_duration" numFmtId="0" hierarchy="30" level="32767"/>
    <cacheField name="[Measures].[Average_rating]" caption="Average_rating" numFmtId="0" hierarchy="31" level="32767"/>
    <cacheField name="[Measures].[5* calls]" caption="5* calls" numFmtId="0" hierarchy="32" level="32767"/>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oneField="1">
      <fieldsUsage count="1">
        <fieldUsage x="0"/>
      </fieldsUsage>
    </cacheHierarchy>
    <cacheHierarchy uniqueName="[Measures].[Total_duration]" caption="Total_duration" measure="1" displayFolder="" measureGroup="calls" count="0" oneField="1">
      <fieldsUsage count="1">
        <fieldUsage x="2"/>
      </fieldsUsage>
    </cacheHierarchy>
    <cacheHierarchy uniqueName="[Measures].[Average_rating]" caption="Average_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71226388887" backgroundQuery="1" createdVersion="7" refreshedVersion="7" minRefreshableVersion="3" recordCount="0" supportSubquery="1" supportAdvancedDrill="1" xr:uid="{38D331F9-AB29-4176-A32E-FBEB0E31680F}">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26" level="1">
      <sharedItems count="3">
        <s v="Cincinnati"/>
        <s v="Cleveland"/>
        <s v="Columbus"/>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Measures].[Total_amount]" caption="Total_amount" numFmtId="0" hierarchy="29" level="32767"/>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oneField="1">
      <fieldsUsage count="1">
        <fieldUsage x="3"/>
      </fieldsUsage>
    </cacheHierarchy>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98712037035" backgroundQuery="1" createdVersion="7" refreshedVersion="7" minRefreshableVersion="3" recordCount="0" supportSubquery="1" supportAdvancedDrill="1" xr:uid="{94343F99-CF75-4ECC-9864-7ABB00264BDF}">
  <cacheSource type="external" connectionId="1"/>
  <cacheFields count="6">
    <cacheField name="[Measures].[Call_count]" caption="Call_count" numFmtId="0" hierarchy="28" level="32767"/>
    <cacheField name="[Measures].[Total_amount]" caption="Total_amount" numFmtId="0" hierarchy="29" level="32767"/>
    <cacheField name="[Measures].[Total_duration]" caption="Total_duration" numFmtId="0" hierarchy="30" level="32767"/>
    <cacheField name="[Measures].[Average_rating]" caption="Average_rating" numFmtId="0" hierarchy="31" level="32767"/>
    <cacheField name="[Measures].[5* calls]" caption="5* calls" numFmtId="0" hierarchy="32" level="32767"/>
    <cacheField name="[calls].[Representative].[Representative]" caption="Representative" numFmtId="0" hierarchy="3" level="1">
      <sharedItems containsSemiMixedTypes="0" containsNonDate="0" containsString="0"/>
    </cacheField>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_amount]" caption="Total_amount" measure="1" displayFolder="" measureGroup="calls" count="0" oneField="1">
      <fieldsUsage count="1">
        <fieldUsage x="1"/>
      </fieldsUsage>
    </cacheHierarchy>
    <cacheHierarchy uniqueName="[Measures].[Total_duration]" caption="Total_duration" measure="1" displayFolder="" measureGroup="calls" count="0" oneField="1">
      <fieldsUsage count="1">
        <fieldUsage x="2"/>
      </fieldsUsage>
    </cacheHierarchy>
    <cacheHierarchy uniqueName="[Measures].[Average_rating]" caption="Average_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9871284722" backgroundQuery="1" createdVersion="7" refreshedVersion="7" minRefreshableVersion="3" recordCount="0" supportSubquery="1" supportAdvancedDrill="1" xr:uid="{5826B56C-4A71-4FA9-A9A6-8847DE8F4B66}">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16">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_count]" caption="Call_count" numFmtId="0" hierarchy="28" level="32767"/>
    <cacheField name="Dummy0" numFmtId="0" hierarchy="42" level="32767">
      <extLst>
        <ext xmlns:x14="http://schemas.microsoft.com/office/spreadsheetml/2009/9/main" uri="{63CAB8AC-B538-458d-9737-405883B0398D}">
          <x14:cacheField ignore="1"/>
        </ext>
      </extLst>
    </cacheField>
  </cacheFields>
  <cacheHierarchies count="43">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3"/>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98713310182" backgroundQuery="1" createdVersion="7" refreshedVersion="7" minRefreshableVersion="3" recordCount="0" supportSubquery="1" supportAdvancedDrill="1" xr:uid="{471EBB5C-BAD7-431D-9FEF-BF6131E21AAB}">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_count]" caption="Call_count" numFmtId="0" hierarchy="28" level="32767"/>
    <cacheField name="[calls].[Representative].[Representative]" caption="Representative" numFmtId="0" hierarchy="3" level="1">
      <sharedItems containsSemiMixedTypes="0" containsNonDate="0" containsString="0"/>
    </cacheField>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9871388889" backgroundQuery="1" createdVersion="7" refreshedVersion="7" minRefreshableVersion="3" recordCount="0" supportSubquery="1" supportAdvancedDrill="1" xr:uid="{123F3D5E-3049-4CB8-B9C8-0BB309821490}">
  <cacheSource type="external" connectionId="1"/>
  <cacheFields count="1">
    <cacheField name="[calls].[Representative].[Representative]" caption="Representative" numFmtId="0" hierarchy="3" level="1">
      <sharedItems count="1">
        <s v="R02"/>
      </sharedItems>
    </cacheField>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998714814814" backgroundQuery="1" createdVersion="7" refreshedVersion="7" minRefreshableVersion="3" recordCount="0" supportSubquery="1" supportAdvancedDrill="1" xr:uid="{6EF0AE32-7469-4B3D-BAEF-DC5E53AE89BC}">
  <cacheSource type="external" connectionId="1"/>
  <cacheFields count="3">
    <cacheField name="[Measures].[Call_count]" caption="Call_count" numFmtId="0" hierarchy="2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4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2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ntamil kumaran" refreshedDate="45792.86519178241" backgroundQuery="1" createdVersion="3" refreshedVersion="7" minRefreshableVersion="3" recordCount="0" supportSubquery="1" supportAdvancedDrill="1" xr:uid="{8DE85663-C01A-4DB8-A1C6-71A8BBF8C9EF}">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 1].[Call number]" caption="Call number" attribute="1" defaultMemberUniqueName="[calls 1].[Call number].[All]" allUniqueName="[calls 1].[Call number].[All]" dimensionUniqueName="[calls 1]" displayFolder="" count="0" memberValueDatatype="130" unbalanced="0"/>
    <cacheHierarchy uniqueName="[calls 1].[Customer ID]" caption="Customer ID" attribute="1" defaultMemberUniqueName="[calls 1].[Customer ID].[All]" allUniqueName="[calls 1].[Customer ID].[All]" dimensionUniqueName="[calls 1]" displayFolder="" count="0" memberValueDatatype="130" unbalanced="0"/>
    <cacheHierarchy uniqueName="[calls 1].[Duration]" caption="Duration" attribute="1" defaultMemberUniqueName="[calls 1].[Duration].[All]" allUniqueName="[calls 1].[Duration].[All]" dimensionUniqueName="[calls 1]" displayFolder="" count="0" memberValueDatatype="20" unbalanced="0"/>
    <cacheHierarchy uniqueName="[calls 1].[Representative]" caption="Representative" attribute="1" defaultMemberUniqueName="[calls 1].[Representative].[All]" allUniqueName="[calls 1].[Representative].[All]" dimensionUniqueName="[calls 1]" displayFolder="" count="0" memberValueDatatype="130" unbalanced="0"/>
    <cacheHierarchy uniqueName="[calls 1].[Date of Call]" caption="Date of Call" attribute="1" time="1" defaultMemberUniqueName="[calls 1].[Date of Call].[All]" allUniqueName="[calls 1].[Date of Call].[All]" dimensionUniqueName="[calls 1]" displayFolder="" count="0" memberValueDatatype="7" unbalanced="0"/>
    <cacheHierarchy uniqueName="[calls 1].[Purchase Amount]" caption="Purchase Amount" attribute="1" defaultMemberUniqueName="[calls 1].[Purchase Amount].[All]" allUniqueName="[calls 1].[Purchase Amount].[All]" dimensionUniqueName="[calls 1]" displayFolder="" count="0" memberValueDatatype="20" unbalanced="0"/>
    <cacheHierarchy uniqueName="[calls 1].[Satisfaction Rating]" caption="Satisfaction Rating" attribute="1" defaultMemberUniqueName="[calls 1].[Satisfaction Rating].[All]" allUniqueName="[calls 1].[Satisfaction Rating].[All]" dimensionUniqueName="[calls 1]" displayFolder="" count="0" memberValueDatatype="5" unbalanced="0"/>
    <cacheHierarchy uniqueName="[calls 1].[FY]" caption="FY" attribute="1" defaultMemberUniqueName="[calls 1].[FY].[All]" allUniqueName="[calls 1].[FY].[All]" dimensionUniqueName="[calls 1]" displayFolder="" count="0" memberValueDatatype="20" unbalanced="0"/>
    <cacheHierarchy uniqueName="[calls 1].[Day of week]" caption="Day of week" attribute="1" defaultMemberUniqueName="[calls 1].[Day of week].[All]" allUniqueName="[calls 1].[Day of week].[All]" dimensionUniqueName="[calls 1]" displayFolder="" count="0" memberValueDatatype="130" unbalanced="0"/>
    <cacheHierarchy uniqueName="[calls 1].[Duration Bucket]" caption="Duration Bucket" attribute="1" defaultMemberUniqueName="[calls 1].[Duration Bucket].[All]" allUniqueName="[calls 1].[Duration Bucket].[All]" dimensionUniqueName="[calls 1]" displayFolder="" count="0" memberValueDatatype="130" unbalanced="0"/>
    <cacheHierarchy uniqueName="[calls 1].[Rating rounded]" caption="Rating rounded" attribute="1" defaultMemberUniqueName="[calls 1].[Rating rounded].[All]" allUniqueName="[calls 1].[Rating rounded].[All]" dimensionUniqueName="[calls 1]"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cacheHierarchy uniqueName="[Measures].[Total_duration]" caption="Total_duration" measure="1" displayFolder="" measureGroup="calls" count="0"/>
    <cacheHierarchy uniqueName="[Measures].[Average_rating]" caption="Average_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calls 1]" caption="__XL_Count calls 1" measure="1" displayFolder="" measureGroup="calls 1"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4">
    <dimension name="calls" uniqueName="[calls]" caption="calls"/>
    <dimension name="calls 1" uniqueName="[calls 1]" caption="calls 1"/>
    <dimension name="customers" uniqueName="[customers]" caption="customers"/>
    <dimension measure="1" name="Measures" uniqueName="[Measures]" caption="Measures"/>
  </dimensions>
  <measureGroups count="3">
    <measureGroup name="calls" caption="calls"/>
    <measureGroup name="calls 1" caption="calls 1"/>
    <measureGroup name="customers" caption="customers"/>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licerData="1" pivotCacheId="10656032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62FE0-AE06-4190-967A-9F0EB4AC94DE}" name="Rep Amount" cacheId="949"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chartFormat="18">
  <location ref="K47:Q6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4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DFE6F3-C9F7-44F3-B9FC-CCB340763D04}" name="Rep satisfaction" cacheId="12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8">
  <location ref="A58:B6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94C618-12E8-4CAD-99E7-A2F8A5C62FBE}" name="male vs female" cacheId="8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0:D5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15BEC8-AEA3-4361-95B5-4CB5669EAE53}" name="selected rep" cacheId="121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45:A46"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formats count="2">
    <format dxfId="1">
      <pivotArea dataOnly="0" labelOnly="1" fieldPosition="0">
        <references count="1">
          <reference field="0" count="0"/>
        </references>
      </pivotArea>
    </format>
    <format dxfId="2">
      <pivotArea dataOnly="0" labelOnly="1" fieldPosition="0">
        <references count="1">
          <reference field="0" count="0"/>
        </references>
      </pivotArea>
    </format>
  </formats>
  <pivotHierarchies count="4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E5544A-8428-4828-9109-D9798898111E}" name="Reps pivot" cacheId="82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6:C4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1]"/>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9F5EC1-C1AE-4262-B20E-EC049306D0FC}" name="weekday Trend" cacheId="121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4">
  <location ref="A26:B3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8B6A36-9872-42DC-94DA-C8ADC32FBA74}" name="Monthly Trend" cacheId="12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1:C2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_count2" fld="4" subtotal="count" baseField="0" baseItem="0">
      <extLst>
        <ext xmlns:x14="http://schemas.microsoft.com/office/spreadsheetml/2009/9/main" uri="{E15A36E0-9728-4e99-A89B-3F7291B0FE68}">
          <x14:dataField sourceField="3" uniqueName="[__Xl2].[Measures].[Call_count]"/>
        </ext>
      </extLst>
    </dataField>
  </dataFields>
  <chartFormats count="3">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 count="1" selected="0">
            <x v="9"/>
          </reference>
        </references>
      </pivotArea>
    </chartFormat>
  </chartFormats>
  <pivotHierarchies count="43">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3A4A49-31EA-4A44-ABC7-ABB492EB22F2}" name="Rep pivot" cacheId="120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3AF4DE-60A2-48DD-96AF-9DC557F770A7}" name="Summary_Pivot" cacheId="8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1" subtotal="count" baseField="0" baseItem="0"/>
    <dataField fld="0" subtotal="count" baseField="0" baseItem="0"/>
    <dataField fld="2" subtotal="count" baseField="0" baseItem="0"/>
    <dataField fld="3" subtotal="count" baseField="0" baseItem="0"/>
    <dataField fld="4" subtotal="count" baseField="0" baseItem="0"/>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7CA183F-D9AC-4B67-A61B-3A6346332AB9}" sourceName="[calls].[Representative]">
  <pivotTables>
    <pivotTable tabId="6" name="Rep pivot"/>
    <pivotTable tabId="6" name="Monthly Trend"/>
    <pivotTable tabId="6" name="weekday Trend"/>
    <pivotTable tabId="6" name="selected rep"/>
    <pivotTable tabId="6" name="Rep satisfaction"/>
  </pivotTables>
  <data>
    <olap pivotCacheId="106560327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D261C9F-C729-4D5B-B3AF-ED90CEFF6D4A}" cache="Slicer_Representative" caption="Representative" level="1"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88" zoomScaleNormal="115" workbookViewId="0">
      <selection activeCell="Q7" sqref="Q7"/>
    </sheetView>
  </sheetViews>
  <sheetFormatPr defaultRowHeight="14.25"/>
  <cols>
    <col min="1" max="1" width="3.25" customWidth="1"/>
    <col min="2" max="2" width="14.625" customWidth="1"/>
    <col min="3" max="3" width="12.875" customWidth="1"/>
    <col min="4" max="4" width="8.5" bestFit="1" customWidth="1"/>
    <col min="5" max="5" width="18.75" bestFit="1" customWidth="1"/>
    <col min="6" max="6" width="16.125" customWidth="1"/>
    <col min="7" max="7" width="18.5" bestFit="1" customWidth="1"/>
    <col min="8" max="8" width="19.75" bestFit="1" customWidth="1"/>
    <col min="9" max="9" width="5.25" bestFit="1" customWidth="1"/>
    <col min="10" max="10" width="13.5" bestFit="1" customWidth="1"/>
    <col min="11" max="11" width="17.375" bestFit="1" customWidth="1"/>
    <col min="12" max="12" width="16.75" bestFit="1"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58BBE-B4F8-4999-BC7A-2A4D5261DB4D}">
  <dimension ref="A1:AC40"/>
  <sheetViews>
    <sheetView zoomScale="77" zoomScaleNormal="85" workbookViewId="0">
      <selection activeCell="X13" sqref="X13"/>
    </sheetView>
  </sheetViews>
  <sheetFormatPr defaultRowHeight="14.25"/>
  <cols>
    <col min="1" max="1" width="2.25" customWidth="1"/>
    <col min="2" max="2" width="2.625" customWidth="1"/>
    <col min="5" max="5" width="3" customWidth="1"/>
    <col min="15" max="15" width="6.125" customWidth="1"/>
    <col min="16" max="16" width="11.75" customWidth="1"/>
  </cols>
  <sheetData>
    <row r="1" spans="1:29" ht="30">
      <c r="A1" s="20"/>
      <c r="B1" s="20"/>
      <c r="C1" s="43" t="s">
        <v>1079</v>
      </c>
      <c r="D1" s="20"/>
      <c r="E1" s="20"/>
      <c r="F1" s="20"/>
      <c r="G1" s="20"/>
      <c r="H1" s="20"/>
      <c r="I1" s="20"/>
      <c r="J1" s="20"/>
      <c r="K1" s="20"/>
      <c r="L1" s="20"/>
      <c r="M1" s="20"/>
      <c r="N1" s="20"/>
      <c r="O1" s="20"/>
      <c r="P1" s="20"/>
      <c r="Q1" s="20"/>
      <c r="R1" s="20"/>
      <c r="S1" s="20"/>
      <c r="T1" s="20"/>
      <c r="U1" s="20"/>
      <c r="V1" s="20"/>
      <c r="W1" s="20"/>
      <c r="X1" s="20"/>
      <c r="Y1" s="20"/>
      <c r="Z1" s="20"/>
      <c r="AA1" s="20"/>
      <c r="AB1" s="20"/>
      <c r="AC1" s="20"/>
    </row>
    <row r="2" spans="1:29">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row>
    <row r="3" spans="1:29">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spans="1:29">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row>
    <row r="5" spans="1:29">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spans="1:29">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29">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29">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c r="A14" s="20"/>
      <c r="B14" s="20"/>
      <c r="C14" s="20"/>
      <c r="D14" s="20" t="s">
        <v>1049</v>
      </c>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c r="A18" s="20"/>
      <c r="B18" s="20"/>
      <c r="C18" s="20"/>
      <c r="D18" s="20"/>
      <c r="E18" s="20"/>
      <c r="F18" s="20"/>
      <c r="G18" s="20"/>
      <c r="H18" s="20"/>
      <c r="I18" s="20"/>
      <c r="J18" s="20"/>
      <c r="K18" s="20"/>
      <c r="L18" s="20"/>
      <c r="M18" s="20"/>
      <c r="N18" s="20"/>
      <c r="O18" s="20"/>
      <c r="P18" s="33"/>
      <c r="Q18" s="34" t="str" cm="1">
        <f t="array" ref="Q18:U18">Pivots!L48:P48</f>
        <v>R01</v>
      </c>
      <c r="R18" s="34" t="str">
        <v>R02</v>
      </c>
      <c r="S18" s="34" t="str">
        <v>R03</v>
      </c>
      <c r="T18" s="34" t="str">
        <v>R04</v>
      </c>
      <c r="U18" s="34" t="str">
        <v>R05</v>
      </c>
      <c r="V18" s="35" t="s">
        <v>1078</v>
      </c>
      <c r="W18" s="20"/>
      <c r="X18" s="20"/>
      <c r="Y18" s="20"/>
      <c r="Z18" s="20"/>
      <c r="AA18" s="20"/>
      <c r="AB18" s="20"/>
      <c r="AC18" s="20"/>
    </row>
    <row r="19" spans="1:29">
      <c r="A19" s="20"/>
      <c r="B19" s="20"/>
      <c r="C19" s="20"/>
      <c r="D19" s="20"/>
      <c r="E19" s="20"/>
      <c r="F19" s="20"/>
      <c r="G19" s="20"/>
      <c r="H19" s="20"/>
      <c r="I19" s="20"/>
      <c r="J19" s="20"/>
      <c r="K19" s="20"/>
      <c r="L19" s="20"/>
      <c r="M19" s="20"/>
      <c r="N19" s="20"/>
      <c r="O19" s="20"/>
      <c r="P19" s="42" t="str" cm="1">
        <f t="array" ref="P19:V36">IF(Pivots!K49:Q66="","",Pivots!K49:Q66)</f>
        <v>Cincinnati</v>
      </c>
      <c r="Q19" s="31" t="str">
        <v/>
      </c>
      <c r="R19" s="31" t="str">
        <v/>
      </c>
      <c r="S19" s="31" t="str">
        <v/>
      </c>
      <c r="T19" s="31" t="str">
        <v/>
      </c>
      <c r="U19" s="31" t="str">
        <v/>
      </c>
      <c r="V19" s="36" t="str">
        <v/>
      </c>
      <c r="W19" s="20"/>
      <c r="X19" s="20"/>
      <c r="Y19" s="20"/>
      <c r="Z19" s="20"/>
      <c r="AA19" s="20"/>
      <c r="AB19" s="20"/>
      <c r="AC19" s="20"/>
    </row>
    <row r="20" spans="1:29">
      <c r="A20" s="20"/>
      <c r="B20" s="20"/>
      <c r="C20" s="20"/>
      <c r="D20" s="20"/>
      <c r="E20" s="20"/>
      <c r="F20" s="20"/>
      <c r="G20" s="20"/>
      <c r="H20" s="20"/>
      <c r="I20" s="20"/>
      <c r="J20" s="20"/>
      <c r="K20" s="20"/>
      <c r="L20" s="20"/>
      <c r="M20" s="20"/>
      <c r="N20" s="20"/>
      <c r="O20" s="20"/>
      <c r="P20" s="37" t="str">
        <v>C0003</v>
      </c>
      <c r="Q20" s="32">
        <v>891</v>
      </c>
      <c r="R20" s="32">
        <v>1332</v>
      </c>
      <c r="S20" s="32">
        <v>1282</v>
      </c>
      <c r="T20" s="32">
        <v>739</v>
      </c>
      <c r="U20" s="32">
        <v>560</v>
      </c>
      <c r="V20" s="38">
        <v>4804</v>
      </c>
      <c r="W20" s="20"/>
      <c r="X20" s="20"/>
      <c r="Y20" s="20"/>
      <c r="Z20" s="20"/>
      <c r="AA20" s="20"/>
      <c r="AB20" s="20"/>
      <c r="AC20" s="20"/>
    </row>
    <row r="21" spans="1:29">
      <c r="A21" s="20"/>
      <c r="B21" s="20"/>
      <c r="C21" s="20"/>
      <c r="D21" s="20"/>
      <c r="E21" s="20"/>
      <c r="F21" s="20"/>
      <c r="G21" s="20"/>
      <c r="H21" s="20"/>
      <c r="I21" s="20"/>
      <c r="J21" s="20"/>
      <c r="K21" s="20"/>
      <c r="L21" s="20"/>
      <c r="M21" s="20"/>
      <c r="N21" s="20"/>
      <c r="O21" s="20"/>
      <c r="P21" s="37" t="str">
        <v>C0004</v>
      </c>
      <c r="Q21" s="32">
        <v>1991</v>
      </c>
      <c r="R21" s="32">
        <v>1886</v>
      </c>
      <c r="S21" s="32">
        <v>1206</v>
      </c>
      <c r="T21" s="32">
        <v>884</v>
      </c>
      <c r="U21" s="32">
        <v>1722</v>
      </c>
      <c r="V21" s="38">
        <v>7689</v>
      </c>
      <c r="W21" s="20"/>
      <c r="X21" s="20"/>
      <c r="Y21" s="20"/>
      <c r="Z21" s="20"/>
      <c r="AA21" s="20"/>
      <c r="AB21" s="20"/>
      <c r="AC21" s="20"/>
    </row>
    <row r="22" spans="1:29">
      <c r="A22" s="20"/>
      <c r="B22" s="20"/>
      <c r="C22" s="20"/>
      <c r="D22" s="20"/>
      <c r="E22" s="20"/>
      <c r="F22" s="20"/>
      <c r="G22" s="20"/>
      <c r="H22" s="20"/>
      <c r="I22" s="20"/>
      <c r="J22" s="20"/>
      <c r="K22" s="20"/>
      <c r="L22" s="20"/>
      <c r="M22" s="20"/>
      <c r="N22" s="20"/>
      <c r="O22" s="20"/>
      <c r="P22" s="37" t="str">
        <v>C0011</v>
      </c>
      <c r="Q22" s="32">
        <v>1163</v>
      </c>
      <c r="R22" s="32">
        <v>1180</v>
      </c>
      <c r="S22" s="32">
        <v>1616</v>
      </c>
      <c r="T22" s="32">
        <v>1043</v>
      </c>
      <c r="U22" s="32">
        <v>1747</v>
      </c>
      <c r="V22" s="38">
        <v>6749</v>
      </c>
      <c r="W22" s="20"/>
      <c r="X22" s="20"/>
      <c r="Y22" s="20"/>
      <c r="Z22" s="20"/>
      <c r="AA22" s="20"/>
      <c r="AB22" s="20"/>
      <c r="AC22" s="20"/>
    </row>
    <row r="23" spans="1:29">
      <c r="A23" s="20"/>
      <c r="B23" s="20"/>
      <c r="C23" s="20"/>
      <c r="D23" s="20"/>
      <c r="E23" s="20"/>
      <c r="F23" s="20"/>
      <c r="G23" s="20"/>
      <c r="H23" s="20"/>
      <c r="I23" s="20"/>
      <c r="J23" s="20"/>
      <c r="K23" s="20"/>
      <c r="L23" s="20"/>
      <c r="M23" s="20"/>
      <c r="N23" s="20"/>
      <c r="O23" s="20"/>
      <c r="P23" s="37" t="str">
        <v>C0012</v>
      </c>
      <c r="Q23" s="32">
        <v>1438</v>
      </c>
      <c r="R23" s="32">
        <v>1616</v>
      </c>
      <c r="S23" s="32">
        <v>866</v>
      </c>
      <c r="T23" s="32">
        <v>829</v>
      </c>
      <c r="U23" s="32">
        <v>2070</v>
      </c>
      <c r="V23" s="38">
        <v>6819</v>
      </c>
      <c r="W23" s="20"/>
      <c r="X23" s="20"/>
      <c r="Y23" s="20"/>
      <c r="Z23" s="20"/>
      <c r="AA23" s="20"/>
      <c r="AB23" s="20"/>
      <c r="AC23" s="20"/>
    </row>
    <row r="24" spans="1:29">
      <c r="A24" s="20"/>
      <c r="B24" s="20"/>
      <c r="C24" s="20"/>
      <c r="D24" s="20"/>
      <c r="E24" s="20"/>
      <c r="F24" s="20"/>
      <c r="G24" s="20"/>
      <c r="H24" s="20"/>
      <c r="I24" s="20"/>
      <c r="J24" s="20"/>
      <c r="K24" s="20"/>
      <c r="L24" s="20"/>
      <c r="M24" s="20"/>
      <c r="N24" s="20"/>
      <c r="O24" s="20"/>
      <c r="P24" s="42" t="str">
        <v>Cleveland</v>
      </c>
      <c r="Q24" s="32" t="str">
        <v/>
      </c>
      <c r="R24" s="32" t="str">
        <v/>
      </c>
      <c r="S24" s="32" t="str">
        <v/>
      </c>
      <c r="T24" s="32" t="str">
        <v/>
      </c>
      <c r="U24" s="32" t="str">
        <v/>
      </c>
      <c r="V24" s="38" t="str">
        <v/>
      </c>
      <c r="W24" s="20"/>
      <c r="X24" s="20"/>
      <c r="Y24" s="20"/>
      <c r="Z24" s="20"/>
      <c r="AA24" s="20"/>
      <c r="AB24" s="20"/>
      <c r="AC24" s="20"/>
    </row>
    <row r="25" spans="1:29">
      <c r="A25" s="20"/>
      <c r="B25" s="20"/>
      <c r="C25" s="20"/>
      <c r="D25" s="20"/>
      <c r="E25" s="20"/>
      <c r="F25" s="20"/>
      <c r="G25" s="20"/>
      <c r="H25" s="20"/>
      <c r="I25" s="20"/>
      <c r="J25" s="20"/>
      <c r="K25" s="20"/>
      <c r="L25" s="20"/>
      <c r="M25" s="20"/>
      <c r="N25" s="20"/>
      <c r="O25" s="20"/>
      <c r="P25" s="37" t="str">
        <v>C0002</v>
      </c>
      <c r="Q25" s="32">
        <v>1233</v>
      </c>
      <c r="R25" s="32">
        <v>223</v>
      </c>
      <c r="S25" s="32">
        <v>1680</v>
      </c>
      <c r="T25" s="32">
        <v>990</v>
      </c>
      <c r="U25" s="32">
        <v>1508</v>
      </c>
      <c r="V25" s="38">
        <v>5634</v>
      </c>
      <c r="W25" s="20"/>
      <c r="X25" s="20"/>
      <c r="Y25" s="20"/>
      <c r="Z25" s="20"/>
      <c r="AA25" s="20"/>
      <c r="AB25" s="20"/>
      <c r="AC25" s="20"/>
    </row>
    <row r="26" spans="1:29">
      <c r="A26" s="20"/>
      <c r="B26" s="20"/>
      <c r="C26" s="20"/>
      <c r="D26" s="20"/>
      <c r="E26" s="20"/>
      <c r="F26" s="20"/>
      <c r="G26" s="20"/>
      <c r="H26" s="20"/>
      <c r="I26" s="20"/>
      <c r="J26" s="20"/>
      <c r="K26" s="20"/>
      <c r="L26" s="20"/>
      <c r="M26" s="20"/>
      <c r="N26" s="20"/>
      <c r="O26" s="20"/>
      <c r="P26" s="37" t="str">
        <v>C0007</v>
      </c>
      <c r="Q26" s="32">
        <v>1598</v>
      </c>
      <c r="R26" s="32">
        <v>1907</v>
      </c>
      <c r="S26" s="32">
        <v>869</v>
      </c>
      <c r="T26" s="32">
        <v>1426</v>
      </c>
      <c r="U26" s="32">
        <v>1416</v>
      </c>
      <c r="V26" s="38">
        <v>7216</v>
      </c>
      <c r="W26" s="20"/>
      <c r="X26" s="20"/>
      <c r="Y26" s="20"/>
      <c r="Z26" s="20"/>
      <c r="AA26" s="20"/>
      <c r="AB26" s="20"/>
      <c r="AC26" s="20"/>
    </row>
    <row r="27" spans="1:29">
      <c r="A27" s="20"/>
      <c r="B27" s="20"/>
      <c r="C27" s="20"/>
      <c r="D27" s="20"/>
      <c r="E27" s="20"/>
      <c r="F27" s="20"/>
      <c r="G27" s="20"/>
      <c r="H27" s="20"/>
      <c r="I27" s="20"/>
      <c r="J27" s="20"/>
      <c r="K27" s="20"/>
      <c r="L27" s="20"/>
      <c r="M27" s="20"/>
      <c r="N27" s="20"/>
      <c r="O27" s="20"/>
      <c r="P27" s="37" t="str">
        <v>C0008</v>
      </c>
      <c r="Q27" s="32">
        <v>900</v>
      </c>
      <c r="R27" s="32">
        <v>1016</v>
      </c>
      <c r="S27" s="32">
        <v>960</v>
      </c>
      <c r="T27" s="32">
        <v>940</v>
      </c>
      <c r="U27" s="32">
        <v>1193</v>
      </c>
      <c r="V27" s="38">
        <v>5009</v>
      </c>
      <c r="W27" s="20"/>
      <c r="X27" s="20"/>
      <c r="Y27" s="20"/>
      <c r="Z27" s="20"/>
      <c r="AA27" s="20"/>
      <c r="AB27" s="20"/>
      <c r="AC27" s="20"/>
    </row>
    <row r="28" spans="1:29">
      <c r="A28" s="20"/>
      <c r="B28" s="20"/>
      <c r="C28" s="20"/>
      <c r="D28" s="20"/>
      <c r="E28" s="20"/>
      <c r="F28" s="20"/>
      <c r="G28" s="20"/>
      <c r="H28" s="20"/>
      <c r="I28" s="20"/>
      <c r="J28" s="20"/>
      <c r="K28" s="20"/>
      <c r="L28" s="20"/>
      <c r="M28" s="20"/>
      <c r="N28" s="20"/>
      <c r="O28" s="20"/>
      <c r="P28" s="37" t="str">
        <v>C0010</v>
      </c>
      <c r="Q28" s="32">
        <v>900</v>
      </c>
      <c r="R28" s="32">
        <v>1470</v>
      </c>
      <c r="S28" s="32">
        <v>1617</v>
      </c>
      <c r="T28" s="32">
        <v>1314</v>
      </c>
      <c r="U28" s="32">
        <v>941</v>
      </c>
      <c r="V28" s="38">
        <v>6242</v>
      </c>
      <c r="W28" s="20"/>
      <c r="X28" s="20"/>
      <c r="Y28" s="20"/>
      <c r="Z28" s="20"/>
      <c r="AA28" s="20"/>
      <c r="AB28" s="20"/>
      <c r="AC28" s="20"/>
    </row>
    <row r="29" spans="1:29">
      <c r="A29" s="20"/>
      <c r="B29" s="20"/>
      <c r="C29" s="20"/>
      <c r="D29" s="20"/>
      <c r="E29" s="20"/>
      <c r="F29" s="20"/>
      <c r="G29" s="20"/>
      <c r="H29" s="20"/>
      <c r="I29" s="20"/>
      <c r="J29" s="20"/>
      <c r="K29" s="20"/>
      <c r="L29" s="20"/>
      <c r="M29" s="20"/>
      <c r="N29" s="20"/>
      <c r="O29" s="20"/>
      <c r="P29" s="37" t="str">
        <v>C0013</v>
      </c>
      <c r="Q29" s="32">
        <v>1255</v>
      </c>
      <c r="R29" s="32">
        <v>516</v>
      </c>
      <c r="S29" s="32">
        <v>1874</v>
      </c>
      <c r="T29" s="32">
        <v>1863</v>
      </c>
      <c r="U29" s="32">
        <v>1722</v>
      </c>
      <c r="V29" s="38">
        <v>7230</v>
      </c>
      <c r="W29" s="20"/>
      <c r="X29" s="20"/>
      <c r="Y29" s="20"/>
      <c r="Z29" s="20"/>
      <c r="AA29" s="20"/>
      <c r="AB29" s="20"/>
      <c r="AC29" s="20"/>
    </row>
    <row r="30" spans="1:29">
      <c r="A30" s="20"/>
      <c r="B30" s="20"/>
      <c r="C30" s="20"/>
      <c r="D30" s="20"/>
      <c r="E30" s="20"/>
      <c r="F30" s="20"/>
      <c r="G30" s="20"/>
      <c r="H30" s="20"/>
      <c r="I30" s="20"/>
      <c r="J30" s="20"/>
      <c r="K30" s="20"/>
      <c r="L30" s="20"/>
      <c r="M30" s="20"/>
      <c r="N30" s="20"/>
      <c r="O30" s="20"/>
      <c r="P30" s="37" t="str">
        <v>C0015</v>
      </c>
      <c r="Q30" s="32">
        <v>1138</v>
      </c>
      <c r="R30" s="32">
        <v>1898</v>
      </c>
      <c r="S30" s="32">
        <v>1482</v>
      </c>
      <c r="T30" s="32">
        <v>846</v>
      </c>
      <c r="U30" s="32">
        <v>1154</v>
      </c>
      <c r="V30" s="38">
        <v>6518</v>
      </c>
      <c r="W30" s="20"/>
      <c r="X30" s="20"/>
      <c r="Y30" s="20"/>
      <c r="Z30" s="20"/>
      <c r="AA30" s="20"/>
      <c r="AB30" s="20"/>
      <c r="AC30" s="20"/>
    </row>
    <row r="31" spans="1:29">
      <c r="A31" s="20"/>
      <c r="B31" s="20"/>
      <c r="C31" s="20"/>
      <c r="D31" s="20"/>
      <c r="E31" s="20"/>
      <c r="F31" s="20"/>
      <c r="G31" s="20"/>
      <c r="H31" s="20"/>
      <c r="I31" s="20"/>
      <c r="J31" s="20"/>
      <c r="K31" s="20"/>
      <c r="L31" s="20"/>
      <c r="M31" s="20"/>
      <c r="N31" s="20"/>
      <c r="O31" s="20"/>
      <c r="P31" s="42" t="str">
        <v>Columbus</v>
      </c>
      <c r="Q31" s="32" t="str">
        <v/>
      </c>
      <c r="R31" s="32" t="str">
        <v/>
      </c>
      <c r="S31" s="32" t="str">
        <v/>
      </c>
      <c r="T31" s="32" t="str">
        <v/>
      </c>
      <c r="U31" s="32" t="str">
        <v/>
      </c>
      <c r="V31" s="38" t="str">
        <v/>
      </c>
      <c r="W31" s="20"/>
      <c r="X31" s="20"/>
      <c r="Y31" s="20"/>
      <c r="Z31" s="20"/>
      <c r="AA31" s="20"/>
      <c r="AB31" s="20"/>
      <c r="AC31" s="20"/>
    </row>
    <row r="32" spans="1:29">
      <c r="A32" s="20"/>
      <c r="B32" s="20"/>
      <c r="C32" s="20"/>
      <c r="D32" s="20"/>
      <c r="E32" s="20"/>
      <c r="F32" s="20"/>
      <c r="G32" s="20"/>
      <c r="H32" s="20"/>
      <c r="I32" s="20"/>
      <c r="J32" s="20"/>
      <c r="K32" s="20"/>
      <c r="L32" s="20"/>
      <c r="M32" s="20"/>
      <c r="N32" s="20"/>
      <c r="O32" s="20"/>
      <c r="P32" s="37" t="str">
        <v>C0001</v>
      </c>
      <c r="Q32" s="32">
        <v>1655</v>
      </c>
      <c r="R32" s="32">
        <v>805</v>
      </c>
      <c r="S32" s="32">
        <v>2263</v>
      </c>
      <c r="T32" s="32">
        <v>987</v>
      </c>
      <c r="U32" s="32">
        <v>1075</v>
      </c>
      <c r="V32" s="38">
        <v>6785</v>
      </c>
      <c r="W32" s="20"/>
      <c r="X32" s="20"/>
      <c r="Y32" s="20"/>
      <c r="Z32" s="20"/>
      <c r="AA32" s="20"/>
      <c r="AB32" s="20"/>
      <c r="AC32" s="20"/>
    </row>
    <row r="33" spans="1:29">
      <c r="A33" s="20"/>
      <c r="B33" s="20"/>
      <c r="C33" s="20"/>
      <c r="D33" s="20"/>
      <c r="E33" s="20"/>
      <c r="F33" s="20"/>
      <c r="G33" s="20"/>
      <c r="H33" s="20"/>
      <c r="I33" s="20"/>
      <c r="J33" s="20"/>
      <c r="K33" s="20"/>
      <c r="L33" s="20"/>
      <c r="M33" s="20"/>
      <c r="N33" s="20"/>
      <c r="O33" s="20"/>
      <c r="P33" s="37" t="str">
        <v>C0005</v>
      </c>
      <c r="Q33" s="32">
        <v>1104</v>
      </c>
      <c r="R33" s="32">
        <v>2280</v>
      </c>
      <c r="S33" s="32">
        <v>1445</v>
      </c>
      <c r="T33" s="32">
        <v>1722</v>
      </c>
      <c r="U33" s="32">
        <v>1196</v>
      </c>
      <c r="V33" s="38">
        <v>7747</v>
      </c>
      <c r="W33" s="20"/>
      <c r="X33" s="20"/>
      <c r="Y33" s="20"/>
      <c r="Z33" s="20"/>
      <c r="AA33" s="20"/>
      <c r="AB33" s="20"/>
      <c r="AC33" s="20"/>
    </row>
    <row r="34" spans="1:29">
      <c r="A34" s="20"/>
      <c r="B34" s="20"/>
      <c r="C34" s="20"/>
      <c r="D34" s="20"/>
      <c r="E34" s="20"/>
      <c r="F34" s="20"/>
      <c r="G34" s="20"/>
      <c r="H34" s="20"/>
      <c r="I34" s="20"/>
      <c r="J34" s="20"/>
      <c r="K34" s="20"/>
      <c r="L34" s="20"/>
      <c r="M34" s="20"/>
      <c r="N34" s="20"/>
      <c r="O34" s="20"/>
      <c r="P34" s="37" t="str">
        <v>C0006</v>
      </c>
      <c r="Q34" s="32">
        <v>372</v>
      </c>
      <c r="R34" s="32">
        <v>1818</v>
      </c>
      <c r="S34" s="32">
        <v>1346</v>
      </c>
      <c r="T34" s="32">
        <v>1156</v>
      </c>
      <c r="U34" s="32">
        <v>1484</v>
      </c>
      <c r="V34" s="38">
        <v>6176</v>
      </c>
      <c r="W34" s="20"/>
      <c r="X34" s="20"/>
      <c r="Y34" s="20"/>
      <c r="Z34" s="20"/>
      <c r="AA34" s="20"/>
      <c r="AB34" s="20"/>
      <c r="AC34" s="20"/>
    </row>
    <row r="35" spans="1:29">
      <c r="A35" s="20"/>
      <c r="B35" s="20"/>
      <c r="C35" s="20"/>
      <c r="D35" s="20"/>
      <c r="E35" s="20"/>
      <c r="F35" s="20"/>
      <c r="G35" s="20"/>
      <c r="H35" s="20"/>
      <c r="I35" s="20"/>
      <c r="J35" s="20"/>
      <c r="K35" s="20"/>
      <c r="L35" s="20"/>
      <c r="M35" s="20"/>
      <c r="N35" s="20"/>
      <c r="O35" s="20"/>
      <c r="P35" s="37" t="str">
        <v>C0009</v>
      </c>
      <c r="Q35" s="32">
        <v>1415</v>
      </c>
      <c r="R35" s="32">
        <v>1271</v>
      </c>
      <c r="S35" s="32">
        <v>1214</v>
      </c>
      <c r="T35" s="32">
        <v>1135</v>
      </c>
      <c r="U35" s="32">
        <v>1566</v>
      </c>
      <c r="V35" s="38">
        <v>6601</v>
      </c>
      <c r="W35" s="20"/>
      <c r="X35" s="20"/>
      <c r="Y35" s="20"/>
      <c r="Z35" s="20"/>
      <c r="AA35" s="20"/>
      <c r="AB35" s="20"/>
      <c r="AC35" s="20"/>
    </row>
    <row r="36" spans="1:29">
      <c r="A36" s="20"/>
      <c r="B36" s="20"/>
      <c r="C36" s="20"/>
      <c r="D36" s="20"/>
      <c r="E36" s="20"/>
      <c r="F36" s="20"/>
      <c r="G36" s="20"/>
      <c r="H36" s="20"/>
      <c r="I36" s="20"/>
      <c r="J36" s="20"/>
      <c r="K36" s="20"/>
      <c r="L36" s="20"/>
      <c r="M36" s="20"/>
      <c r="N36" s="20"/>
      <c r="O36" s="20"/>
      <c r="P36" s="39" t="str">
        <v>C0014</v>
      </c>
      <c r="Q36" s="40">
        <v>1362</v>
      </c>
      <c r="R36" s="40">
        <v>1363</v>
      </c>
      <c r="S36" s="40">
        <v>1152</v>
      </c>
      <c r="T36" s="40">
        <v>777</v>
      </c>
      <c r="U36" s="40">
        <v>750</v>
      </c>
      <c r="V36" s="41">
        <v>5404</v>
      </c>
      <c r="W36" s="20"/>
      <c r="X36" s="20"/>
      <c r="Y36" s="20"/>
      <c r="Z36" s="20"/>
      <c r="AA36" s="20"/>
      <c r="AB36" s="20"/>
      <c r="AC36" s="20"/>
    </row>
    <row r="37" spans="1:29">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sheetData>
  <conditionalFormatting sqref="Q20:U36">
    <cfRule type="dataBar" priority="3">
      <dataBar>
        <cfvo type="num" val="0"/>
        <cfvo type="formula" val="MAX($Q$20:$U$36)*2"/>
        <color theme="1" tint="0.14999847407452621"/>
      </dataBar>
      <extLst>
        <ext xmlns:x14="http://schemas.microsoft.com/office/spreadsheetml/2009/9/main" uri="{B025F937-C7B1-47D3-B67F-A62EFF666E3E}">
          <x14:id>{C456B579-7CFC-4212-802F-C80F779689C2}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456B579-7CFC-4212-802F-C80F779689C2}">
            <x14:dataBar minLength="0" maxLength="100" gradient="0">
              <x14:cfvo type="num">
                <xm:f>0</xm:f>
              </x14:cfvo>
              <x14:cfvo type="formula">
                <xm:f>MAX($Q$20:$U$36)*2</xm:f>
              </x14:cfvo>
              <x14:negativeFillColor rgb="FFFF0000"/>
              <x14:axisColor rgb="FF000000"/>
            </x14:dataBar>
          </x14:cfRule>
          <xm:sqref>Q20:U36</xm:sqref>
        </x14:conditionalFormatting>
        <x14:conditionalFormatting xmlns:xm="http://schemas.microsoft.com/office/excel/2006/main">
          <x14:cfRule type="expression" priority="1" id="{EDBEB495-5A11-4585-B4FB-7B169D085FD5}">
            <xm:f>Q$18=Pivots!$A$46</xm:f>
            <x14:dxf>
              <fill>
                <patternFill>
                  <bgColor theme="5" tint="-0.24994659260841701"/>
                </patternFill>
              </fill>
              <border>
                <left style="thin">
                  <color auto="1"/>
                </left>
                <right style="thin">
                  <color auto="1"/>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DD31-9DE7-4EAC-A8A4-4968A041E2F3}">
  <dimension ref="A3:Q66"/>
  <sheetViews>
    <sheetView tabSelected="1" topLeftCell="B2" zoomScale="102" workbookViewId="0">
      <selection activeCell="Q25" sqref="Q25"/>
    </sheetView>
  </sheetViews>
  <sheetFormatPr defaultRowHeight="14.25"/>
  <cols>
    <col min="1" max="1" width="13.125" bestFit="1" customWidth="1"/>
    <col min="2" max="2" width="10.25" bestFit="1" customWidth="1"/>
    <col min="3" max="3" width="11.25" bestFit="1" customWidth="1"/>
    <col min="4" max="4" width="14.5" bestFit="1" customWidth="1"/>
    <col min="5" max="5" width="7.125" bestFit="1" customWidth="1"/>
    <col min="6" max="10" width="6.25" bestFit="1" customWidth="1"/>
    <col min="11" max="11" width="13.125" bestFit="1" customWidth="1"/>
    <col min="12" max="12" width="16.125" bestFit="1" customWidth="1"/>
    <col min="13" max="16" width="6.375" bestFit="1" customWidth="1"/>
    <col min="17" max="17" width="11.375" bestFit="1" customWidth="1"/>
    <col min="18" max="150" width="10.125" bestFit="1" customWidth="1"/>
    <col min="151" max="151" width="11.375" bestFit="1" customWidth="1"/>
  </cols>
  <sheetData>
    <row r="3" spans="1:5">
      <c r="A3" t="s">
        <v>1042</v>
      </c>
      <c r="B3" t="s">
        <v>1043</v>
      </c>
      <c r="C3" t="s">
        <v>1044</v>
      </c>
      <c r="D3" t="s">
        <v>1045</v>
      </c>
      <c r="E3" t="s">
        <v>1046</v>
      </c>
    </row>
    <row r="4" spans="1:5">
      <c r="A4" s="22">
        <v>1000</v>
      </c>
      <c r="B4" s="23">
        <v>96623</v>
      </c>
      <c r="C4" s="22">
        <v>89850</v>
      </c>
      <c r="D4" s="24">
        <v>3.8854000000000033</v>
      </c>
      <c r="E4" s="25">
        <v>307</v>
      </c>
    </row>
    <row r="7" spans="1:5">
      <c r="A7" t="s">
        <v>1042</v>
      </c>
      <c r="B7" t="s">
        <v>1043</v>
      </c>
      <c r="C7" t="s">
        <v>1044</v>
      </c>
      <c r="D7" t="s">
        <v>1045</v>
      </c>
      <c r="E7" t="s">
        <v>1046</v>
      </c>
    </row>
    <row r="8" spans="1:5">
      <c r="A8" s="22">
        <v>218</v>
      </c>
      <c r="B8" s="23">
        <v>20581</v>
      </c>
      <c r="C8" s="22">
        <v>19300</v>
      </c>
      <c r="D8" s="24">
        <v>3.8706422018348627</v>
      </c>
      <c r="E8" s="25">
        <v>74</v>
      </c>
    </row>
    <row r="11" spans="1:5">
      <c r="A11" s="26" t="s">
        <v>1047</v>
      </c>
      <c r="B11" t="s">
        <v>1042</v>
      </c>
      <c r="C11" t="s">
        <v>1070</v>
      </c>
    </row>
    <row r="12" spans="1:5">
      <c r="A12" s="27" t="s">
        <v>1058</v>
      </c>
      <c r="B12" s="22">
        <v>19</v>
      </c>
      <c r="C12" s="22">
        <v>19</v>
      </c>
    </row>
    <row r="13" spans="1:5">
      <c r="A13" s="27" t="s">
        <v>1059</v>
      </c>
      <c r="B13" s="22">
        <v>10</v>
      </c>
      <c r="C13" s="22">
        <v>10</v>
      </c>
    </row>
    <row r="14" spans="1:5">
      <c r="A14" s="27" t="s">
        <v>1060</v>
      </c>
      <c r="B14" s="22">
        <v>40</v>
      </c>
      <c r="C14" s="22">
        <v>40</v>
      </c>
    </row>
    <row r="15" spans="1:5">
      <c r="A15" s="27" t="s">
        <v>1061</v>
      </c>
      <c r="B15" s="22">
        <v>40</v>
      </c>
      <c r="C15" s="22">
        <v>40</v>
      </c>
    </row>
    <row r="16" spans="1:5">
      <c r="A16" s="27" t="s">
        <v>1062</v>
      </c>
      <c r="B16" s="22">
        <v>13</v>
      </c>
      <c r="C16" s="22">
        <v>13</v>
      </c>
    </row>
    <row r="17" spans="1:3">
      <c r="A17" s="27" t="s">
        <v>1063</v>
      </c>
      <c r="B17" s="22">
        <v>12</v>
      </c>
      <c r="C17" s="22">
        <v>12</v>
      </c>
    </row>
    <row r="18" spans="1:3">
      <c r="A18" s="27" t="s">
        <v>1064</v>
      </c>
      <c r="B18" s="22">
        <v>9</v>
      </c>
      <c r="C18" s="22">
        <v>9</v>
      </c>
    </row>
    <row r="19" spans="1:3">
      <c r="A19" s="27" t="s">
        <v>1065</v>
      </c>
      <c r="B19" s="22">
        <v>13</v>
      </c>
      <c r="C19" s="22">
        <v>13</v>
      </c>
    </row>
    <row r="20" spans="1:3">
      <c r="A20" s="27" t="s">
        <v>1066</v>
      </c>
      <c r="B20" s="22">
        <v>18</v>
      </c>
      <c r="C20" s="22">
        <v>18</v>
      </c>
    </row>
    <row r="21" spans="1:3">
      <c r="A21" s="27" t="s">
        <v>1067</v>
      </c>
      <c r="B21" s="22">
        <v>21</v>
      </c>
      <c r="C21" s="22">
        <v>21</v>
      </c>
    </row>
    <row r="22" spans="1:3">
      <c r="A22" s="27" t="s">
        <v>1068</v>
      </c>
      <c r="B22" s="22">
        <v>14</v>
      </c>
      <c r="C22" s="22">
        <v>14</v>
      </c>
    </row>
    <row r="23" spans="1:3">
      <c r="A23" s="27" t="s">
        <v>1069</v>
      </c>
      <c r="B23" s="22">
        <v>9</v>
      </c>
      <c r="C23" s="22">
        <v>9</v>
      </c>
    </row>
    <row r="24" spans="1:3">
      <c r="A24" s="27" t="s">
        <v>1048</v>
      </c>
      <c r="B24" s="22">
        <v>218</v>
      </c>
      <c r="C24" s="22">
        <v>218</v>
      </c>
    </row>
    <row r="26" spans="1:3">
      <c r="A26" s="26" t="s">
        <v>1047</v>
      </c>
      <c r="B26" t="s">
        <v>1042</v>
      </c>
    </row>
    <row r="27" spans="1:3">
      <c r="A27" s="27" t="s">
        <v>1050</v>
      </c>
      <c r="B27" s="22">
        <v>28</v>
      </c>
    </row>
    <row r="28" spans="1:3">
      <c r="A28" s="27" t="s">
        <v>1054</v>
      </c>
      <c r="B28" s="22">
        <v>24</v>
      </c>
    </row>
    <row r="29" spans="1:3">
      <c r="A29" s="27" t="s">
        <v>1051</v>
      </c>
      <c r="B29" s="22">
        <v>44</v>
      </c>
    </row>
    <row r="30" spans="1:3">
      <c r="A30" s="27" t="s">
        <v>1055</v>
      </c>
      <c r="B30" s="22">
        <v>36</v>
      </c>
    </row>
    <row r="31" spans="1:3">
      <c r="A31" s="27" t="s">
        <v>1052</v>
      </c>
      <c r="B31" s="22">
        <v>33</v>
      </c>
    </row>
    <row r="32" spans="1:3">
      <c r="A32" s="27" t="s">
        <v>1053</v>
      </c>
      <c r="B32" s="22">
        <v>29</v>
      </c>
    </row>
    <row r="33" spans="1:17">
      <c r="A33" s="27" t="s">
        <v>1056</v>
      </c>
      <c r="B33" s="22">
        <v>24</v>
      </c>
    </row>
    <row r="34" spans="1:17">
      <c r="A34" s="27" t="s">
        <v>1048</v>
      </c>
      <c r="B34" s="22">
        <v>218</v>
      </c>
      <c r="H34" t="s">
        <v>1077</v>
      </c>
      <c r="I34" t="str">
        <f>A46</f>
        <v>R02</v>
      </c>
    </row>
    <row r="35" spans="1:17">
      <c r="E35" t="s">
        <v>1071</v>
      </c>
    </row>
    <row r="36" spans="1:17">
      <c r="A36" s="26" t="s">
        <v>1047</v>
      </c>
      <c r="B36" t="s">
        <v>1042</v>
      </c>
      <c r="C36" t="s">
        <v>1043</v>
      </c>
      <c r="E36" t="s">
        <v>1072</v>
      </c>
      <c r="F36" t="s">
        <v>1073</v>
      </c>
      <c r="G36" t="s">
        <v>1074</v>
      </c>
      <c r="H36" t="s">
        <v>1075</v>
      </c>
      <c r="I36" t="s">
        <v>1076</v>
      </c>
    </row>
    <row r="37" spans="1:17">
      <c r="A37" s="27" t="s">
        <v>11</v>
      </c>
      <c r="B37" s="22">
        <v>189</v>
      </c>
      <c r="C37" s="23">
        <v>18415</v>
      </c>
      <c r="E37" t="str" cm="1">
        <f t="array" ref="E37:G41">A37:C41</f>
        <v>R01</v>
      </c>
      <c r="F37">
        <v>189</v>
      </c>
      <c r="G37" s="29">
        <v>18415</v>
      </c>
      <c r="H37" t="e">
        <f>IF(E37=$I$34,F37,NA())</f>
        <v>#N/A</v>
      </c>
      <c r="I37" t="e">
        <f>IF(E37=$I$34,G37,NA())</f>
        <v>#N/A</v>
      </c>
    </row>
    <row r="38" spans="1:17">
      <c r="A38" s="27" t="s">
        <v>9</v>
      </c>
      <c r="B38" s="22">
        <v>218</v>
      </c>
      <c r="C38" s="23">
        <v>20581</v>
      </c>
      <c r="E38" t="str">
        <v>R02</v>
      </c>
      <c r="F38">
        <v>218</v>
      </c>
      <c r="G38" s="29">
        <v>20581</v>
      </c>
      <c r="H38">
        <f t="shared" ref="H38:H41" si="0">IF(E38=$I$34,F38,NA())</f>
        <v>218</v>
      </c>
      <c r="I38">
        <f t="shared" ref="I38:I41" si="1">IF(E38=$I$34,G38,NA())</f>
        <v>20581</v>
      </c>
    </row>
    <row r="39" spans="1:17">
      <c r="A39" s="27" t="s">
        <v>6</v>
      </c>
      <c r="B39" s="22">
        <v>207</v>
      </c>
      <c r="C39" s="23">
        <v>20872</v>
      </c>
      <c r="E39" t="str">
        <v>R03</v>
      </c>
      <c r="F39">
        <v>207</v>
      </c>
      <c r="G39" s="29">
        <v>20872</v>
      </c>
      <c r="H39" t="e">
        <f t="shared" si="0"/>
        <v>#N/A</v>
      </c>
      <c r="I39" t="e">
        <f t="shared" si="1"/>
        <v>#N/A</v>
      </c>
    </row>
    <row r="40" spans="1:17">
      <c r="A40" s="27" t="s">
        <v>13</v>
      </c>
      <c r="B40" s="22">
        <v>186</v>
      </c>
      <c r="C40" s="23">
        <v>16651</v>
      </c>
      <c r="E40" t="str">
        <v>R04</v>
      </c>
      <c r="F40">
        <v>186</v>
      </c>
      <c r="G40" s="29">
        <v>16651</v>
      </c>
      <c r="H40" t="e">
        <f t="shared" si="0"/>
        <v>#N/A</v>
      </c>
      <c r="I40" t="e">
        <f t="shared" si="1"/>
        <v>#N/A</v>
      </c>
    </row>
    <row r="41" spans="1:17">
      <c r="A41" s="27" t="s">
        <v>10</v>
      </c>
      <c r="B41" s="22">
        <v>200</v>
      </c>
      <c r="C41" s="23">
        <v>20104</v>
      </c>
      <c r="E41" t="str">
        <v>R05</v>
      </c>
      <c r="F41">
        <v>200</v>
      </c>
      <c r="G41" s="29">
        <v>20104</v>
      </c>
      <c r="H41" t="e">
        <f t="shared" si="0"/>
        <v>#N/A</v>
      </c>
      <c r="I41" t="e">
        <f t="shared" si="1"/>
        <v>#N/A</v>
      </c>
    </row>
    <row r="42" spans="1:17">
      <c r="A42" s="27" t="s">
        <v>1048</v>
      </c>
      <c r="B42" s="22">
        <v>1000</v>
      </c>
      <c r="C42" s="23">
        <v>96623</v>
      </c>
    </row>
    <row r="45" spans="1:17">
      <c r="A45" s="26" t="s">
        <v>1047</v>
      </c>
    </row>
    <row r="46" spans="1:17">
      <c r="A46" s="30" t="s">
        <v>9</v>
      </c>
    </row>
    <row r="47" spans="1:17">
      <c r="D47" t="s">
        <v>1049</v>
      </c>
      <c r="K47" s="26" t="s">
        <v>1043</v>
      </c>
      <c r="L47" s="26" t="s">
        <v>1057</v>
      </c>
    </row>
    <row r="48" spans="1:17">
      <c r="K48" s="26" t="s">
        <v>1047</v>
      </c>
      <c r="L48" t="s">
        <v>11</v>
      </c>
      <c r="M48" t="s">
        <v>9</v>
      </c>
      <c r="N48" t="s">
        <v>6</v>
      </c>
      <c r="O48" t="s">
        <v>13</v>
      </c>
      <c r="P48" t="s">
        <v>10</v>
      </c>
      <c r="Q48" t="s">
        <v>1048</v>
      </c>
    </row>
    <row r="49" spans="1:17">
      <c r="K49" s="27" t="s">
        <v>1002</v>
      </c>
      <c r="L49" s="21"/>
      <c r="M49" s="21"/>
      <c r="N49" s="21"/>
      <c r="O49" s="21"/>
      <c r="P49" s="21"/>
      <c r="Q49" s="21"/>
    </row>
    <row r="50" spans="1:17">
      <c r="A50" s="26" t="s">
        <v>1042</v>
      </c>
      <c r="B50" s="26" t="s">
        <v>1057</v>
      </c>
      <c r="K50" s="28" t="s">
        <v>20</v>
      </c>
      <c r="L50" s="23">
        <v>891</v>
      </c>
      <c r="M50" s="23">
        <v>1332</v>
      </c>
      <c r="N50" s="23">
        <v>1282</v>
      </c>
      <c r="O50" s="23">
        <v>739</v>
      </c>
      <c r="P50" s="23">
        <v>560</v>
      </c>
      <c r="Q50" s="23">
        <v>4804</v>
      </c>
    </row>
    <row r="51" spans="1:17">
      <c r="A51" s="26" t="s">
        <v>1047</v>
      </c>
      <c r="B51" t="s">
        <v>999</v>
      </c>
      <c r="C51" t="s">
        <v>998</v>
      </c>
      <c r="D51" t="s">
        <v>1048</v>
      </c>
      <c r="K51" s="28" t="s">
        <v>12</v>
      </c>
      <c r="L51" s="23">
        <v>1991</v>
      </c>
      <c r="M51" s="23">
        <v>1886</v>
      </c>
      <c r="N51" s="23">
        <v>1206</v>
      </c>
      <c r="O51" s="23">
        <v>884</v>
      </c>
      <c r="P51" s="23">
        <v>1722</v>
      </c>
      <c r="Q51" s="23">
        <v>7689</v>
      </c>
    </row>
    <row r="52" spans="1:17">
      <c r="A52" s="27" t="s">
        <v>1002</v>
      </c>
      <c r="B52" s="22">
        <v>144</v>
      </c>
      <c r="C52" s="22">
        <v>132</v>
      </c>
      <c r="D52" s="22">
        <v>276</v>
      </c>
      <c r="K52" s="28" t="s">
        <v>8</v>
      </c>
      <c r="L52" s="23">
        <v>1163</v>
      </c>
      <c r="M52" s="23">
        <v>1180</v>
      </c>
      <c r="N52" s="23">
        <v>1616</v>
      </c>
      <c r="O52" s="23">
        <v>1043</v>
      </c>
      <c r="P52" s="23">
        <v>1747</v>
      </c>
      <c r="Q52" s="23">
        <v>6749</v>
      </c>
    </row>
    <row r="53" spans="1:17">
      <c r="A53" s="27" t="s">
        <v>1001</v>
      </c>
      <c r="B53" s="22">
        <v>326</v>
      </c>
      <c r="C53" s="22">
        <v>63</v>
      </c>
      <c r="D53" s="22">
        <v>389</v>
      </c>
      <c r="K53" s="28" t="s">
        <v>16</v>
      </c>
      <c r="L53" s="23">
        <v>1438</v>
      </c>
      <c r="M53" s="23">
        <v>1616</v>
      </c>
      <c r="N53" s="23">
        <v>866</v>
      </c>
      <c r="O53" s="23">
        <v>829</v>
      </c>
      <c r="P53" s="23">
        <v>2070</v>
      </c>
      <c r="Q53" s="23">
        <v>6819</v>
      </c>
    </row>
    <row r="54" spans="1:17">
      <c r="A54" s="27" t="s">
        <v>1000</v>
      </c>
      <c r="B54" s="22">
        <v>129</v>
      </c>
      <c r="C54" s="22">
        <v>206</v>
      </c>
      <c r="D54" s="22">
        <v>335</v>
      </c>
      <c r="K54" s="27" t="s">
        <v>1001</v>
      </c>
      <c r="L54" s="21"/>
      <c r="M54" s="21"/>
      <c r="N54" s="21"/>
      <c r="O54" s="21"/>
      <c r="P54" s="21"/>
      <c r="Q54" s="21"/>
    </row>
    <row r="55" spans="1:17">
      <c r="A55" s="27" t="s">
        <v>1048</v>
      </c>
      <c r="B55" s="22">
        <v>599</v>
      </c>
      <c r="C55" s="22">
        <v>401</v>
      </c>
      <c r="D55" s="22">
        <v>1000</v>
      </c>
      <c r="K55" s="28" t="s">
        <v>24</v>
      </c>
      <c r="L55" s="23">
        <v>1233</v>
      </c>
      <c r="M55" s="23">
        <v>223</v>
      </c>
      <c r="N55" s="23">
        <v>1680</v>
      </c>
      <c r="O55" s="23">
        <v>990</v>
      </c>
      <c r="P55" s="23">
        <v>1508</v>
      </c>
      <c r="Q55" s="23">
        <v>5634</v>
      </c>
    </row>
    <row r="56" spans="1:17">
      <c r="K56" s="28" t="s">
        <v>15</v>
      </c>
      <c r="L56" s="23">
        <v>1598</v>
      </c>
      <c r="M56" s="23">
        <v>1907</v>
      </c>
      <c r="N56" s="23">
        <v>869</v>
      </c>
      <c r="O56" s="23">
        <v>1426</v>
      </c>
      <c r="P56" s="23">
        <v>1416</v>
      </c>
      <c r="Q56" s="23">
        <v>7216</v>
      </c>
    </row>
    <row r="57" spans="1:17">
      <c r="K57" s="28" t="s">
        <v>5</v>
      </c>
      <c r="L57" s="23">
        <v>900</v>
      </c>
      <c r="M57" s="23">
        <v>1016</v>
      </c>
      <c r="N57" s="23">
        <v>960</v>
      </c>
      <c r="O57" s="23">
        <v>940</v>
      </c>
      <c r="P57" s="23">
        <v>1193</v>
      </c>
      <c r="Q57" s="23">
        <v>5009</v>
      </c>
    </row>
    <row r="58" spans="1:17">
      <c r="A58" s="26" t="s">
        <v>1047</v>
      </c>
      <c r="B58" t="s">
        <v>1042</v>
      </c>
      <c r="K58" s="28" t="s">
        <v>18</v>
      </c>
      <c r="L58" s="23">
        <v>900</v>
      </c>
      <c r="M58" s="23">
        <v>1470</v>
      </c>
      <c r="N58" s="23">
        <v>1617</v>
      </c>
      <c r="O58" s="23">
        <v>1314</v>
      </c>
      <c r="P58" s="23">
        <v>941</v>
      </c>
      <c r="Q58" s="23">
        <v>6242</v>
      </c>
    </row>
    <row r="59" spans="1:17">
      <c r="A59" s="27">
        <v>1</v>
      </c>
      <c r="B59" s="22">
        <v>3</v>
      </c>
      <c r="K59" s="28" t="s">
        <v>14</v>
      </c>
      <c r="L59" s="23">
        <v>1255</v>
      </c>
      <c r="M59" s="23">
        <v>516</v>
      </c>
      <c r="N59" s="23">
        <v>1874</v>
      </c>
      <c r="O59" s="23">
        <v>1863</v>
      </c>
      <c r="P59" s="23">
        <v>1722</v>
      </c>
      <c r="Q59" s="23">
        <v>7230</v>
      </c>
    </row>
    <row r="60" spans="1:17">
      <c r="A60" s="27">
        <v>2</v>
      </c>
      <c r="B60" s="22">
        <v>19</v>
      </c>
      <c r="K60" s="28" t="s">
        <v>19</v>
      </c>
      <c r="L60" s="23">
        <v>1138</v>
      </c>
      <c r="M60" s="23">
        <v>1898</v>
      </c>
      <c r="N60" s="23">
        <v>1482</v>
      </c>
      <c r="O60" s="23">
        <v>846</v>
      </c>
      <c r="P60" s="23">
        <v>1154</v>
      </c>
      <c r="Q60" s="23">
        <v>6518</v>
      </c>
    </row>
    <row r="61" spans="1:17">
      <c r="A61" s="27">
        <v>3</v>
      </c>
      <c r="B61" s="22">
        <v>35</v>
      </c>
      <c r="K61" s="27" t="s">
        <v>1000</v>
      </c>
      <c r="L61" s="21"/>
      <c r="M61" s="21"/>
      <c r="N61" s="21"/>
      <c r="O61" s="21"/>
      <c r="P61" s="21"/>
      <c r="Q61" s="21"/>
    </row>
    <row r="62" spans="1:17">
      <c r="A62" s="27">
        <v>4</v>
      </c>
      <c r="B62" s="22">
        <v>87</v>
      </c>
      <c r="K62" s="28" t="s">
        <v>17</v>
      </c>
      <c r="L62" s="23">
        <v>1655</v>
      </c>
      <c r="M62" s="23">
        <v>805</v>
      </c>
      <c r="N62" s="23">
        <v>2263</v>
      </c>
      <c r="O62" s="23">
        <v>987</v>
      </c>
      <c r="P62" s="23">
        <v>1075</v>
      </c>
      <c r="Q62" s="23">
        <v>6785</v>
      </c>
    </row>
    <row r="63" spans="1:17">
      <c r="A63" s="27">
        <v>5</v>
      </c>
      <c r="B63" s="22">
        <v>74</v>
      </c>
      <c r="K63" s="28" t="s">
        <v>23</v>
      </c>
      <c r="L63" s="23">
        <v>1104</v>
      </c>
      <c r="M63" s="23">
        <v>2280</v>
      </c>
      <c r="N63" s="23">
        <v>1445</v>
      </c>
      <c r="O63" s="23">
        <v>1722</v>
      </c>
      <c r="P63" s="23">
        <v>1196</v>
      </c>
      <c r="Q63" s="23">
        <v>7747</v>
      </c>
    </row>
    <row r="64" spans="1:17">
      <c r="A64" s="27" t="s">
        <v>1048</v>
      </c>
      <c r="B64" s="22">
        <v>218</v>
      </c>
      <c r="K64" s="28" t="s">
        <v>7</v>
      </c>
      <c r="L64" s="23">
        <v>372</v>
      </c>
      <c r="M64" s="23">
        <v>1818</v>
      </c>
      <c r="N64" s="23">
        <v>1346</v>
      </c>
      <c r="O64" s="23">
        <v>1156</v>
      </c>
      <c r="P64" s="23">
        <v>1484</v>
      </c>
      <c r="Q64" s="23">
        <v>6176</v>
      </c>
    </row>
    <row r="65" spans="11:17">
      <c r="K65" s="28" t="s">
        <v>22</v>
      </c>
      <c r="L65" s="23">
        <v>1415</v>
      </c>
      <c r="M65" s="23">
        <v>1271</v>
      </c>
      <c r="N65" s="23">
        <v>1214</v>
      </c>
      <c r="O65" s="23">
        <v>1135</v>
      </c>
      <c r="P65" s="23">
        <v>1566</v>
      </c>
      <c r="Q65" s="23">
        <v>6601</v>
      </c>
    </row>
    <row r="66" spans="11:17">
      <c r="K66" s="28" t="s">
        <v>21</v>
      </c>
      <c r="L66" s="23">
        <v>1362</v>
      </c>
      <c r="M66" s="23">
        <v>1363</v>
      </c>
      <c r="N66" s="23">
        <v>1152</v>
      </c>
      <c r="O66" s="23">
        <v>777</v>
      </c>
      <c r="P66" s="23">
        <v>750</v>
      </c>
      <c r="Q66" s="23">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25"/>
  <cols>
    <col min="5" max="5" width="10.875" customWidth="1"/>
    <col min="6" max="6" width="12.125" bestFit="1" customWidth="1"/>
  </cols>
  <sheetData>
    <row r="2" spans="5:6">
      <c r="E2" t="s">
        <v>1040</v>
      </c>
      <c r="F2" t="s">
        <v>1041</v>
      </c>
    </row>
    <row r="3" spans="5:6" ht="25.5" customHeight="1">
      <c r="E3" t="s">
        <v>11</v>
      </c>
      <c r="F3" t="e" vm="1">
        <v>#VALUE!</v>
      </c>
    </row>
    <row r="4" spans="5:6" ht="25.5" customHeight="1">
      <c r="E4" t="s">
        <v>9</v>
      </c>
      <c r="F4" t="e" vm="2">
        <v>#VALUE!</v>
      </c>
    </row>
    <row r="5" spans="5:6" ht="25.5" customHeight="1">
      <c r="E5" t="s">
        <v>6</v>
      </c>
      <c r="F5" t="e" vm="3">
        <v>#VALUE!</v>
      </c>
    </row>
    <row r="6" spans="5:6" ht="25.5" customHeight="1">
      <c r="E6" t="s">
        <v>13</v>
      </c>
      <c r="F6" t="e" vm="4">
        <v>#VALUE!</v>
      </c>
    </row>
    <row r="7" spans="5:6" ht="25.5" customHeight="1">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sentamil kumaran</cp:lastModifiedBy>
  <dcterms:created xsi:type="dcterms:W3CDTF">2021-03-14T20:21:32Z</dcterms:created>
  <dcterms:modified xsi:type="dcterms:W3CDTF">2025-05-15T18:41:43Z</dcterms:modified>
</cp:coreProperties>
</file>