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enth\Desktop\Python Testing\Project\"/>
    </mc:Choice>
  </mc:AlternateContent>
  <xr:revisionPtr revIDLastSave="0" documentId="8_{B9311457-7D01-4042-93F1-D54FB270B0E0}" xr6:coauthVersionLast="47" xr6:coauthVersionMax="47" xr10:uidLastSave="{00000000-0000-0000-0000-000000000000}"/>
  <bookViews>
    <workbookView xWindow="-108" yWindow="-108" windowWidth="23256" windowHeight="13896" xr2:uid="{D38DD004-67B1-4611-8838-CB98A08A1424}"/>
  </bookViews>
  <sheets>
    <sheet name="Upper Text" sheetId="1" r:id="rId1"/>
    <sheet name="TSP Card" sheetId="2" r:id="rId2"/>
    <sheet name="Upper Left Radar" sheetId="3" r:id="rId3"/>
    <sheet name="Upper Right Radar" sheetId="7" r:id="rId4"/>
    <sheet name="Middle Text" sheetId="8" r:id="rId5"/>
    <sheet name="Lower Left Radar" sheetId="9" r:id="rId6"/>
    <sheet name="Lower Right Radar" sheetId="4" r:id="rId7"/>
    <sheet name="Dashboard" sheetId="10" r:id="rId8"/>
  </sheets>
  <externalReferences>
    <externalReference r:id="rId9"/>
  </externalReferences>
  <definedNames>
    <definedName name="_xlnm._FilterDatabase" localSheetId="4" hidden="1">'Middle Text'!$A$1:$F$6</definedName>
    <definedName name="_xlnm.Print_Area" localSheetId="7">Dashboard!$A$1:$N$191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8" l="1"/>
  <c r="F5" i="8"/>
  <c r="F4" i="8"/>
  <c r="F3" i="8"/>
  <c r="F2" i="8"/>
  <c r="L11" i="4"/>
  <c r="K11" i="4"/>
  <c r="H11" i="4"/>
  <c r="G11" i="4"/>
  <c r="L10" i="4"/>
  <c r="K10" i="4"/>
  <c r="H10" i="4"/>
  <c r="G10" i="4"/>
  <c r="L9" i="4"/>
  <c r="K9" i="4"/>
  <c r="H9" i="4"/>
  <c r="G9" i="4"/>
  <c r="L7" i="4"/>
  <c r="K7" i="4"/>
  <c r="H7" i="4"/>
  <c r="G7" i="4"/>
  <c r="L6" i="4"/>
  <c r="K6" i="4"/>
  <c r="H6" i="4"/>
  <c r="G6" i="4"/>
  <c r="L5" i="4"/>
  <c r="K5" i="4"/>
  <c r="H5" i="4"/>
  <c r="G5" i="4"/>
  <c r="L4" i="4"/>
  <c r="K4" i="4"/>
  <c r="H4" i="4"/>
  <c r="G4" i="4"/>
  <c r="L3" i="4"/>
  <c r="K3" i="4"/>
  <c r="H3" i="4"/>
  <c r="G3" i="4"/>
  <c r="L2" i="4"/>
  <c r="K2" i="4"/>
  <c r="H2" i="4"/>
  <c r="G2" i="4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D9" i="9"/>
  <c r="C9" i="9"/>
  <c r="B9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B2" i="7"/>
  <c r="E9" i="9" l="1"/>
</calcChain>
</file>

<file path=xl/sharedStrings.xml><?xml version="1.0" encoding="utf-8"?>
<sst xmlns="http://schemas.openxmlformats.org/spreadsheetml/2006/main" count="128" uniqueCount="73">
  <si>
    <t>Position</t>
  </si>
  <si>
    <t>Reference</t>
  </si>
  <si>
    <t>Primary Attributes</t>
  </si>
  <si>
    <t>Secondary Attributes</t>
  </si>
  <si>
    <t>Boosted Attributes</t>
  </si>
  <si>
    <t>Discounted Attributes</t>
  </si>
  <si>
    <t>TSP Score</t>
  </si>
  <si>
    <t>Player</t>
  </si>
  <si>
    <t>Technical</t>
  </si>
  <si>
    <t>Tactical</t>
  </si>
  <si>
    <t>Psychological</t>
  </si>
  <si>
    <t>Physical</t>
  </si>
  <si>
    <t>Anthropometric</t>
  </si>
  <si>
    <t>Sociological</t>
  </si>
  <si>
    <t>PLAYER</t>
  </si>
  <si>
    <t>ATTACKING</t>
  </si>
  <si>
    <t>SHOOTING</t>
  </si>
  <si>
    <t>PASSING</t>
  </si>
  <si>
    <t>PASS TYPES</t>
  </si>
  <si>
    <t>SHOT CAs</t>
  </si>
  <si>
    <t>GOAL CAs</t>
  </si>
  <si>
    <t>DEFENSE</t>
  </si>
  <si>
    <t>POSSESSION</t>
  </si>
  <si>
    <t>MISCELLANEOUS</t>
  </si>
  <si>
    <t>Name</t>
  </si>
  <si>
    <t>Age</t>
  </si>
  <si>
    <t>Club</t>
  </si>
  <si>
    <t>Preferred Feet</t>
  </si>
  <si>
    <t>Sunderland</t>
  </si>
  <si>
    <t>Club Brugge</t>
  </si>
  <si>
    <t>Hertha</t>
  </si>
  <si>
    <t>Stade Rennais</t>
  </si>
  <si>
    <t>Right</t>
  </si>
  <si>
    <t>Left</t>
  </si>
  <si>
    <t>Both</t>
  </si>
  <si>
    <t>Ideal Left Winger</t>
  </si>
  <si>
    <t>Jack Clarke</t>
  </si>
  <si>
    <t>Bruma</t>
  </si>
  <si>
    <t>Philip Zinckernagel</t>
  </si>
  <si>
    <t>Andreas S Olsen</t>
  </si>
  <si>
    <t>Baris Atik</t>
  </si>
  <si>
    <t>Fabian Reese</t>
  </si>
  <si>
    <t>Gaëtan Perrin</t>
  </si>
  <si>
    <t>Désiré Doué</t>
  </si>
  <si>
    <t>Antonio Nusa</t>
  </si>
  <si>
    <t>Contract</t>
  </si>
  <si>
    <t>Defense</t>
  </si>
  <si>
    <t>Attacking</t>
  </si>
  <si>
    <t>Transition</t>
  </si>
  <si>
    <t>Pressing</t>
  </si>
  <si>
    <t>Team-Work</t>
  </si>
  <si>
    <t>Misc Score</t>
  </si>
  <si>
    <t>Commitment</t>
  </si>
  <si>
    <t>Challenge</t>
  </si>
  <si>
    <t>Motivation</t>
  </si>
  <si>
    <t>Self-Confidence</t>
  </si>
  <si>
    <t>Visualization &amp; Imagery</t>
  </si>
  <si>
    <t>Decision-Making</t>
  </si>
  <si>
    <t>Problem-Solving</t>
  </si>
  <si>
    <t>Abstract Thinking</t>
  </si>
  <si>
    <t>Data Assimilation</t>
  </si>
  <si>
    <t>Left Wing</t>
  </si>
  <si>
    <t>Ideal Player</t>
  </si>
  <si>
    <t>Passing</t>
  </si>
  <si>
    <t>Pass Types</t>
  </si>
  <si>
    <t>Goal CAs</t>
  </si>
  <si>
    <t>Shot Cas</t>
  </si>
  <si>
    <t>Possession</t>
  </si>
  <si>
    <t>Shooting</t>
  </si>
  <si>
    <t>Misc</t>
  </si>
  <si>
    <t>Coming Soon</t>
  </si>
  <si>
    <t>Attitutde</t>
  </si>
  <si>
    <t>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</si>
</sst>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0"/>
    <numFmt numFmtId="166" formatCode="0.0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masis MT Pro Light"/>
      <family val="1"/>
    </font>
    <font>
      <sz val="11"/>
      <color theme="1"/>
      <name val="Amasis MT Pro Light"/>
      <family val="1"/>
    </font>
    <font>
      <sz val="11"/>
      <name val="Amasis MT Pro Light"/>
      <family val="1"/>
    </font>
    <font>
      <b/>
      <sz val="11"/>
      <name val="Amasis MT Pro Light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/>
    <xf numFmtId="1" fontId="4" fillId="0" borderId="1" xfId="0" applyNumberFormat="1" applyFont="1" applyBorder="1"/>
    <xf numFmtId="9" fontId="4" fillId="0" borderId="1" xfId="1" applyFont="1" applyBorder="1"/>
    <xf numFmtId="14" fontId="4" fillId="0" borderId="1" xfId="0" applyNumberFormat="1" applyFont="1" applyBorder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9" fontId="4" fillId="0" borderId="0" xfId="1" applyFont="1" applyBorder="1"/>
    <xf numFmtId="2" fontId="4" fillId="0" borderId="0" xfId="0" applyNumberFormat="1" applyFont="1"/>
    <xf numFmtId="9" fontId="4" fillId="0" borderId="0" xfId="1" applyFont="1" applyFill="1" applyBorder="1"/>
    <xf numFmtId="9" fontId="0" fillId="0" borderId="0" xfId="0" applyNumberFormat="1"/>
    <xf numFmtId="0" fontId="0" fillId="0" borderId="1" xfId="0" applyBorder="1"/>
    <xf numFmtId="164" fontId="4" fillId="0" borderId="0" xfId="0" applyNumberFormat="1" applyFont="1"/>
    <xf numFmtId="164" fontId="4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wrapText="1"/>
    </xf>
    <xf numFmtId="9" fontId="0" fillId="0" borderId="1" xfId="1" applyFont="1" applyBorder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4" fillId="0" borderId="2" xfId="0" applyNumberFormat="1" applyFont="1" applyBorder="1"/>
    <xf numFmtId="166" fontId="4" fillId="0" borderId="3" xfId="0" applyNumberFormat="1" applyFont="1" applyBorder="1"/>
    <xf numFmtId="165" fontId="0" fillId="0" borderId="0" xfId="0" applyNumberFormat="1"/>
    <xf numFmtId="10" fontId="4" fillId="0" borderId="3" xfId="1" applyNumberFormat="1" applyFont="1" applyBorder="1"/>
    <xf numFmtId="9" fontId="0" fillId="0" borderId="0" xfId="1" applyFont="1" applyBorder="1"/>
    <xf numFmtId="1" fontId="0" fillId="0" borderId="3" xfId="0" applyNumberFormat="1" applyBorder="1"/>
    <xf numFmtId="0" fontId="5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7620</xdr:rowOff>
    </xdr:from>
    <xdr:to>
      <xdr:col>7</xdr:col>
      <xdr:colOff>15240</xdr:colOff>
      <xdr:row>7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A605C0-2A08-8FDB-B8AA-BA5D3AF11219}"/>
            </a:ext>
          </a:extLst>
        </xdr:cNvPr>
        <xdr:cNvSpPr txBox="1"/>
      </xdr:nvSpPr>
      <xdr:spPr>
        <a:xfrm>
          <a:off x="312420" y="190500"/>
          <a:ext cx="366522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=</a:t>
          </a:r>
        </a:p>
      </xdr:txBody>
    </xdr:sp>
    <xdr:clientData/>
  </xdr:twoCellAnchor>
  <xdr:twoCellAnchor>
    <xdr:from>
      <xdr:col>7</xdr:col>
      <xdr:colOff>182880</xdr:colOff>
      <xdr:row>1</xdr:row>
      <xdr:rowOff>0</xdr:rowOff>
    </xdr:from>
    <xdr:to>
      <xdr:col>8</xdr:col>
      <xdr:colOff>541020</xdr:colOff>
      <xdr:row>8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668C65-2EB9-D3BC-CD4C-11DC47EC67EE}"/>
            </a:ext>
          </a:extLst>
        </xdr:cNvPr>
        <xdr:cNvSpPr txBox="1"/>
      </xdr:nvSpPr>
      <xdr:spPr>
        <a:xfrm>
          <a:off x="5318760" y="182880"/>
          <a:ext cx="69342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vupl\OneDrive\Desktop\Professional\SmartScoutAI\Excels\Smartscout.ai.xlsx" TargetMode="External"/><Relationship Id="rId1" Type="http://schemas.openxmlformats.org/officeDocument/2006/relationships/externalLinkPath" Target="/Users/rvupl/OneDrive/Desktop/Professional/SmartScoutAI/Excels/Smartscout.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"/>
      <sheetName val="Data Sources"/>
      <sheetName val="Sheet1"/>
      <sheetName val="Personal Details"/>
      <sheetName val="Detailed Master"/>
      <sheetName val="Profile Details"/>
      <sheetName val="Tech Graphs"/>
      <sheetName val="Psycho Graphs"/>
      <sheetName val="Physical Graphs"/>
      <sheetName val="Anthro Graphs"/>
      <sheetName val="Socio Graphs"/>
      <sheetName val="Overall Technical"/>
      <sheetName val="Tactical Graphs"/>
      <sheetName val="Overall Tactical"/>
      <sheetName val="Overall"/>
      <sheetName val="Calculations"/>
      <sheetName val="Mentality DB of Players"/>
    </sheetNames>
    <sheetDataSet>
      <sheetData sheetId="0" refreshError="1"/>
      <sheetData sheetId="1" refreshError="1"/>
      <sheetData sheetId="2" refreshError="1"/>
      <sheetData sheetId="3">
        <row r="8">
          <cell r="C8" t="str">
            <v>JACK CLARKE</v>
          </cell>
        </row>
      </sheetData>
      <sheetData sheetId="4" refreshError="1"/>
      <sheetData sheetId="5" refreshError="1"/>
      <sheetData sheetId="6">
        <row r="9">
          <cell r="R9">
            <v>74.8</v>
          </cell>
          <cell r="AH9">
            <v>67.888888888888886</v>
          </cell>
          <cell r="AX9">
            <v>73</v>
          </cell>
          <cell r="AY9">
            <v>71</v>
          </cell>
          <cell r="AZ9">
            <v>84</v>
          </cell>
          <cell r="BE9">
            <v>64.954545454545453</v>
          </cell>
          <cell r="BI9">
            <v>70</v>
          </cell>
          <cell r="BJ9">
            <v>48</v>
          </cell>
          <cell r="BK9">
            <v>83</v>
          </cell>
          <cell r="BU9">
            <v>60.148148148148145</v>
          </cell>
          <cell r="CC9">
            <v>84.714285714285708</v>
          </cell>
          <cell r="CK9">
            <v>75.571428571428569</v>
          </cell>
          <cell r="CW9">
            <v>54</v>
          </cell>
          <cell r="CX9">
            <v>49</v>
          </cell>
          <cell r="DA9">
            <v>18</v>
          </cell>
          <cell r="DB9">
            <v>59.741935483870968</v>
          </cell>
          <cell r="DU9">
            <v>40</v>
          </cell>
          <cell r="DV9">
            <v>36</v>
          </cell>
          <cell r="DY9">
            <v>79.047619047619051</v>
          </cell>
          <cell r="EP9">
            <v>59.19047619047619</v>
          </cell>
        </row>
        <row r="10">
          <cell r="R10">
            <v>65</v>
          </cell>
          <cell r="AH10">
            <v>45.74074074074074</v>
          </cell>
          <cell r="AX10">
            <v>48</v>
          </cell>
          <cell r="AY10">
            <v>76</v>
          </cell>
          <cell r="AZ10">
            <v>48</v>
          </cell>
          <cell r="BE10">
            <v>63.636363636363633</v>
          </cell>
          <cell r="BI10">
            <v>25</v>
          </cell>
          <cell r="BJ10">
            <v>91</v>
          </cell>
          <cell r="BK10">
            <v>58</v>
          </cell>
          <cell r="BU10">
            <v>43.74074074074074</v>
          </cell>
          <cell r="CC10">
            <v>64.714285714285708</v>
          </cell>
          <cell r="CK10">
            <v>62.714285714285715</v>
          </cell>
          <cell r="CW10">
            <v>37</v>
          </cell>
          <cell r="CX10">
            <v>2</v>
          </cell>
          <cell r="DA10">
            <v>59</v>
          </cell>
          <cell r="DB10">
            <v>45.903225806451616</v>
          </cell>
          <cell r="DU10">
            <v>35</v>
          </cell>
          <cell r="DV10">
            <v>35</v>
          </cell>
          <cell r="DY10">
            <v>73.88095238095238</v>
          </cell>
          <cell r="EP10">
            <v>33.476190476190474</v>
          </cell>
        </row>
        <row r="11">
          <cell r="R11">
            <v>77.44</v>
          </cell>
          <cell r="AH11">
            <v>70.703703703703709</v>
          </cell>
          <cell r="AX11">
            <v>80</v>
          </cell>
          <cell r="AY11">
            <v>81</v>
          </cell>
          <cell r="AZ11">
            <v>63</v>
          </cell>
          <cell r="BE11">
            <v>58.272727272727273</v>
          </cell>
          <cell r="BI11">
            <v>69</v>
          </cell>
          <cell r="BJ11">
            <v>64</v>
          </cell>
          <cell r="BK11">
            <v>16</v>
          </cell>
          <cell r="BU11">
            <v>58.629629629629626</v>
          </cell>
          <cell r="CC11">
            <v>54.142857142857146</v>
          </cell>
          <cell r="CK11">
            <v>54.142857142857146</v>
          </cell>
          <cell r="CW11">
            <v>73</v>
          </cell>
          <cell r="CX11">
            <v>48</v>
          </cell>
          <cell r="DA11">
            <v>59</v>
          </cell>
          <cell r="DB11">
            <v>62.29032258064516</v>
          </cell>
          <cell r="DU11">
            <v>63</v>
          </cell>
          <cell r="DV11">
            <v>30</v>
          </cell>
          <cell r="DY11">
            <v>58.5</v>
          </cell>
          <cell r="EP11">
            <v>56.61904761904762</v>
          </cell>
        </row>
        <row r="12">
          <cell r="R12">
            <v>85.88</v>
          </cell>
          <cell r="AH12">
            <v>75.074074074074076</v>
          </cell>
          <cell r="AX12">
            <v>86</v>
          </cell>
          <cell r="AY12">
            <v>80</v>
          </cell>
          <cell r="AZ12">
            <v>85</v>
          </cell>
          <cell r="BE12">
            <v>70.818181818181813</v>
          </cell>
          <cell r="BI12">
            <v>49</v>
          </cell>
          <cell r="BJ12">
            <v>32</v>
          </cell>
          <cell r="BK12">
            <v>70</v>
          </cell>
          <cell r="BU12">
            <v>54.925925925925924</v>
          </cell>
          <cell r="CC12">
            <v>64.714285714285708</v>
          </cell>
          <cell r="CK12">
            <v>56.285714285714285</v>
          </cell>
          <cell r="CW12">
            <v>28</v>
          </cell>
          <cell r="CX12">
            <v>79</v>
          </cell>
          <cell r="DA12">
            <v>59</v>
          </cell>
          <cell r="DB12">
            <v>51.387096774193552</v>
          </cell>
          <cell r="DU12">
            <v>44</v>
          </cell>
          <cell r="DV12">
            <v>47</v>
          </cell>
          <cell r="DY12">
            <v>72.666666666666671</v>
          </cell>
          <cell r="EP12">
            <v>55.333333333333336</v>
          </cell>
        </row>
        <row r="13">
          <cell r="R13">
            <v>61.6</v>
          </cell>
          <cell r="AH13">
            <v>47.074074074074076</v>
          </cell>
          <cell r="AX13">
            <v>89</v>
          </cell>
          <cell r="AY13">
            <v>83</v>
          </cell>
          <cell r="AZ13">
            <v>97</v>
          </cell>
          <cell r="BE13">
            <v>80.818181818181813</v>
          </cell>
          <cell r="BI13">
            <v>99</v>
          </cell>
          <cell r="BJ13">
            <v>93</v>
          </cell>
          <cell r="BK13">
            <v>78</v>
          </cell>
          <cell r="BU13">
            <v>78.740740740740748</v>
          </cell>
          <cell r="CC13">
            <v>84</v>
          </cell>
          <cell r="CK13">
            <v>62.714285714285715</v>
          </cell>
          <cell r="CW13">
            <v>20</v>
          </cell>
          <cell r="CX13">
            <v>19</v>
          </cell>
          <cell r="DA13">
            <v>59</v>
          </cell>
          <cell r="DB13">
            <v>21.419354838709676</v>
          </cell>
          <cell r="DU13">
            <v>28</v>
          </cell>
          <cell r="DV13">
            <v>44</v>
          </cell>
          <cell r="DY13">
            <v>68</v>
          </cell>
          <cell r="EP13">
            <v>36.095238095238095</v>
          </cell>
        </row>
        <row r="14">
          <cell r="R14">
            <v>74.239999999999995</v>
          </cell>
          <cell r="AH14">
            <v>61.370370370370374</v>
          </cell>
          <cell r="AX14">
            <v>93</v>
          </cell>
          <cell r="AY14">
            <v>85</v>
          </cell>
          <cell r="AZ14">
            <v>83</v>
          </cell>
          <cell r="BE14">
            <v>61.31818181818182</v>
          </cell>
          <cell r="BI14">
            <v>28</v>
          </cell>
          <cell r="BJ14">
            <v>7</v>
          </cell>
          <cell r="BK14">
            <v>52</v>
          </cell>
          <cell r="BU14">
            <v>54.703703703703702</v>
          </cell>
          <cell r="CC14">
            <v>72</v>
          </cell>
          <cell r="CK14">
            <v>75.285714285714292</v>
          </cell>
          <cell r="CW14">
            <v>25</v>
          </cell>
          <cell r="CX14">
            <v>67</v>
          </cell>
          <cell r="DA14">
            <v>59</v>
          </cell>
          <cell r="DB14">
            <v>39.838709677419352</v>
          </cell>
          <cell r="DU14">
            <v>81</v>
          </cell>
          <cell r="DV14">
            <v>90</v>
          </cell>
          <cell r="DY14">
            <v>75.166666666666671</v>
          </cell>
          <cell r="EP14">
            <v>58.571428571428569</v>
          </cell>
        </row>
        <row r="15">
          <cell r="R15">
            <v>61.08</v>
          </cell>
          <cell r="AH15">
            <v>55.518518518518519</v>
          </cell>
          <cell r="AX15">
            <v>78</v>
          </cell>
          <cell r="AY15">
            <v>78</v>
          </cell>
          <cell r="AZ15">
            <v>83</v>
          </cell>
          <cell r="BE15">
            <v>71.36363636363636</v>
          </cell>
          <cell r="BI15">
            <v>85</v>
          </cell>
          <cell r="BJ15">
            <v>26</v>
          </cell>
          <cell r="BK15">
            <v>77</v>
          </cell>
          <cell r="BU15">
            <v>66.740740740740748</v>
          </cell>
          <cell r="CC15">
            <v>62.142857142857146</v>
          </cell>
          <cell r="CK15">
            <v>56.285714285714285</v>
          </cell>
          <cell r="CW15">
            <v>29</v>
          </cell>
          <cell r="CX15">
            <v>73</v>
          </cell>
          <cell r="DA15">
            <v>59</v>
          </cell>
          <cell r="DB15">
            <v>38.774193548387096</v>
          </cell>
          <cell r="DU15">
            <v>49</v>
          </cell>
          <cell r="DV15">
            <v>25</v>
          </cell>
          <cell r="DY15">
            <v>63.642857142857146</v>
          </cell>
          <cell r="EP15">
            <v>45.238095238095241</v>
          </cell>
        </row>
        <row r="16">
          <cell r="R16">
            <v>45.88</v>
          </cell>
          <cell r="AH16">
            <v>36.148148148148145</v>
          </cell>
          <cell r="AX16">
            <v>59</v>
          </cell>
          <cell r="AY16">
            <v>43</v>
          </cell>
          <cell r="AZ16">
            <v>67</v>
          </cell>
          <cell r="BE16">
            <v>64.318181818181813</v>
          </cell>
          <cell r="BI16">
            <v>68</v>
          </cell>
          <cell r="BJ16">
            <v>59</v>
          </cell>
          <cell r="BK16">
            <v>82</v>
          </cell>
          <cell r="BU16">
            <v>59.407407407407405</v>
          </cell>
          <cell r="CC16">
            <v>76</v>
          </cell>
          <cell r="CK16">
            <v>77</v>
          </cell>
          <cell r="CW16">
            <v>99</v>
          </cell>
          <cell r="CX16">
            <v>97</v>
          </cell>
          <cell r="DA16">
            <v>65</v>
          </cell>
          <cell r="DB16">
            <v>77.354838709677423</v>
          </cell>
          <cell r="DU16">
            <v>8</v>
          </cell>
          <cell r="DV16">
            <v>6</v>
          </cell>
          <cell r="DY16">
            <v>70.761904761904759</v>
          </cell>
          <cell r="EP16">
            <v>60.666666666666664</v>
          </cell>
        </row>
        <row r="17">
          <cell r="R17">
            <v>77</v>
          </cell>
          <cell r="AH17">
            <v>68.81481481481481</v>
          </cell>
          <cell r="AX17">
            <v>81</v>
          </cell>
          <cell r="AY17">
            <v>79</v>
          </cell>
          <cell r="AZ17">
            <v>63</v>
          </cell>
          <cell r="BE17">
            <v>55.727272727272727</v>
          </cell>
          <cell r="BI17">
            <v>63</v>
          </cell>
          <cell r="BJ17">
            <v>17</v>
          </cell>
          <cell r="BK17">
            <v>69</v>
          </cell>
          <cell r="BU17">
            <v>47.296296296296298</v>
          </cell>
          <cell r="CC17">
            <v>77.285714285714292</v>
          </cell>
          <cell r="CK17">
            <v>57.285714285714285</v>
          </cell>
          <cell r="CW17">
            <v>86</v>
          </cell>
          <cell r="CX17">
            <v>59</v>
          </cell>
          <cell r="DA17">
            <v>59</v>
          </cell>
          <cell r="DB17">
            <v>62.483870967741936</v>
          </cell>
          <cell r="DU17">
            <v>4</v>
          </cell>
          <cell r="DV17">
            <v>16</v>
          </cell>
          <cell r="DY17">
            <v>71.452380952380949</v>
          </cell>
          <cell r="EP17">
            <v>61.38095238095238</v>
          </cell>
        </row>
      </sheetData>
      <sheetData sheetId="7"/>
      <sheetData sheetId="8"/>
      <sheetData sheetId="9"/>
      <sheetData sheetId="10"/>
      <sheetData sheetId="11"/>
      <sheetData sheetId="12">
        <row r="9">
          <cell r="S9">
            <v>59.1875</v>
          </cell>
          <cell r="AG9">
            <v>73.92307692307692</v>
          </cell>
          <cell r="AN9">
            <v>75.166666666666671</v>
          </cell>
          <cell r="AT9">
            <v>58.066666666666663</v>
          </cell>
          <cell r="AZ9">
            <v>54.583333333333329</v>
          </cell>
          <cell r="BF9">
            <v>70</v>
          </cell>
        </row>
        <row r="10">
          <cell r="S10">
            <v>46.0625</v>
          </cell>
          <cell r="AG10">
            <v>58</v>
          </cell>
          <cell r="AN10">
            <v>71.5</v>
          </cell>
          <cell r="AT10">
            <v>46.05</v>
          </cell>
          <cell r="AZ10">
            <v>29.416666666666668</v>
          </cell>
          <cell r="BF10">
            <v>70</v>
          </cell>
        </row>
        <row r="11">
          <cell r="S11">
            <v>61</v>
          </cell>
          <cell r="AG11">
            <v>76.92307692307692</v>
          </cell>
          <cell r="AN11">
            <v>56.166666666666664</v>
          </cell>
          <cell r="AT11">
            <v>54.066666666666663</v>
          </cell>
          <cell r="AZ11">
            <v>58.083333333333329</v>
          </cell>
          <cell r="BF11">
            <v>70</v>
          </cell>
        </row>
        <row r="12">
          <cell r="S12">
            <v>51.25</v>
          </cell>
          <cell r="AG12">
            <v>83.230769230769226</v>
          </cell>
          <cell r="AN12">
            <v>79.166666666666671</v>
          </cell>
          <cell r="AT12">
            <v>60.25</v>
          </cell>
          <cell r="AZ12">
            <v>59.583333333333336</v>
          </cell>
          <cell r="BF12">
            <v>70</v>
          </cell>
        </row>
        <row r="13">
          <cell r="S13">
            <v>23.5</v>
          </cell>
          <cell r="AG13">
            <v>57.307692307692307</v>
          </cell>
          <cell r="AN13">
            <v>55.166666666666664</v>
          </cell>
          <cell r="AT13">
            <v>24.383333333333333</v>
          </cell>
          <cell r="AZ13">
            <v>41.416666666666671</v>
          </cell>
          <cell r="BF13">
            <v>70</v>
          </cell>
        </row>
        <row r="14">
          <cell r="S14">
            <v>41.1875</v>
          </cell>
          <cell r="AG14">
            <v>77.461538461538467</v>
          </cell>
          <cell r="AN14">
            <v>68.666666666666671</v>
          </cell>
          <cell r="AT14">
            <v>50.133333333333333</v>
          </cell>
          <cell r="AZ14">
            <v>65.666666666666657</v>
          </cell>
          <cell r="BF14">
            <v>70</v>
          </cell>
        </row>
        <row r="15">
          <cell r="S15">
            <v>38.375</v>
          </cell>
          <cell r="AG15">
            <v>57.692307692307693</v>
          </cell>
          <cell r="AN15">
            <v>54.333333333333336</v>
          </cell>
          <cell r="AT15">
            <v>44.733333333333334</v>
          </cell>
          <cell r="AZ15">
            <v>56.166666666666671</v>
          </cell>
          <cell r="BF15">
            <v>70</v>
          </cell>
        </row>
        <row r="16">
          <cell r="S16">
            <v>75.125</v>
          </cell>
          <cell r="AG16">
            <v>40.692307692307693</v>
          </cell>
          <cell r="AN16">
            <v>70</v>
          </cell>
          <cell r="AT16">
            <v>84.716666666666669</v>
          </cell>
          <cell r="AZ16">
            <v>72.5</v>
          </cell>
          <cell r="BF16">
            <v>70</v>
          </cell>
        </row>
        <row r="17">
          <cell r="S17">
            <v>60.75</v>
          </cell>
          <cell r="AG17">
            <v>73.692307692307693</v>
          </cell>
          <cell r="AN17">
            <v>84</v>
          </cell>
          <cell r="AT17">
            <v>74.533333333333331</v>
          </cell>
          <cell r="AZ17">
            <v>60.75</v>
          </cell>
          <cell r="BF17">
            <v>70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692B-2D41-40FC-9AD5-37D3A29B8592}">
  <dimension ref="A1:F7"/>
  <sheetViews>
    <sheetView tabSelected="1" workbookViewId="0">
      <selection activeCell="A3" sqref="A3"/>
    </sheetView>
  </sheetViews>
  <sheetFormatPr defaultRowHeight="14.4" x14ac:dyDescent="0.3"/>
  <cols>
    <col min="3" max="3" width="15.21875" bestFit="1" customWidth="1"/>
    <col min="5" max="5" width="15.21875" bestFit="1" customWidth="1"/>
    <col min="6" max="6" width="17.88671875" bestFit="1" customWidth="1"/>
  </cols>
  <sheetData>
    <row r="1" spans="1:6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</row>
    <row r="2" spans="1:6" x14ac:dyDescent="0.3">
      <c r="A2" s="12" t="s">
        <v>61</v>
      </c>
      <c r="B2" s="12" t="s">
        <v>62</v>
      </c>
      <c r="C2" s="12" t="s">
        <v>47</v>
      </c>
      <c r="D2" s="12" t="s">
        <v>68</v>
      </c>
      <c r="E2" s="12" t="s">
        <v>70</v>
      </c>
      <c r="F2" s="12" t="s">
        <v>70</v>
      </c>
    </row>
    <row r="3" spans="1:6" x14ac:dyDescent="0.3">
      <c r="A3" s="12"/>
      <c r="B3" s="12"/>
      <c r="C3" s="12" t="s">
        <v>63</v>
      </c>
      <c r="D3" s="12" t="s">
        <v>46</v>
      </c>
      <c r="E3" s="12"/>
      <c r="F3" s="12"/>
    </row>
    <row r="4" spans="1:6" x14ac:dyDescent="0.3">
      <c r="A4" s="12"/>
      <c r="B4" s="12"/>
      <c r="C4" s="12" t="s">
        <v>64</v>
      </c>
      <c r="D4" s="12" t="s">
        <v>69</v>
      </c>
      <c r="E4" s="12"/>
      <c r="F4" s="12"/>
    </row>
    <row r="5" spans="1:6" x14ac:dyDescent="0.3">
      <c r="A5" s="12"/>
      <c r="B5" s="12"/>
      <c r="C5" s="12" t="s">
        <v>65</v>
      </c>
      <c r="D5" s="12"/>
      <c r="E5" s="12"/>
      <c r="F5" s="12"/>
    </row>
    <row r="6" spans="1:6" x14ac:dyDescent="0.3">
      <c r="A6" s="12"/>
      <c r="B6" s="12"/>
      <c r="C6" s="12" t="s">
        <v>66</v>
      </c>
      <c r="D6" s="12"/>
      <c r="E6" s="12"/>
      <c r="F6" s="12"/>
    </row>
    <row r="7" spans="1:6" x14ac:dyDescent="0.3">
      <c r="A7" s="12"/>
      <c r="B7" s="12"/>
      <c r="C7" s="12" t="s">
        <v>67</v>
      </c>
      <c r="D7" s="12"/>
      <c r="E7" s="12"/>
      <c r="F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23D4-A14D-4F20-8E7A-6FD688CDFCDE}">
  <dimension ref="A1:B11"/>
  <sheetViews>
    <sheetView workbookViewId="0">
      <selection sqref="A1:B1"/>
    </sheetView>
  </sheetViews>
  <sheetFormatPr defaultRowHeight="14.4" x14ac:dyDescent="0.3"/>
  <cols>
    <col min="1" max="1" width="16.21875" bestFit="1" customWidth="1"/>
  </cols>
  <sheetData>
    <row r="1" spans="1:2" x14ac:dyDescent="0.3">
      <c r="A1" s="41" t="s">
        <v>7</v>
      </c>
      <c r="B1" s="41" t="s">
        <v>6</v>
      </c>
    </row>
    <row r="2" spans="1:2" x14ac:dyDescent="0.3">
      <c r="A2" s="4" t="s">
        <v>36</v>
      </c>
      <c r="B2" s="17">
        <v>0.80673313125371193</v>
      </c>
    </row>
    <row r="3" spans="1:2" x14ac:dyDescent="0.3">
      <c r="A3" s="4" t="s">
        <v>37</v>
      </c>
      <c r="B3" s="17">
        <v>0.57561400183405043</v>
      </c>
    </row>
    <row r="4" spans="1:2" x14ac:dyDescent="0.3">
      <c r="A4" s="4" t="s">
        <v>38</v>
      </c>
      <c r="B4" s="17">
        <v>0.72804299696206176</v>
      </c>
    </row>
    <row r="5" spans="1:2" x14ac:dyDescent="0.3">
      <c r="A5" s="4" t="s">
        <v>39</v>
      </c>
      <c r="B5" s="17">
        <v>0.84671957134742915</v>
      </c>
    </row>
    <row r="6" spans="1:2" x14ac:dyDescent="0.3">
      <c r="A6" s="4" t="s">
        <v>40</v>
      </c>
      <c r="B6" s="17">
        <v>0.60056944683017577</v>
      </c>
    </row>
    <row r="7" spans="1:2" x14ac:dyDescent="0.3">
      <c r="A7" s="4" t="s">
        <v>41</v>
      </c>
      <c r="B7" s="17">
        <v>0.77398147803186312</v>
      </c>
    </row>
    <row r="8" spans="1:2" x14ac:dyDescent="0.3">
      <c r="A8" s="4" t="s">
        <v>35</v>
      </c>
      <c r="B8" s="17">
        <v>0.99999999999999989</v>
      </c>
    </row>
    <row r="9" spans="1:2" x14ac:dyDescent="0.3">
      <c r="A9" s="4" t="s">
        <v>42</v>
      </c>
      <c r="B9" s="17">
        <v>0.63835453390074659</v>
      </c>
    </row>
    <row r="10" spans="1:2" x14ac:dyDescent="0.3">
      <c r="A10" s="4" t="s">
        <v>43</v>
      </c>
      <c r="B10" s="17">
        <v>0.8035230831562683</v>
      </c>
    </row>
    <row r="11" spans="1:2" x14ac:dyDescent="0.3">
      <c r="A11" s="4" t="s">
        <v>44</v>
      </c>
      <c r="B11" s="17">
        <v>0.83165826057871228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480A-2764-4A3E-9CA0-522F36DC53A6}">
  <dimension ref="A1:J11"/>
  <sheetViews>
    <sheetView workbookViewId="0">
      <selection activeCell="G1" sqref="A1:G1"/>
    </sheetView>
  </sheetViews>
  <sheetFormatPr defaultRowHeight="14.4" x14ac:dyDescent="0.3"/>
  <cols>
    <col min="1" max="1" width="21.5546875" bestFit="1" customWidth="1"/>
    <col min="4" max="4" width="11.6640625" bestFit="1" customWidth="1"/>
    <col min="6" max="6" width="13.33203125" bestFit="1" customWidth="1"/>
    <col min="7" max="7" width="10.33203125" bestFit="1" customWidth="1"/>
  </cols>
  <sheetData>
    <row r="1" spans="1:10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10" x14ac:dyDescent="0.3">
      <c r="A2" s="4" t="s">
        <v>36</v>
      </c>
      <c r="B2" s="2">
        <v>71.019556962352652</v>
      </c>
      <c r="C2" s="2">
        <v>65.154540598290595</v>
      </c>
      <c r="D2" s="2">
        <v>71.2530303030303</v>
      </c>
      <c r="E2" s="2">
        <v>78.857142857142861</v>
      </c>
      <c r="F2" s="2">
        <v>77</v>
      </c>
      <c r="G2" s="23">
        <v>79.75</v>
      </c>
      <c r="H2" s="26"/>
      <c r="I2" s="9"/>
      <c r="J2" s="8"/>
    </row>
    <row r="3" spans="1:10" x14ac:dyDescent="0.3">
      <c r="A3" s="4" t="s">
        <v>37</v>
      </c>
      <c r="B3" s="2">
        <v>58.16622755977594</v>
      </c>
      <c r="C3" s="2">
        <v>53.504861111111119</v>
      </c>
      <c r="D3" s="2">
        <v>67.760606060606065</v>
      </c>
      <c r="E3" s="2">
        <v>78.857142857142861</v>
      </c>
      <c r="F3" s="2">
        <v>77</v>
      </c>
      <c r="G3" s="23">
        <v>77.75</v>
      </c>
      <c r="H3" s="26"/>
      <c r="I3" s="9"/>
      <c r="J3" s="8"/>
    </row>
    <row r="4" spans="1:10" x14ac:dyDescent="0.3">
      <c r="A4" s="4" t="s">
        <v>38</v>
      </c>
      <c r="B4" s="2">
        <v>60.7912810853026</v>
      </c>
      <c r="C4" s="2">
        <v>62.70662393162393</v>
      </c>
      <c r="D4" s="2">
        <v>74.810606060606062</v>
      </c>
      <c r="E4" s="2">
        <v>78.857142857142861</v>
      </c>
      <c r="F4" s="2">
        <v>77</v>
      </c>
      <c r="G4" s="23">
        <v>78.25</v>
      </c>
      <c r="H4" s="26"/>
      <c r="I4" s="9"/>
      <c r="J4" s="8"/>
    </row>
    <row r="5" spans="1:10" x14ac:dyDescent="0.3">
      <c r="A5" s="4" t="s">
        <v>39</v>
      </c>
      <c r="B5" s="2">
        <v>66.158403533543321</v>
      </c>
      <c r="C5" s="2">
        <v>67.246794871794876</v>
      </c>
      <c r="D5" s="2">
        <v>76.153030303030306</v>
      </c>
      <c r="E5" s="2">
        <v>78.857142857142861</v>
      </c>
      <c r="F5" s="2">
        <v>77</v>
      </c>
      <c r="G5" s="23">
        <v>80.5</v>
      </c>
      <c r="H5" s="26"/>
      <c r="I5" s="9"/>
      <c r="J5" s="8"/>
    </row>
    <row r="6" spans="1:10" x14ac:dyDescent="0.3">
      <c r="A6" s="4" t="s">
        <v>40</v>
      </c>
      <c r="B6" s="2">
        <v>65.089005570295896</v>
      </c>
      <c r="C6" s="2">
        <v>45.295726495726491</v>
      </c>
      <c r="D6" s="2">
        <v>74.13787878787879</v>
      </c>
      <c r="E6" s="2">
        <v>78.857142857142861</v>
      </c>
      <c r="F6" s="2">
        <v>77</v>
      </c>
      <c r="G6" s="23">
        <v>76.625</v>
      </c>
      <c r="H6" s="26"/>
      <c r="I6" s="9"/>
      <c r="J6" s="8"/>
    </row>
    <row r="7" spans="1:10" x14ac:dyDescent="0.3">
      <c r="A7" s="4" t="s">
        <v>41</v>
      </c>
      <c r="B7" s="2">
        <v>65.680602771183416</v>
      </c>
      <c r="C7" s="2">
        <v>62.185950854700856</v>
      </c>
      <c r="D7" s="2">
        <v>76.183333333333337</v>
      </c>
      <c r="E7" s="2">
        <v>78.857142857142861</v>
      </c>
      <c r="F7" s="2">
        <v>77</v>
      </c>
      <c r="G7" s="23">
        <v>78</v>
      </c>
      <c r="H7" s="26"/>
      <c r="I7" s="9"/>
      <c r="J7" s="8"/>
    </row>
    <row r="8" spans="1:10" x14ac:dyDescent="0.3">
      <c r="A8" s="4" t="s">
        <v>35</v>
      </c>
      <c r="B8" s="2">
        <v>74.961904761904762</v>
      </c>
      <c r="C8" s="2">
        <v>70.166666666666671</v>
      </c>
      <c r="D8" s="2">
        <v>75.818181818181813</v>
      </c>
      <c r="E8" s="2">
        <v>78.857142857142861</v>
      </c>
      <c r="F8" s="2">
        <v>77</v>
      </c>
      <c r="G8" s="23">
        <v>84.75</v>
      </c>
      <c r="H8" s="26"/>
      <c r="I8" s="9"/>
      <c r="J8" s="10"/>
    </row>
    <row r="9" spans="1:10" x14ac:dyDescent="0.3">
      <c r="A9" s="4" t="s">
        <v>42</v>
      </c>
      <c r="B9" s="2">
        <v>60.136161243774161</v>
      </c>
      <c r="C9" s="2">
        <v>53.55010683760684</v>
      </c>
      <c r="D9" s="2">
        <v>74.654545454545442</v>
      </c>
      <c r="E9" s="2">
        <v>78.857142857142861</v>
      </c>
      <c r="F9" s="2">
        <v>77</v>
      </c>
      <c r="G9" s="23">
        <v>76.625</v>
      </c>
      <c r="H9" s="26"/>
      <c r="I9" s="9"/>
      <c r="J9" s="10"/>
    </row>
    <row r="10" spans="1:10" x14ac:dyDescent="0.3">
      <c r="A10" s="4" t="s">
        <v>43</v>
      </c>
      <c r="B10" s="2">
        <v>64.06030943329867</v>
      </c>
      <c r="C10" s="2">
        <v>68.838995726495725</v>
      </c>
      <c r="D10" s="2">
        <v>76.765151515151516</v>
      </c>
      <c r="E10" s="2">
        <v>78.857142857142861</v>
      </c>
      <c r="F10" s="2">
        <v>77</v>
      </c>
      <c r="G10" s="23">
        <v>76.25</v>
      </c>
      <c r="H10" s="26"/>
      <c r="I10" s="9"/>
      <c r="J10" s="10"/>
    </row>
    <row r="11" spans="1:10" x14ac:dyDescent="0.3">
      <c r="A11" s="4" t="s">
        <v>44</v>
      </c>
      <c r="B11" s="2">
        <v>64.318293017217755</v>
      </c>
      <c r="C11" s="2">
        <v>70.620940170940173</v>
      </c>
      <c r="D11" s="2">
        <v>76.577272727272714</v>
      </c>
      <c r="E11" s="2">
        <v>78.857142857142861</v>
      </c>
      <c r="F11" s="2">
        <v>77</v>
      </c>
      <c r="G11" s="23">
        <v>77.5</v>
      </c>
      <c r="H11" s="26"/>
      <c r="I11" s="9"/>
      <c r="J1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1107-23E9-4C51-B56E-E5809FEB203D}">
  <dimension ref="A1:L11"/>
  <sheetViews>
    <sheetView workbookViewId="0">
      <selection activeCell="J1" sqref="A1:J1"/>
    </sheetView>
  </sheetViews>
  <sheetFormatPr defaultColWidth="9.109375" defaultRowHeight="14.4" x14ac:dyDescent="0.3"/>
  <cols>
    <col min="1" max="1" width="21.5546875" bestFit="1" customWidth="1"/>
    <col min="10" max="10" width="17.21875" bestFit="1" customWidth="1"/>
  </cols>
  <sheetData>
    <row r="1" spans="1:12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5"/>
      <c r="L1" s="6"/>
    </row>
    <row r="2" spans="1:12" x14ac:dyDescent="0.3">
      <c r="A2" s="4" t="s">
        <v>36</v>
      </c>
      <c r="B2" s="2">
        <f>'[1]Tech Graphs'!R9</f>
        <v>74.8</v>
      </c>
      <c r="C2" s="2">
        <f>'[1]Tech Graphs'!AH9</f>
        <v>67.888888888888886</v>
      </c>
      <c r="D2" s="2">
        <f>'[1]Tech Graphs'!BE9</f>
        <v>64.954545454545453</v>
      </c>
      <c r="E2" s="2">
        <f>'[1]Tech Graphs'!BU9</f>
        <v>60.148148148148145</v>
      </c>
      <c r="F2" s="2">
        <f>'[1]Tech Graphs'!CC9</f>
        <v>84.714285714285708</v>
      </c>
      <c r="G2" s="2">
        <f>'[1]Tech Graphs'!CK9</f>
        <v>75.571428571428569</v>
      </c>
      <c r="H2" s="2">
        <f>'[1]Tech Graphs'!DB9</f>
        <v>59.741935483870968</v>
      </c>
      <c r="I2" s="2">
        <f>'[1]Tech Graphs'!DY9</f>
        <v>79.047619047619051</v>
      </c>
      <c r="J2" s="23">
        <f>'[1]Tech Graphs'!EP9</f>
        <v>59.19047619047619</v>
      </c>
      <c r="K2" s="24"/>
    </row>
    <row r="3" spans="1:12" x14ac:dyDescent="0.3">
      <c r="A3" s="4" t="s">
        <v>37</v>
      </c>
      <c r="B3" s="2">
        <f>'[1]Tech Graphs'!R10</f>
        <v>65</v>
      </c>
      <c r="C3" s="2">
        <f>'[1]Tech Graphs'!AH10</f>
        <v>45.74074074074074</v>
      </c>
      <c r="D3" s="2">
        <f>'[1]Tech Graphs'!BE10</f>
        <v>63.636363636363633</v>
      </c>
      <c r="E3" s="2">
        <f>'[1]Tech Graphs'!BU10</f>
        <v>43.74074074074074</v>
      </c>
      <c r="F3" s="2">
        <f>'[1]Tech Graphs'!CC10</f>
        <v>64.714285714285708</v>
      </c>
      <c r="G3" s="2">
        <f>'[1]Tech Graphs'!CK10</f>
        <v>62.714285714285715</v>
      </c>
      <c r="H3" s="2">
        <f>'[1]Tech Graphs'!DB10</f>
        <v>45.903225806451616</v>
      </c>
      <c r="I3" s="2">
        <f>'[1]Tech Graphs'!DY10</f>
        <v>73.88095238095238</v>
      </c>
      <c r="J3" s="23">
        <f>'[1]Tech Graphs'!EP10</f>
        <v>33.476190476190474</v>
      </c>
      <c r="K3" s="24"/>
    </row>
    <row r="4" spans="1:12" x14ac:dyDescent="0.3">
      <c r="A4" s="4" t="s">
        <v>38</v>
      </c>
      <c r="B4" s="2">
        <f>'[1]Tech Graphs'!R11</f>
        <v>77.44</v>
      </c>
      <c r="C4" s="2">
        <f>'[1]Tech Graphs'!AH11</f>
        <v>70.703703703703709</v>
      </c>
      <c r="D4" s="2">
        <f>'[1]Tech Graphs'!BE11</f>
        <v>58.272727272727273</v>
      </c>
      <c r="E4" s="2">
        <f>'[1]Tech Graphs'!BU11</f>
        <v>58.629629629629626</v>
      </c>
      <c r="F4" s="2">
        <f>'[1]Tech Graphs'!CC11</f>
        <v>54.142857142857146</v>
      </c>
      <c r="G4" s="2">
        <f>'[1]Tech Graphs'!CK11</f>
        <v>54.142857142857146</v>
      </c>
      <c r="H4" s="2">
        <f>'[1]Tech Graphs'!DB11</f>
        <v>62.29032258064516</v>
      </c>
      <c r="I4" s="2">
        <f>'[1]Tech Graphs'!DY11</f>
        <v>58.5</v>
      </c>
      <c r="J4" s="23">
        <f>'[1]Tech Graphs'!EP11</f>
        <v>56.61904761904762</v>
      </c>
      <c r="K4" s="24"/>
    </row>
    <row r="5" spans="1:12" x14ac:dyDescent="0.3">
      <c r="A5" s="4" t="s">
        <v>39</v>
      </c>
      <c r="B5" s="2">
        <f>'[1]Tech Graphs'!R12</f>
        <v>85.88</v>
      </c>
      <c r="C5" s="2">
        <f>'[1]Tech Graphs'!AH12</f>
        <v>75.074074074074076</v>
      </c>
      <c r="D5" s="2">
        <f>'[1]Tech Graphs'!BE12</f>
        <v>70.818181818181813</v>
      </c>
      <c r="E5" s="2">
        <f>'[1]Tech Graphs'!BU12</f>
        <v>54.925925925925924</v>
      </c>
      <c r="F5" s="2">
        <f>'[1]Tech Graphs'!CC12</f>
        <v>64.714285714285708</v>
      </c>
      <c r="G5" s="2">
        <f>'[1]Tech Graphs'!CK12</f>
        <v>56.285714285714285</v>
      </c>
      <c r="H5" s="2">
        <f>'[1]Tech Graphs'!DB12</f>
        <v>51.387096774193552</v>
      </c>
      <c r="I5" s="2">
        <f>'[1]Tech Graphs'!DY12</f>
        <v>72.666666666666671</v>
      </c>
      <c r="J5" s="23">
        <f>'[1]Tech Graphs'!EP12</f>
        <v>55.333333333333336</v>
      </c>
      <c r="K5" s="24"/>
    </row>
    <row r="6" spans="1:12" x14ac:dyDescent="0.3">
      <c r="A6" s="4" t="s">
        <v>40</v>
      </c>
      <c r="B6" s="2">
        <f>'[1]Tech Graphs'!R13</f>
        <v>61.6</v>
      </c>
      <c r="C6" s="2">
        <f>'[1]Tech Graphs'!AH13</f>
        <v>47.074074074074076</v>
      </c>
      <c r="D6" s="2">
        <f>'[1]Tech Graphs'!BE13</f>
        <v>80.818181818181813</v>
      </c>
      <c r="E6" s="2">
        <f>'[1]Tech Graphs'!BU13</f>
        <v>78.740740740740748</v>
      </c>
      <c r="F6" s="2">
        <f>'[1]Tech Graphs'!CC13</f>
        <v>84</v>
      </c>
      <c r="G6" s="2">
        <f>'[1]Tech Graphs'!CK13</f>
        <v>62.714285714285715</v>
      </c>
      <c r="H6" s="2">
        <f>'[1]Tech Graphs'!DB13</f>
        <v>21.419354838709676</v>
      </c>
      <c r="I6" s="2">
        <f>'[1]Tech Graphs'!DY13</f>
        <v>68</v>
      </c>
      <c r="J6" s="23">
        <f>'[1]Tech Graphs'!EP13</f>
        <v>36.095238095238095</v>
      </c>
      <c r="K6" s="24"/>
    </row>
    <row r="7" spans="1:12" x14ac:dyDescent="0.3">
      <c r="A7" s="4" t="s">
        <v>41</v>
      </c>
      <c r="B7" s="2">
        <f>'[1]Tech Graphs'!R14</f>
        <v>74.239999999999995</v>
      </c>
      <c r="C7" s="2">
        <f>'[1]Tech Graphs'!AH14</f>
        <v>61.370370370370374</v>
      </c>
      <c r="D7" s="2">
        <f>'[1]Tech Graphs'!BE14</f>
        <v>61.31818181818182</v>
      </c>
      <c r="E7" s="2">
        <f>'[1]Tech Graphs'!BU14</f>
        <v>54.703703703703702</v>
      </c>
      <c r="F7" s="2">
        <f>'[1]Tech Graphs'!CC14</f>
        <v>72</v>
      </c>
      <c r="G7" s="2">
        <f>'[1]Tech Graphs'!CK14</f>
        <v>75.285714285714292</v>
      </c>
      <c r="H7" s="2">
        <f>'[1]Tech Graphs'!DB14</f>
        <v>39.838709677419352</v>
      </c>
      <c r="I7" s="2">
        <f>'[1]Tech Graphs'!DY14</f>
        <v>75.166666666666671</v>
      </c>
      <c r="J7" s="23">
        <f>'[1]Tech Graphs'!EP14</f>
        <v>58.571428571428569</v>
      </c>
      <c r="K7" s="24"/>
    </row>
    <row r="8" spans="1:12" x14ac:dyDescent="0.3">
      <c r="A8" s="4" t="s">
        <v>35</v>
      </c>
      <c r="B8" s="2">
        <v>80</v>
      </c>
      <c r="C8" s="2">
        <v>70</v>
      </c>
      <c r="D8" s="2">
        <v>70</v>
      </c>
      <c r="E8" s="2">
        <v>70</v>
      </c>
      <c r="F8" s="2">
        <v>84.714285714285708</v>
      </c>
      <c r="G8" s="2">
        <v>80</v>
      </c>
      <c r="H8" s="2">
        <v>65</v>
      </c>
      <c r="I8" s="2">
        <v>80</v>
      </c>
      <c r="J8" s="23">
        <v>60</v>
      </c>
      <c r="K8" s="24"/>
    </row>
    <row r="9" spans="1:12" x14ac:dyDescent="0.3">
      <c r="A9" s="4" t="s">
        <v>42</v>
      </c>
      <c r="B9" s="2">
        <f>'[1]Tech Graphs'!R15</f>
        <v>61.08</v>
      </c>
      <c r="C9" s="2">
        <f>'[1]Tech Graphs'!AH15</f>
        <v>55.518518518518519</v>
      </c>
      <c r="D9" s="2">
        <f>'[1]Tech Graphs'!BE15</f>
        <v>71.36363636363636</v>
      </c>
      <c r="E9" s="2">
        <f>'[1]Tech Graphs'!BU15</f>
        <v>66.740740740740748</v>
      </c>
      <c r="F9" s="2">
        <f>'[1]Tech Graphs'!CC15</f>
        <v>62.142857142857146</v>
      </c>
      <c r="G9" s="2">
        <f>'[1]Tech Graphs'!CK15</f>
        <v>56.285714285714285</v>
      </c>
      <c r="H9" s="2">
        <f>'[1]Tech Graphs'!DB15</f>
        <v>38.774193548387096</v>
      </c>
      <c r="I9" s="2">
        <f>'[1]Tech Graphs'!DY15</f>
        <v>63.642857142857146</v>
      </c>
      <c r="J9" s="23">
        <f>'[1]Tech Graphs'!EP15</f>
        <v>45.238095238095241</v>
      </c>
      <c r="K9" s="24"/>
    </row>
    <row r="10" spans="1:12" x14ac:dyDescent="0.3">
      <c r="A10" s="4" t="s">
        <v>43</v>
      </c>
      <c r="B10" s="2">
        <f>'[1]Tech Graphs'!R16</f>
        <v>45.88</v>
      </c>
      <c r="C10" s="2">
        <f>'[1]Tech Graphs'!AH16</f>
        <v>36.148148148148145</v>
      </c>
      <c r="D10" s="2">
        <f>'[1]Tech Graphs'!BE16</f>
        <v>64.318181818181813</v>
      </c>
      <c r="E10" s="2">
        <f>'[1]Tech Graphs'!BU16</f>
        <v>59.407407407407405</v>
      </c>
      <c r="F10" s="2">
        <f>'[1]Tech Graphs'!CC16</f>
        <v>76</v>
      </c>
      <c r="G10" s="2">
        <f>'[1]Tech Graphs'!CK16</f>
        <v>77</v>
      </c>
      <c r="H10" s="2">
        <f>'[1]Tech Graphs'!DB16</f>
        <v>77.354838709677423</v>
      </c>
      <c r="I10" s="2">
        <f>'[1]Tech Graphs'!DY16</f>
        <v>70.761904761904759</v>
      </c>
      <c r="J10" s="23">
        <f>'[1]Tech Graphs'!EP16</f>
        <v>60.666666666666664</v>
      </c>
      <c r="K10" s="24"/>
    </row>
    <row r="11" spans="1:12" x14ac:dyDescent="0.3">
      <c r="A11" s="4" t="s">
        <v>44</v>
      </c>
      <c r="B11" s="2">
        <f>'[1]Tech Graphs'!R17</f>
        <v>77</v>
      </c>
      <c r="C11" s="2">
        <f>'[1]Tech Graphs'!AH17</f>
        <v>68.81481481481481</v>
      </c>
      <c r="D11" s="2">
        <f>'[1]Tech Graphs'!BE17</f>
        <v>55.727272727272727</v>
      </c>
      <c r="E11" s="2">
        <f>'[1]Tech Graphs'!BU17</f>
        <v>47.296296296296298</v>
      </c>
      <c r="F11" s="2">
        <f>'[1]Tech Graphs'!CC17</f>
        <v>77.285714285714292</v>
      </c>
      <c r="G11" s="2">
        <f>'[1]Tech Graphs'!CK17</f>
        <v>57.285714285714285</v>
      </c>
      <c r="H11" s="2">
        <f>'[1]Tech Graphs'!DB17</f>
        <v>62.483870967741936</v>
      </c>
      <c r="I11" s="2">
        <f>'[1]Tech Graphs'!DY17</f>
        <v>71.452380952380949</v>
      </c>
      <c r="J11" s="23">
        <f>'[1]Tech Graphs'!EP17</f>
        <v>61.38095238095238</v>
      </c>
      <c r="K11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3A4F-76CF-457A-B315-E78F22CBDCDC}">
  <dimension ref="A1:K16"/>
  <sheetViews>
    <sheetView workbookViewId="0">
      <selection activeCell="F1" sqref="A1:F1"/>
    </sheetView>
  </sheetViews>
  <sheetFormatPr defaultColWidth="9.109375" defaultRowHeight="14.4" x14ac:dyDescent="0.3"/>
  <cols>
    <col min="1" max="1" width="21.5546875" bestFit="1" customWidth="1"/>
    <col min="2" max="2" width="7.88671875" customWidth="1"/>
    <col min="3" max="5" width="13.77734375" customWidth="1"/>
    <col min="6" max="6" width="12.44140625" customWidth="1"/>
    <col min="8" max="8" width="11.44140625" bestFit="1" customWidth="1"/>
  </cols>
  <sheetData>
    <row r="1" spans="1:11" ht="13.95" customHeight="1" x14ac:dyDescent="0.3">
      <c r="A1" s="41" t="s">
        <v>24</v>
      </c>
      <c r="B1" s="41" t="s">
        <v>25</v>
      </c>
      <c r="C1" s="41" t="s">
        <v>27</v>
      </c>
      <c r="D1" s="41" t="s">
        <v>26</v>
      </c>
      <c r="E1" s="41" t="s">
        <v>45</v>
      </c>
      <c r="F1" s="41" t="s">
        <v>6</v>
      </c>
    </row>
    <row r="2" spans="1:11" x14ac:dyDescent="0.3">
      <c r="A2" s="4" t="s">
        <v>39</v>
      </c>
      <c r="B2" s="2">
        <v>24</v>
      </c>
      <c r="C2" s="2" t="s">
        <v>33</v>
      </c>
      <c r="D2" s="2" t="s">
        <v>29</v>
      </c>
      <c r="E2" s="14">
        <v>46203</v>
      </c>
      <c r="F2" s="3">
        <f>'TSP Card'!B5</f>
        <v>0.84671957134742915</v>
      </c>
      <c r="G2" s="7"/>
      <c r="H2" s="13"/>
      <c r="I2" s="8"/>
      <c r="J2" s="9"/>
      <c r="K2" s="8"/>
    </row>
    <row r="3" spans="1:11" x14ac:dyDescent="0.3">
      <c r="A3" s="4" t="s">
        <v>44</v>
      </c>
      <c r="B3" s="2">
        <v>18</v>
      </c>
      <c r="C3" s="2" t="s">
        <v>32</v>
      </c>
      <c r="D3" s="2" t="s">
        <v>29</v>
      </c>
      <c r="E3" s="14">
        <v>46568</v>
      </c>
      <c r="F3" s="3">
        <f>'TSP Card'!B11</f>
        <v>0.83165826057871228</v>
      </c>
      <c r="G3" s="7"/>
      <c r="H3" s="13"/>
      <c r="I3" s="8"/>
      <c r="J3" s="8"/>
      <c r="K3" s="8"/>
    </row>
    <row r="4" spans="1:11" x14ac:dyDescent="0.3">
      <c r="A4" s="4" t="s">
        <v>36</v>
      </c>
      <c r="B4" s="2">
        <v>23</v>
      </c>
      <c r="C4" s="2" t="s">
        <v>32</v>
      </c>
      <c r="D4" s="2" t="s">
        <v>28</v>
      </c>
      <c r="E4" s="14">
        <v>46203</v>
      </c>
      <c r="F4" s="3">
        <f>'TSP Card'!B2</f>
        <v>0.80673313125371193</v>
      </c>
      <c r="G4" s="7"/>
      <c r="H4" s="13"/>
      <c r="I4" s="8"/>
      <c r="J4" s="8"/>
      <c r="K4" s="8"/>
    </row>
    <row r="5" spans="1:11" x14ac:dyDescent="0.3">
      <c r="A5" s="4" t="s">
        <v>43</v>
      </c>
      <c r="B5" s="2">
        <v>18</v>
      </c>
      <c r="C5" s="2" t="s">
        <v>34</v>
      </c>
      <c r="D5" s="2" t="s">
        <v>31</v>
      </c>
      <c r="E5" s="14">
        <v>46203</v>
      </c>
      <c r="F5" s="3">
        <f>'TSP Card'!B10</f>
        <v>0.8035230831562683</v>
      </c>
      <c r="G5" s="7"/>
      <c r="H5" s="13"/>
      <c r="I5" s="8"/>
      <c r="J5" s="8"/>
      <c r="K5" s="8"/>
    </row>
    <row r="6" spans="1:11" x14ac:dyDescent="0.3">
      <c r="A6" s="4" t="s">
        <v>41</v>
      </c>
      <c r="B6" s="2">
        <v>26</v>
      </c>
      <c r="C6" s="2" t="s">
        <v>32</v>
      </c>
      <c r="D6" s="2" t="s">
        <v>30</v>
      </c>
      <c r="E6" s="14">
        <v>46905</v>
      </c>
      <c r="F6" s="3">
        <f>'TSP Card'!B7</f>
        <v>0.77398147803186312</v>
      </c>
      <c r="G6" s="7"/>
      <c r="H6" s="13"/>
      <c r="I6" s="8"/>
      <c r="J6" s="8"/>
      <c r="K6" s="8"/>
    </row>
    <row r="7" spans="1:11" x14ac:dyDescent="0.3">
      <c r="F7" s="11"/>
      <c r="J7" s="27"/>
    </row>
    <row r="8" spans="1:11" x14ac:dyDescent="0.3">
      <c r="F8" s="11"/>
      <c r="J8" s="27"/>
    </row>
    <row r="9" spans="1:11" x14ac:dyDescent="0.3">
      <c r="F9" s="11"/>
      <c r="J9" s="27"/>
    </row>
    <row r="10" spans="1:11" x14ac:dyDescent="0.3">
      <c r="F10" s="11"/>
      <c r="J10" s="27"/>
    </row>
    <row r="11" spans="1:11" x14ac:dyDescent="0.3">
      <c r="F11" s="11"/>
      <c r="J11" s="27"/>
    </row>
    <row r="12" spans="1:11" x14ac:dyDescent="0.3">
      <c r="F12" s="11"/>
      <c r="J12" s="27"/>
    </row>
    <row r="13" spans="1:11" x14ac:dyDescent="0.3">
      <c r="F13" s="11"/>
    </row>
    <row r="14" spans="1:11" x14ac:dyDescent="0.3">
      <c r="F14" s="11"/>
    </row>
    <row r="15" spans="1:11" x14ac:dyDescent="0.3">
      <c r="F15" s="11"/>
    </row>
    <row r="16" spans="1:11" x14ac:dyDescent="0.3">
      <c r="F16" s="11"/>
    </row>
  </sheetData>
  <autoFilter ref="A1:F6" xr:uid="{DB0F3A4F-76CF-457A-B315-E78F22CBDCDC}">
    <sortState xmlns:xlrd2="http://schemas.microsoft.com/office/spreadsheetml/2017/richdata2" ref="A2:F6">
      <sortCondition descending="1" ref="F1:F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6E89-2FC1-4471-9CA2-5167AD34B033}">
  <dimension ref="A1:H11"/>
  <sheetViews>
    <sheetView workbookViewId="0">
      <selection activeCell="G1" sqref="A1:G1"/>
    </sheetView>
  </sheetViews>
  <sheetFormatPr defaultRowHeight="14.4" x14ac:dyDescent="0.3"/>
  <cols>
    <col min="1" max="1" width="21.5546875" bestFit="1" customWidth="1"/>
    <col min="6" max="6" width="11.88671875" customWidth="1"/>
    <col min="7" max="7" width="10.21875" bestFit="1" customWidth="1"/>
  </cols>
  <sheetData>
    <row r="1" spans="1:8" x14ac:dyDescent="0.3">
      <c r="A1" s="1" t="s">
        <v>7</v>
      </c>
      <c r="B1" s="1" t="s">
        <v>46</v>
      </c>
      <c r="C1" s="1" t="s">
        <v>47</v>
      </c>
      <c r="D1" s="1" t="s">
        <v>48</v>
      </c>
      <c r="E1" s="15" t="s">
        <v>49</v>
      </c>
      <c r="F1" s="16" t="s">
        <v>50</v>
      </c>
      <c r="G1" s="1" t="s">
        <v>51</v>
      </c>
    </row>
    <row r="2" spans="1:8" x14ac:dyDescent="0.3">
      <c r="A2" s="4" t="s">
        <v>36</v>
      </c>
      <c r="B2" s="2">
        <f>'[1]Tactical Graphs'!S9</f>
        <v>59.1875</v>
      </c>
      <c r="C2" s="2">
        <f>'[1]Tactical Graphs'!AG9</f>
        <v>73.92307692307692</v>
      </c>
      <c r="D2" s="2">
        <f>'[1]Tactical Graphs'!AN9</f>
        <v>75.166666666666671</v>
      </c>
      <c r="E2" s="2">
        <f>'[1]Tactical Graphs'!AT9</f>
        <v>58.066666666666663</v>
      </c>
      <c r="F2" s="2">
        <f>'[1]Tactical Graphs'!AZ9</f>
        <v>54.583333333333329</v>
      </c>
      <c r="G2" s="2">
        <f>'[1]Tactical Graphs'!BF9</f>
        <v>70</v>
      </c>
      <c r="H2" s="25"/>
    </row>
    <row r="3" spans="1:8" x14ac:dyDescent="0.3">
      <c r="A3" s="4" t="s">
        <v>37</v>
      </c>
      <c r="B3" s="2">
        <f>'[1]Tactical Graphs'!S10</f>
        <v>46.0625</v>
      </c>
      <c r="C3" s="2">
        <f>'[1]Tactical Graphs'!AG10</f>
        <v>58</v>
      </c>
      <c r="D3" s="2">
        <f>'[1]Tactical Graphs'!AN10</f>
        <v>71.5</v>
      </c>
      <c r="E3" s="2">
        <f>'[1]Tactical Graphs'!AT10</f>
        <v>46.05</v>
      </c>
      <c r="F3" s="2">
        <f>'[1]Tactical Graphs'!AZ10</f>
        <v>29.416666666666668</v>
      </c>
      <c r="G3" s="2">
        <f>'[1]Tactical Graphs'!BF10</f>
        <v>70</v>
      </c>
      <c r="H3" s="25"/>
    </row>
    <row r="4" spans="1:8" x14ac:dyDescent="0.3">
      <c r="A4" s="4" t="s">
        <v>38</v>
      </c>
      <c r="B4" s="2">
        <f>'[1]Tactical Graphs'!S11</f>
        <v>61</v>
      </c>
      <c r="C4" s="2">
        <f>'[1]Tactical Graphs'!AG11</f>
        <v>76.92307692307692</v>
      </c>
      <c r="D4" s="2">
        <f>'[1]Tactical Graphs'!AN11</f>
        <v>56.166666666666664</v>
      </c>
      <c r="E4" s="2">
        <f>'[1]Tactical Graphs'!AT11</f>
        <v>54.066666666666663</v>
      </c>
      <c r="F4" s="2">
        <f>'[1]Tactical Graphs'!AZ11</f>
        <v>58.083333333333329</v>
      </c>
      <c r="G4" s="2">
        <f>'[1]Tactical Graphs'!BF11</f>
        <v>70</v>
      </c>
      <c r="H4" s="25"/>
    </row>
    <row r="5" spans="1:8" x14ac:dyDescent="0.3">
      <c r="A5" s="4" t="s">
        <v>39</v>
      </c>
      <c r="B5" s="2">
        <f>'[1]Tactical Graphs'!S12</f>
        <v>51.25</v>
      </c>
      <c r="C5" s="2">
        <f>'[1]Tactical Graphs'!AG12</f>
        <v>83.230769230769226</v>
      </c>
      <c r="D5" s="2">
        <f>'[1]Tactical Graphs'!AN12</f>
        <v>79.166666666666671</v>
      </c>
      <c r="E5" s="2">
        <f>'[1]Tactical Graphs'!AT12</f>
        <v>60.25</v>
      </c>
      <c r="F5" s="2">
        <f>'[1]Tactical Graphs'!AZ12</f>
        <v>59.583333333333336</v>
      </c>
      <c r="G5" s="2">
        <f>'[1]Tactical Graphs'!BF12</f>
        <v>70</v>
      </c>
      <c r="H5" s="25"/>
    </row>
    <row r="6" spans="1:8" x14ac:dyDescent="0.3">
      <c r="A6" s="4" t="s">
        <v>40</v>
      </c>
      <c r="B6" s="2">
        <f>'[1]Tactical Graphs'!S13</f>
        <v>23.5</v>
      </c>
      <c r="C6" s="2">
        <f>'[1]Tactical Graphs'!AG13</f>
        <v>57.307692307692307</v>
      </c>
      <c r="D6" s="2">
        <f>'[1]Tactical Graphs'!AN13</f>
        <v>55.166666666666664</v>
      </c>
      <c r="E6" s="2">
        <f>'[1]Tactical Graphs'!AT13</f>
        <v>24.383333333333333</v>
      </c>
      <c r="F6" s="2">
        <f>'[1]Tactical Graphs'!AZ13</f>
        <v>41.416666666666671</v>
      </c>
      <c r="G6" s="2">
        <f>'[1]Tactical Graphs'!BF13</f>
        <v>70</v>
      </c>
      <c r="H6" s="25"/>
    </row>
    <row r="7" spans="1:8" x14ac:dyDescent="0.3">
      <c r="A7" s="4" t="s">
        <v>41</v>
      </c>
      <c r="B7" s="2">
        <f>'[1]Tactical Graphs'!S14</f>
        <v>41.1875</v>
      </c>
      <c r="C7" s="2">
        <f>'[1]Tactical Graphs'!AG14</f>
        <v>77.461538461538467</v>
      </c>
      <c r="D7" s="2">
        <f>'[1]Tactical Graphs'!AN14</f>
        <v>68.666666666666671</v>
      </c>
      <c r="E7" s="2">
        <f>'[1]Tactical Graphs'!AT14</f>
        <v>50.133333333333333</v>
      </c>
      <c r="F7" s="2">
        <f>'[1]Tactical Graphs'!AZ14</f>
        <v>65.666666666666657</v>
      </c>
      <c r="G7" s="2">
        <f>'[1]Tactical Graphs'!BF14</f>
        <v>70</v>
      </c>
      <c r="H7" s="25"/>
    </row>
    <row r="8" spans="1:8" x14ac:dyDescent="0.3">
      <c r="A8" s="4" t="s">
        <v>35</v>
      </c>
      <c r="B8" s="2">
        <v>64</v>
      </c>
      <c r="C8" s="2">
        <v>79</v>
      </c>
      <c r="D8" s="2">
        <v>80</v>
      </c>
      <c r="E8" s="2">
        <v>63</v>
      </c>
      <c r="F8" s="2">
        <v>60</v>
      </c>
      <c r="G8" s="2">
        <v>75</v>
      </c>
      <c r="H8" s="25"/>
    </row>
    <row r="9" spans="1:8" x14ac:dyDescent="0.3">
      <c r="A9" s="4" t="s">
        <v>42</v>
      </c>
      <c r="B9" s="2">
        <f>'[1]Tactical Graphs'!S15</f>
        <v>38.375</v>
      </c>
      <c r="C9" s="2">
        <f>'[1]Tactical Graphs'!AG15</f>
        <v>57.692307692307693</v>
      </c>
      <c r="D9" s="2">
        <f>'[1]Tactical Graphs'!AN15</f>
        <v>54.333333333333336</v>
      </c>
      <c r="E9" s="2">
        <f>'[1]Tactical Graphs'!AT15</f>
        <v>44.733333333333334</v>
      </c>
      <c r="F9" s="2">
        <f>'[1]Tactical Graphs'!AZ15</f>
        <v>56.166666666666671</v>
      </c>
      <c r="G9" s="2">
        <f>'[1]Tactical Graphs'!BF15</f>
        <v>70</v>
      </c>
      <c r="H9" s="25"/>
    </row>
    <row r="10" spans="1:8" x14ac:dyDescent="0.3">
      <c r="A10" s="4" t="s">
        <v>43</v>
      </c>
      <c r="B10" s="2">
        <f>'[1]Tactical Graphs'!S16</f>
        <v>75.125</v>
      </c>
      <c r="C10" s="2">
        <f>'[1]Tactical Graphs'!AG16</f>
        <v>40.692307692307693</v>
      </c>
      <c r="D10" s="2">
        <f>'[1]Tactical Graphs'!AN16</f>
        <v>70</v>
      </c>
      <c r="E10" s="2">
        <f>'[1]Tactical Graphs'!AT16</f>
        <v>84.716666666666669</v>
      </c>
      <c r="F10" s="2">
        <f>'[1]Tactical Graphs'!AZ16</f>
        <v>72.5</v>
      </c>
      <c r="G10" s="2">
        <f>'[1]Tactical Graphs'!BF16</f>
        <v>70</v>
      </c>
      <c r="H10" s="25"/>
    </row>
    <row r="11" spans="1:8" x14ac:dyDescent="0.3">
      <c r="A11" s="4" t="s">
        <v>44</v>
      </c>
      <c r="B11" s="2">
        <f>'[1]Tactical Graphs'!S17</f>
        <v>60.75</v>
      </c>
      <c r="C11" s="2">
        <f>'[1]Tactical Graphs'!AG17</f>
        <v>73.692307692307693</v>
      </c>
      <c r="D11" s="2">
        <f>'[1]Tactical Graphs'!AN17</f>
        <v>84</v>
      </c>
      <c r="E11" s="2">
        <f>'[1]Tactical Graphs'!AT17</f>
        <v>74.533333333333331</v>
      </c>
      <c r="F11" s="2">
        <f>'[1]Tactical Graphs'!AZ17</f>
        <v>60.75</v>
      </c>
      <c r="G11" s="2">
        <f>'[1]Tactical Graphs'!BF17</f>
        <v>70</v>
      </c>
      <c r="H11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45B5-ED7C-4445-BE06-AF92D26FA317}">
  <dimension ref="A1:N12"/>
  <sheetViews>
    <sheetView workbookViewId="0">
      <selection activeCell="J23" sqref="J23"/>
    </sheetView>
  </sheetViews>
  <sheetFormatPr defaultColWidth="9.109375" defaultRowHeight="14.4" x14ac:dyDescent="0.3"/>
  <cols>
    <col min="1" max="1" width="21.5546875" bestFit="1" customWidth="1"/>
    <col min="2" max="2" width="11.77734375" bestFit="1" customWidth="1"/>
    <col min="3" max="3" width="9.21875" bestFit="1" customWidth="1"/>
    <col min="4" max="4" width="15.109375" bestFit="1" customWidth="1"/>
    <col min="5" max="5" width="9.88671875" bestFit="1" customWidth="1"/>
    <col min="6" max="6" width="13.44140625" bestFit="1" customWidth="1"/>
    <col min="7" max="7" width="14.5546875" bestFit="1" customWidth="1"/>
    <col min="8" max="8" width="19.6640625" bestFit="1" customWidth="1"/>
    <col min="9" max="9" width="14.21875" bestFit="1" customWidth="1"/>
    <col min="10" max="10" width="13.88671875" bestFit="1" customWidth="1"/>
    <col min="11" max="11" width="14.88671875" bestFit="1" customWidth="1"/>
    <col min="12" max="12" width="14.6640625" bestFit="1" customWidth="1"/>
  </cols>
  <sheetData>
    <row r="1" spans="1:14" x14ac:dyDescent="0.3">
      <c r="A1" s="39" t="s">
        <v>7</v>
      </c>
      <c r="B1" s="39" t="s">
        <v>52</v>
      </c>
      <c r="C1" s="39" t="s">
        <v>53</v>
      </c>
      <c r="D1" s="39" t="s">
        <v>71</v>
      </c>
      <c r="E1" s="39" t="s">
        <v>54</v>
      </c>
      <c r="F1" s="39" t="s">
        <v>55</v>
      </c>
      <c r="G1" s="39" t="s">
        <v>72</v>
      </c>
      <c r="H1" s="39" t="s">
        <v>56</v>
      </c>
      <c r="I1" s="39" t="s">
        <v>57</v>
      </c>
      <c r="J1" s="39" t="s">
        <v>58</v>
      </c>
      <c r="K1" s="39" t="s">
        <v>59</v>
      </c>
      <c r="L1" s="40" t="s">
        <v>60</v>
      </c>
      <c r="M1" s="31"/>
    </row>
    <row r="2" spans="1:14" x14ac:dyDescent="0.3">
      <c r="A2" s="19" t="s">
        <v>36</v>
      </c>
      <c r="B2" s="20">
        <v>79</v>
      </c>
      <c r="C2" s="20">
        <v>80</v>
      </c>
      <c r="D2" s="20">
        <v>81</v>
      </c>
      <c r="E2" s="20">
        <v>86</v>
      </c>
      <c r="F2" s="20">
        <v>80</v>
      </c>
      <c r="G2" s="21">
        <f>AVERAGE('[1]Tech Graphs'!DA9,'[1]Tech Graphs'!DU9,'[1]Tech Graphs'!DV9)</f>
        <v>31.333333333333332</v>
      </c>
      <c r="H2" s="21">
        <f>AVERAGE('[1]Tech Graphs'!AX9,'[1]Tech Graphs'!AY9,'[1]Tech Graphs'!AZ9,'[1]Tech Graphs'!CX9,'[1]Tech Graphs'!CW9)</f>
        <v>66.2</v>
      </c>
      <c r="I2" s="20">
        <v>78</v>
      </c>
      <c r="J2" s="20">
        <v>79</v>
      </c>
      <c r="K2" s="21">
        <f>AVERAGE('[1]Tech Graphs'!CX9,'[1]Tech Graphs'!CW9,'[1]Tech Graphs'!AZ9,'[1]Tech Graphs'!BI9)</f>
        <v>64.25</v>
      </c>
      <c r="L2" s="30">
        <f>AVERAGE('[1]Tech Graphs'!AZ9,'[1]Tech Graphs'!BJ9,'[1]Tech Graphs'!BK9,'[1]Tech Graphs'!CX9,'[1]Tech Graphs'!CW9,'[1]Tech Graphs'!DV9)</f>
        <v>59</v>
      </c>
      <c r="M2" s="28"/>
      <c r="N2" s="22"/>
    </row>
    <row r="3" spans="1:14" x14ac:dyDescent="0.3">
      <c r="A3" s="19" t="s">
        <v>37</v>
      </c>
      <c r="B3" s="20">
        <v>88</v>
      </c>
      <c r="C3" s="20">
        <v>85</v>
      </c>
      <c r="D3" s="20">
        <v>84</v>
      </c>
      <c r="E3" s="20">
        <v>86</v>
      </c>
      <c r="F3" s="20">
        <v>83</v>
      </c>
      <c r="G3" s="21">
        <f>AVERAGE('[1]Tech Graphs'!DA10,'[1]Tech Graphs'!DU10,'[1]Tech Graphs'!DV10)</f>
        <v>43</v>
      </c>
      <c r="H3" s="21">
        <f>AVERAGE('[1]Tech Graphs'!AX10,'[1]Tech Graphs'!AY10,'[1]Tech Graphs'!AZ10,'[1]Tech Graphs'!CX10,'[1]Tech Graphs'!CW10)</f>
        <v>42.2</v>
      </c>
      <c r="I3" s="20">
        <v>80</v>
      </c>
      <c r="J3" s="20">
        <v>81</v>
      </c>
      <c r="K3" s="21">
        <f>AVERAGE('[1]Tech Graphs'!CX10,'[1]Tech Graphs'!CW10,'[1]Tech Graphs'!AZ10,'[1]Tech Graphs'!BI10)</f>
        <v>28</v>
      </c>
      <c r="L3" s="30">
        <f>AVERAGE('[1]Tech Graphs'!AZ10,'[1]Tech Graphs'!BJ10,'[1]Tech Graphs'!BK10,'[1]Tech Graphs'!CX10,'[1]Tech Graphs'!CW10,'[1]Tech Graphs'!DV10)</f>
        <v>45.166666666666664</v>
      </c>
      <c r="M3" s="28"/>
      <c r="N3" s="22"/>
    </row>
    <row r="4" spans="1:14" x14ac:dyDescent="0.3">
      <c r="A4" s="19" t="s">
        <v>38</v>
      </c>
      <c r="B4" s="20">
        <v>88</v>
      </c>
      <c r="C4" s="20">
        <v>85</v>
      </c>
      <c r="D4" s="20">
        <v>86</v>
      </c>
      <c r="E4" s="20">
        <v>87</v>
      </c>
      <c r="F4" s="20">
        <v>80</v>
      </c>
      <c r="G4" s="21">
        <f>AVERAGE('[1]Tech Graphs'!DA11,'[1]Tech Graphs'!DU11,'[1]Tech Graphs'!DV11)</f>
        <v>50.666666666666664</v>
      </c>
      <c r="H4" s="21">
        <f>AVERAGE('[1]Tech Graphs'!AX11,'[1]Tech Graphs'!AY11,'[1]Tech Graphs'!AZ11,'[1]Tech Graphs'!CX11,'[1]Tech Graphs'!CW11)</f>
        <v>69</v>
      </c>
      <c r="I4" s="20">
        <v>83</v>
      </c>
      <c r="J4" s="20">
        <v>82</v>
      </c>
      <c r="K4" s="21">
        <f>AVERAGE('[1]Tech Graphs'!CX11,'[1]Tech Graphs'!CW11,'[1]Tech Graphs'!AZ11,'[1]Tech Graphs'!BI11)</f>
        <v>63.25</v>
      </c>
      <c r="L4" s="30">
        <f>AVERAGE('[1]Tech Graphs'!AZ11,'[1]Tech Graphs'!BJ11,'[1]Tech Graphs'!BK11,'[1]Tech Graphs'!CX11,'[1]Tech Graphs'!CW11,'[1]Tech Graphs'!DV11)</f>
        <v>49</v>
      </c>
      <c r="M4" s="28"/>
      <c r="N4" s="22"/>
    </row>
    <row r="5" spans="1:14" x14ac:dyDescent="0.3">
      <c r="A5" s="19" t="s">
        <v>39</v>
      </c>
      <c r="B5" s="20">
        <v>85</v>
      </c>
      <c r="C5" s="20">
        <v>87</v>
      </c>
      <c r="D5" s="20">
        <v>86</v>
      </c>
      <c r="E5" s="20">
        <v>88</v>
      </c>
      <c r="F5" s="20">
        <v>87</v>
      </c>
      <c r="G5" s="21">
        <f>AVERAGE('[1]Tech Graphs'!DA12,'[1]Tech Graphs'!DU12,'[1]Tech Graphs'!DV12)</f>
        <v>50</v>
      </c>
      <c r="H5" s="21">
        <f>AVERAGE('[1]Tech Graphs'!AX12,'[1]Tech Graphs'!AY12,'[1]Tech Graphs'!AZ12,'[1]Tech Graphs'!CX12,'[1]Tech Graphs'!CW12)</f>
        <v>71.599999999999994</v>
      </c>
      <c r="I5" s="20">
        <v>84</v>
      </c>
      <c r="J5" s="20">
        <v>82</v>
      </c>
      <c r="K5" s="21">
        <f>AVERAGE('[1]Tech Graphs'!CX12,'[1]Tech Graphs'!CW12,'[1]Tech Graphs'!AZ12,'[1]Tech Graphs'!BI12)</f>
        <v>60.25</v>
      </c>
      <c r="L5" s="30">
        <f>AVERAGE('[1]Tech Graphs'!AZ12,'[1]Tech Graphs'!BJ12,'[1]Tech Graphs'!BK12,'[1]Tech Graphs'!CX12,'[1]Tech Graphs'!CW12,'[1]Tech Graphs'!DV12)</f>
        <v>56.833333333333336</v>
      </c>
      <c r="M5" s="28"/>
      <c r="N5" s="22"/>
    </row>
    <row r="6" spans="1:14" x14ac:dyDescent="0.3">
      <c r="A6" s="19" t="s">
        <v>40</v>
      </c>
      <c r="B6" s="20">
        <v>84</v>
      </c>
      <c r="C6" s="20">
        <v>86</v>
      </c>
      <c r="D6" s="20">
        <v>85</v>
      </c>
      <c r="E6" s="20">
        <v>87</v>
      </c>
      <c r="F6" s="20">
        <v>88</v>
      </c>
      <c r="G6" s="21">
        <f>AVERAGE('[1]Tech Graphs'!DA13,'[1]Tech Graphs'!DU13,'[1]Tech Graphs'!DV13)</f>
        <v>43.666666666666664</v>
      </c>
      <c r="H6" s="21">
        <f>AVERAGE('[1]Tech Graphs'!AX13,'[1]Tech Graphs'!AY13,'[1]Tech Graphs'!AZ13,'[1]Tech Graphs'!CX13,'[1]Tech Graphs'!CW13)</f>
        <v>61.6</v>
      </c>
      <c r="I6" s="20">
        <v>82</v>
      </c>
      <c r="J6" s="20">
        <v>81</v>
      </c>
      <c r="K6" s="21">
        <f>AVERAGE('[1]Tech Graphs'!CX13,'[1]Tech Graphs'!CW13,'[1]Tech Graphs'!AZ13,'[1]Tech Graphs'!BI13)</f>
        <v>58.75</v>
      </c>
      <c r="L6" s="30">
        <f>AVERAGE('[1]Tech Graphs'!AZ13,'[1]Tech Graphs'!BJ13,'[1]Tech Graphs'!BK13,'[1]Tech Graphs'!CX13,'[1]Tech Graphs'!CW13,'[1]Tech Graphs'!DV13)</f>
        <v>58.5</v>
      </c>
      <c r="M6" s="28"/>
      <c r="N6" s="22"/>
    </row>
    <row r="7" spans="1:14" x14ac:dyDescent="0.3">
      <c r="A7" s="19" t="s">
        <v>41</v>
      </c>
      <c r="B7" s="20">
        <v>84</v>
      </c>
      <c r="C7" s="20">
        <v>85</v>
      </c>
      <c r="D7" s="20">
        <v>87</v>
      </c>
      <c r="E7" s="20">
        <v>86</v>
      </c>
      <c r="F7" s="20">
        <v>83</v>
      </c>
      <c r="G7" s="21">
        <f>AVERAGE('[1]Tech Graphs'!DA14,'[1]Tech Graphs'!DU14,'[1]Tech Graphs'!DV14)</f>
        <v>76.666666666666671</v>
      </c>
      <c r="H7" s="21">
        <f>AVERAGE('[1]Tech Graphs'!AX14,'[1]Tech Graphs'!AY14,'[1]Tech Graphs'!AZ14,'[1]Tech Graphs'!CX14,'[1]Tech Graphs'!CW14)</f>
        <v>70.599999999999994</v>
      </c>
      <c r="I7" s="20">
        <v>81</v>
      </c>
      <c r="J7" s="20">
        <v>80</v>
      </c>
      <c r="K7" s="21">
        <f>AVERAGE('[1]Tech Graphs'!CX14,'[1]Tech Graphs'!CW14,'[1]Tech Graphs'!AZ14,'[1]Tech Graphs'!BI14)</f>
        <v>50.75</v>
      </c>
      <c r="L7" s="30">
        <f>AVERAGE('[1]Tech Graphs'!AZ14,'[1]Tech Graphs'!BJ14,'[1]Tech Graphs'!BK14,'[1]Tech Graphs'!CX14,'[1]Tech Graphs'!CW14,'[1]Tech Graphs'!DV14)</f>
        <v>54</v>
      </c>
      <c r="M7" s="28"/>
      <c r="N7" s="22"/>
    </row>
    <row r="8" spans="1:14" x14ac:dyDescent="0.3">
      <c r="A8" s="19" t="s">
        <v>35</v>
      </c>
      <c r="B8" s="18">
        <v>84</v>
      </c>
      <c r="C8" s="18">
        <v>85</v>
      </c>
      <c r="D8" s="18">
        <v>86</v>
      </c>
      <c r="E8" s="18">
        <v>91</v>
      </c>
      <c r="F8" s="18">
        <v>85</v>
      </c>
      <c r="G8" s="18">
        <v>36</v>
      </c>
      <c r="H8" s="18">
        <v>71</v>
      </c>
      <c r="I8" s="18">
        <v>83</v>
      </c>
      <c r="J8" s="18">
        <v>84</v>
      </c>
      <c r="K8" s="18">
        <v>65</v>
      </c>
      <c r="L8" s="29">
        <v>64</v>
      </c>
      <c r="M8" s="28"/>
      <c r="N8" s="22"/>
    </row>
    <row r="9" spans="1:14" x14ac:dyDescent="0.3">
      <c r="A9" s="19" t="s">
        <v>42</v>
      </c>
      <c r="B9" s="18">
        <v>86</v>
      </c>
      <c r="C9" s="18">
        <v>84</v>
      </c>
      <c r="D9" s="18">
        <v>85</v>
      </c>
      <c r="E9" s="18">
        <v>87</v>
      </c>
      <c r="F9" s="18">
        <v>84</v>
      </c>
      <c r="G9" s="21">
        <f>AVERAGE('[1]Tech Graphs'!DA15,'[1]Tech Graphs'!DU15,'[1]Tech Graphs'!DV15)</f>
        <v>44.333333333333336</v>
      </c>
      <c r="H9" s="21">
        <f>AVERAGE('[1]Tech Graphs'!AX15,'[1]Tech Graphs'!AY15,'[1]Tech Graphs'!AZ15,'[1]Tech Graphs'!CX15,'[1]Tech Graphs'!CW15)</f>
        <v>68.2</v>
      </c>
      <c r="I9" s="18">
        <v>82</v>
      </c>
      <c r="J9" s="18">
        <v>81</v>
      </c>
      <c r="K9" s="21">
        <f>AVERAGE('[1]Tech Graphs'!CX15,'[1]Tech Graphs'!CW15,'[1]Tech Graphs'!AZ15,'[1]Tech Graphs'!BI15)</f>
        <v>67.5</v>
      </c>
      <c r="L9" s="30">
        <f>AVERAGE('[1]Tech Graphs'!AZ15,'[1]Tech Graphs'!BJ15,'[1]Tech Graphs'!BK15,'[1]Tech Graphs'!CX15,'[1]Tech Graphs'!CW15,'[1]Tech Graphs'!DV15)</f>
        <v>52.166666666666664</v>
      </c>
      <c r="M9" s="28"/>
      <c r="N9" s="22"/>
    </row>
    <row r="10" spans="1:14" x14ac:dyDescent="0.3">
      <c r="A10" s="19" t="s">
        <v>43</v>
      </c>
      <c r="B10" s="18">
        <v>87</v>
      </c>
      <c r="C10" s="18">
        <v>85</v>
      </c>
      <c r="D10" s="18">
        <v>84</v>
      </c>
      <c r="E10" s="18">
        <v>88</v>
      </c>
      <c r="F10" s="18">
        <v>86</v>
      </c>
      <c r="G10" s="21">
        <f>AVERAGE('[1]Tech Graphs'!DA16,'[1]Tech Graphs'!DU16,'[1]Tech Graphs'!DV16)</f>
        <v>26.333333333333332</v>
      </c>
      <c r="H10" s="21">
        <f>AVERAGE('[1]Tech Graphs'!AX16,'[1]Tech Graphs'!AY16,'[1]Tech Graphs'!AZ16,'[1]Tech Graphs'!CX16,'[1]Tech Graphs'!CW16)</f>
        <v>73</v>
      </c>
      <c r="I10" s="18">
        <v>83</v>
      </c>
      <c r="J10" s="18">
        <v>81</v>
      </c>
      <c r="K10" s="21">
        <f>AVERAGE('[1]Tech Graphs'!CX16,'[1]Tech Graphs'!CW16,'[1]Tech Graphs'!AZ16,'[1]Tech Graphs'!BI16)</f>
        <v>82.75</v>
      </c>
      <c r="L10" s="30">
        <f>AVERAGE('[1]Tech Graphs'!AZ16,'[1]Tech Graphs'!BJ16,'[1]Tech Graphs'!BK16,'[1]Tech Graphs'!CX16,'[1]Tech Graphs'!CW16,'[1]Tech Graphs'!DV16)</f>
        <v>68.333333333333329</v>
      </c>
      <c r="M10" s="28"/>
      <c r="N10" s="22"/>
    </row>
    <row r="11" spans="1:14" x14ac:dyDescent="0.3">
      <c r="A11" s="32" t="s">
        <v>44</v>
      </c>
      <c r="B11" s="33">
        <v>89</v>
      </c>
      <c r="C11" s="33">
        <v>90</v>
      </c>
      <c r="D11" s="33">
        <v>87</v>
      </c>
      <c r="E11" s="33">
        <v>91</v>
      </c>
      <c r="F11" s="33">
        <v>92</v>
      </c>
      <c r="G11" s="34">
        <f>AVERAGE('[1]Tech Graphs'!DA17,'[1]Tech Graphs'!DU17,'[1]Tech Graphs'!DV17)</f>
        <v>26.333333333333332</v>
      </c>
      <c r="H11" s="34">
        <f>AVERAGE('[1]Tech Graphs'!AX17,'[1]Tech Graphs'!AY17,'[1]Tech Graphs'!AZ17,'[1]Tech Graphs'!CX17,'[1]Tech Graphs'!CW17)</f>
        <v>73.599999999999994</v>
      </c>
      <c r="I11" s="33">
        <v>88</v>
      </c>
      <c r="J11" s="33">
        <v>86</v>
      </c>
      <c r="K11" s="34">
        <f>AVERAGE('[1]Tech Graphs'!CX17,'[1]Tech Graphs'!CW17,'[1]Tech Graphs'!AZ17,'[1]Tech Graphs'!BI17)</f>
        <v>67.75</v>
      </c>
      <c r="L11" s="35">
        <f>AVERAGE('[1]Tech Graphs'!AZ17,'[1]Tech Graphs'!BJ17,'[1]Tech Graphs'!BK17,'[1]Tech Graphs'!CX17,'[1]Tech Graphs'!CW17,'[1]Tech Graphs'!DV17)</f>
        <v>51.666666666666664</v>
      </c>
      <c r="M11" s="28"/>
      <c r="N11" s="22"/>
    </row>
    <row r="12" spans="1:14" x14ac:dyDescent="0.3">
      <c r="A12" s="36"/>
      <c r="B12" s="37"/>
      <c r="C12" s="37"/>
      <c r="D12" s="37"/>
      <c r="E12" s="37"/>
      <c r="F12" s="37"/>
      <c r="G12" s="38"/>
      <c r="H12" s="38"/>
      <c r="I12" s="37"/>
      <c r="J12" s="37"/>
      <c r="K12" s="38"/>
      <c r="L12" s="38"/>
      <c r="M12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6D42-8DC5-45E2-9D41-CD6471D43CAF}">
  <dimension ref="A1"/>
  <sheetViews>
    <sheetView workbookViewId="0">
      <selection activeCell="K4" sqref="K4"/>
    </sheetView>
  </sheetViews>
  <sheetFormatPr defaultRowHeight="14.4" x14ac:dyDescent="0.3"/>
  <cols>
    <col min="1" max="1" width="4.44140625" customWidth="1"/>
    <col min="7" max="7" width="26" customWidth="1"/>
    <col min="8" max="8" width="4.88671875" customWidth="1"/>
  </cols>
  <sheetData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Upper Text</vt:lpstr>
      <vt:lpstr>TSP Card</vt:lpstr>
      <vt:lpstr>Upper Left Radar</vt:lpstr>
      <vt:lpstr>Upper Right Radar</vt:lpstr>
      <vt:lpstr>Middle Text</vt:lpstr>
      <vt:lpstr>Lower Left Radar</vt:lpstr>
      <vt:lpstr>Lower Right Radar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Uplav Kumar</dc:creator>
  <cp:lastModifiedBy>Senthil A</cp:lastModifiedBy>
  <cp:lastPrinted>2024-05-23T17:24:02Z</cp:lastPrinted>
  <dcterms:created xsi:type="dcterms:W3CDTF">2024-05-23T12:38:06Z</dcterms:created>
  <dcterms:modified xsi:type="dcterms:W3CDTF">2024-05-23T17:29:06Z</dcterms:modified>
</cp:coreProperties>
</file>