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jinKim\Dropbox (dclab)\학부생세미나\김서진\"/>
    </mc:Choice>
  </mc:AlternateContent>
  <xr:revisionPtr revIDLastSave="0" documentId="13_ncr:1_{AA2C2EB1-0511-4BF2-A312-641262D51A0E}" xr6:coauthVersionLast="33" xr6:coauthVersionMax="33" xr10:uidLastSave="{00000000-0000-0000-0000-000000000000}"/>
  <bookViews>
    <workbookView xWindow="0" yWindow="0" windowWidth="16380" windowHeight="8190" tabRatio="993" activeTab="4" xr2:uid="{00000000-000D-0000-FFFF-FFFF00000000}"/>
  </bookViews>
  <sheets>
    <sheet name="Sheet2" sheetId="2" r:id="rId1"/>
    <sheet name="Sheet1" sheetId="1" r:id="rId2"/>
    <sheet name="Sheet1 (2)" sheetId="3" r:id="rId3"/>
    <sheet name="Sheet3" sheetId="4" r:id="rId4"/>
    <sheet name="Sheet4" sheetId="5" r:id="rId5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73" i="2" l="1"/>
  <c r="F73" i="2"/>
  <c r="E73" i="2"/>
  <c r="D73" i="2"/>
  <c r="C73" i="2"/>
  <c r="G72" i="2"/>
  <c r="F72" i="2"/>
  <c r="E72" i="2"/>
  <c r="D72" i="2"/>
  <c r="C72" i="2"/>
  <c r="C62" i="2"/>
  <c r="D62" i="2"/>
  <c r="E62" i="2"/>
  <c r="F62" i="2"/>
  <c r="G62" i="2"/>
  <c r="D61" i="2"/>
  <c r="E61" i="2"/>
  <c r="F61" i="2"/>
  <c r="G61" i="2"/>
  <c r="C61" i="2"/>
  <c r="H9" i="2"/>
  <c r="H10" i="2"/>
  <c r="H8" i="2"/>
  <c r="H7" i="2"/>
  <c r="J9" i="2"/>
  <c r="J10" i="2"/>
  <c r="J8" i="2"/>
  <c r="J7" i="2"/>
  <c r="D14" i="1"/>
  <c r="E14" i="1"/>
  <c r="F14" i="1"/>
  <c r="C14" i="1"/>
  <c r="D11" i="2"/>
  <c r="D12" i="2"/>
  <c r="B11" i="2"/>
  <c r="B12" i="2"/>
  <c r="I41" i="4" l="1"/>
  <c r="H41" i="4"/>
  <c r="I40" i="4"/>
  <c r="H40" i="4"/>
  <c r="I39" i="4"/>
  <c r="H39" i="4"/>
  <c r="F7" i="2"/>
  <c r="E7" i="2"/>
  <c r="D7" i="2"/>
  <c r="C7" i="2"/>
  <c r="B7" i="2"/>
  <c r="F6" i="2"/>
  <c r="E6" i="2"/>
  <c r="D6" i="2"/>
  <c r="C6" i="2"/>
  <c r="B6" i="2"/>
  <c r="M14" i="1"/>
  <c r="F13" i="1" l="1"/>
  <c r="G13" i="1"/>
  <c r="L13" i="1"/>
  <c r="M13" i="1"/>
  <c r="N13" i="1"/>
  <c r="E13" i="1"/>
  <c r="D13" i="1"/>
  <c r="C13" i="1"/>
  <c r="N47" i="1"/>
  <c r="G47" i="1"/>
  <c r="N46" i="1"/>
  <c r="G46" i="1"/>
  <c r="N45" i="1"/>
  <c r="G45" i="1"/>
  <c r="G9" i="1" l="1"/>
  <c r="G11" i="1"/>
  <c r="G10" i="1"/>
  <c r="O24" i="1"/>
  <c r="O19" i="1"/>
  <c r="N20" i="1"/>
  <c r="N9" i="1"/>
  <c r="N11" i="1"/>
  <c r="N10" i="1"/>
</calcChain>
</file>

<file path=xl/sharedStrings.xml><?xml version="1.0" encoding="utf-8"?>
<sst xmlns="http://schemas.openxmlformats.org/spreadsheetml/2006/main" count="155" uniqueCount="55">
  <si>
    <t>sd[a-d]</t>
  </si>
  <si>
    <t xml:space="preserve">journal_d </t>
  </si>
  <si>
    <t>3757MiB</t>
  </si>
  <si>
    <t xml:space="preserve"> 4535MiB/6093MiB</t>
  </si>
  <si>
    <t>6820MiB</t>
  </si>
  <si>
    <t>3619MiB</t>
  </si>
  <si>
    <t>26636MiB</t>
  </si>
  <si>
    <r>
      <rPr>
        <sz val="10"/>
        <rFont val="맑은 고딕"/>
        <family val="2"/>
        <charset val="129"/>
      </rPr>
      <t xml:space="preserve">Disk </t>
    </r>
    <r>
      <rPr>
        <sz val="10"/>
        <rFont val="Arial"/>
        <family val="2"/>
      </rPr>
      <t>3</t>
    </r>
    <phoneticPr fontId="2" type="noConversion"/>
  </si>
  <si>
    <r>
      <rPr>
        <sz val="10"/>
        <rFont val="맑은 고딕"/>
        <family val="2"/>
        <charset val="129"/>
      </rPr>
      <t xml:space="preserve">Disk </t>
    </r>
    <r>
      <rPr>
        <sz val="10"/>
        <rFont val="Arial"/>
        <family val="2"/>
      </rPr>
      <t xml:space="preserve">4 </t>
    </r>
    <phoneticPr fontId="2" type="noConversion"/>
  </si>
  <si>
    <r>
      <rPr>
        <sz val="10"/>
        <rFont val="맑은 고딕"/>
        <family val="2"/>
        <charset val="129"/>
      </rPr>
      <t xml:space="preserve">Disk </t>
    </r>
    <r>
      <rPr>
        <sz val="10"/>
        <rFont val="Arial"/>
        <family val="2"/>
      </rPr>
      <t>3</t>
    </r>
    <r>
      <rPr>
        <sz val="10"/>
        <rFont val="맑은 고딕"/>
        <family val="2"/>
        <charset val="129"/>
      </rPr>
      <t xml:space="preserve"> Journal</t>
    </r>
    <r>
      <rPr>
        <sz val="10"/>
        <rFont val="Arial"/>
        <family val="2"/>
      </rPr>
      <t xml:space="preserve">1 </t>
    </r>
    <phoneticPr fontId="2" type="noConversion"/>
  </si>
  <si>
    <r>
      <rPr>
        <sz val="10"/>
        <rFont val="맑은 고딕"/>
        <family val="2"/>
        <charset val="129"/>
      </rPr>
      <t>L</t>
    </r>
    <r>
      <rPr>
        <sz val="10"/>
        <rFont val="Arial"/>
        <family val="2"/>
      </rPr>
      <t xml:space="preserve">atency </t>
    </r>
    <phoneticPr fontId="2" type="noConversion"/>
  </si>
  <si>
    <t>IOPS</t>
    <phoneticPr fontId="2" type="noConversion"/>
  </si>
  <si>
    <r>
      <rPr>
        <sz val="10"/>
        <rFont val="맑은 고딕"/>
        <family val="2"/>
        <charset val="129"/>
      </rPr>
      <t>W</t>
    </r>
    <r>
      <rPr>
        <sz val="10"/>
        <rFont val="Arial"/>
        <family val="2"/>
      </rPr>
      <t>rites</t>
    </r>
    <r>
      <rPr>
        <sz val="10"/>
        <rFont val="맑은 고딕"/>
        <family val="2"/>
        <charset val="129"/>
      </rPr>
      <t>(</t>
    </r>
    <r>
      <rPr>
        <sz val="10"/>
        <rFont val="Arial"/>
        <family val="2"/>
      </rPr>
      <t>md</t>
    </r>
    <r>
      <rPr>
        <sz val="10"/>
        <rFont val="맑은 고딕"/>
        <family val="2"/>
        <charset val="129"/>
      </rPr>
      <t>0)</t>
    </r>
    <phoneticPr fontId="2" type="noConversion"/>
  </si>
  <si>
    <t xml:space="preserve"> 5438MiB/6371MiB</t>
    <phoneticPr fontId="2" type="noConversion"/>
  </si>
  <si>
    <r>
      <rPr>
        <sz val="10"/>
        <rFont val="맑은 고딕"/>
        <family val="2"/>
        <charset val="129"/>
      </rPr>
      <t>W</t>
    </r>
    <r>
      <rPr>
        <sz val="10"/>
        <rFont val="Arial"/>
        <family val="2"/>
      </rPr>
      <t>rites</t>
    </r>
    <r>
      <rPr>
        <sz val="10"/>
        <rFont val="맑은 고딕"/>
        <family val="2"/>
        <charset val="129"/>
      </rPr>
      <t>(</t>
    </r>
    <r>
      <rPr>
        <sz val="10"/>
        <rFont val="Arial"/>
        <family val="2"/>
      </rPr>
      <t>MiB</t>
    </r>
    <r>
      <rPr>
        <sz val="10"/>
        <rFont val="맑은 고딕"/>
        <family val="2"/>
        <charset val="129"/>
      </rPr>
      <t>)</t>
    </r>
    <phoneticPr fontId="2" type="noConversion"/>
  </si>
  <si>
    <t>Thoughput</t>
    <phoneticPr fontId="2" type="noConversion"/>
  </si>
  <si>
    <t>Writes(sdx)</t>
    <phoneticPr fontId="2" type="noConversion"/>
  </si>
  <si>
    <r>
      <t>비교</t>
    </r>
    <r>
      <rPr>
        <sz val="10"/>
        <rFont val="맑은 고딕"/>
        <family val="2"/>
        <charset val="129"/>
      </rPr>
      <t xml:space="preserve"> </t>
    </r>
    <phoneticPr fontId="2" type="noConversion"/>
  </si>
  <si>
    <t>4KB</t>
    <phoneticPr fontId="6" type="noConversion"/>
  </si>
  <si>
    <t>8KB</t>
    <phoneticPr fontId="6" type="noConversion"/>
  </si>
  <si>
    <t>16KB</t>
    <phoneticPr fontId="6" type="noConversion"/>
  </si>
  <si>
    <t>32KB</t>
    <phoneticPr fontId="6" type="noConversion"/>
  </si>
  <si>
    <t>64KB</t>
    <phoneticPr fontId="6" type="noConversion"/>
  </si>
  <si>
    <t xml:space="preserve">Latency(N) </t>
    <phoneticPr fontId="6" type="noConversion"/>
  </si>
  <si>
    <t xml:space="preserve">Latency </t>
    <phoneticPr fontId="6" type="noConversion"/>
  </si>
  <si>
    <t xml:space="preserve">IOPS(N) </t>
    <phoneticPr fontId="6" type="noConversion"/>
  </si>
  <si>
    <t xml:space="preserve">IOPS </t>
    <phoneticPr fontId="6" type="noConversion"/>
  </si>
  <si>
    <t>Latency (J)</t>
    <phoneticPr fontId="6" type="noConversion"/>
  </si>
  <si>
    <t>IOPS(J)</t>
    <phoneticPr fontId="6" type="noConversion"/>
  </si>
  <si>
    <t xml:space="preserve">Latency비교 </t>
    <phoneticPr fontId="6" type="noConversion"/>
  </si>
  <si>
    <t>IOPS비교</t>
    <phoneticPr fontId="6" type="noConversion"/>
  </si>
  <si>
    <t>Latency</t>
    <phoneticPr fontId="6" type="noConversion"/>
  </si>
  <si>
    <t>IOPS</t>
    <phoneticPr fontId="6" type="noConversion"/>
  </si>
  <si>
    <t xml:space="preserve">ops </t>
    <phoneticPr fontId="6" type="noConversion"/>
  </si>
  <si>
    <t>ops/s</t>
    <phoneticPr fontId="6" type="noConversion"/>
  </si>
  <si>
    <t>rd/wr</t>
  </si>
  <si>
    <t xml:space="preserve">mb/s </t>
  </si>
  <si>
    <t>ms/op</t>
  </si>
  <si>
    <t xml:space="preserve">Journal O </t>
    <phoneticPr fontId="6" type="noConversion"/>
  </si>
  <si>
    <t>webserver</t>
    <phoneticPr fontId="6" type="noConversion"/>
  </si>
  <si>
    <t xml:space="preserve">261713/26172  </t>
    <phoneticPr fontId="6" type="noConversion"/>
  </si>
  <si>
    <t xml:space="preserve">fileserver </t>
    <phoneticPr fontId="6" type="noConversion"/>
  </si>
  <si>
    <t xml:space="preserve">25674/51348 </t>
    <phoneticPr fontId="6" type="noConversion"/>
  </si>
  <si>
    <t xml:space="preserve">varmail </t>
    <phoneticPr fontId="6" type="noConversion"/>
  </si>
  <si>
    <t>871/871</t>
    <phoneticPr fontId="6" type="noConversion"/>
  </si>
  <si>
    <t xml:space="preserve">No journal </t>
    <phoneticPr fontId="6" type="noConversion"/>
  </si>
  <si>
    <t>362812/36283</t>
    <phoneticPr fontId="6" type="noConversion"/>
  </si>
  <si>
    <t>fileserver</t>
    <phoneticPr fontId="6" type="noConversion"/>
  </si>
  <si>
    <t>26401/52802</t>
    <phoneticPr fontId="6" type="noConversion"/>
  </si>
  <si>
    <t>770/770</t>
    <phoneticPr fontId="6" type="noConversion"/>
  </si>
  <si>
    <t>Write Journal</t>
    <phoneticPr fontId="6" type="noConversion"/>
  </si>
  <si>
    <t>No Journal</t>
    <phoneticPr fontId="6" type="noConversion"/>
  </si>
  <si>
    <t xml:space="preserve">*1000 </t>
    <phoneticPr fontId="6" type="noConversion"/>
  </si>
  <si>
    <t>Latency</t>
    <phoneticPr fontId="2" type="noConversion"/>
  </si>
  <si>
    <t xml:space="preserve">IOPS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</si>
</sst>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2"/>
      <charset val="129"/>
    </font>
    <font>
      <sz val="10"/>
      <name val="Arial"/>
      <family val="2"/>
      <charset val="129"/>
    </font>
    <font>
      <sz val="10"/>
      <color rgb="FFFF0000"/>
      <name val="Arial"/>
      <family val="2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3" xfId="0" applyFont="1" applyBorder="1"/>
    <xf numFmtId="0" fontId="3" fillId="0" borderId="3" xfId="0" applyFont="1" applyBorder="1"/>
    <xf numFmtId="0" fontId="4" fillId="0" borderId="5" xfId="0" applyFont="1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0" fontId="4" fillId="0" borderId="4" xfId="0" applyFont="1" applyBorder="1"/>
    <xf numFmtId="0" fontId="3" fillId="0" borderId="4" xfId="0" applyFont="1" applyBorder="1"/>
    <xf numFmtId="0" fontId="4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/>
    <xf numFmtId="0" fontId="5" fillId="0" borderId="0" xfId="0" applyFont="1"/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0" xfId="1">
      <alignment vertical="center"/>
    </xf>
    <xf numFmtId="0" fontId="1" fillId="0" borderId="5" xfId="1" applyBorder="1">
      <alignment vertical="center"/>
    </xf>
    <xf numFmtId="0" fontId="1" fillId="0" borderId="1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7" fillId="0" borderId="7" xfId="1" applyFont="1" applyBorder="1">
      <alignment vertical="center"/>
    </xf>
    <xf numFmtId="0" fontId="7" fillId="0" borderId="8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0" xfId="1" applyFont="1">
      <alignment vertical="center"/>
    </xf>
    <xf numFmtId="0" fontId="7" fillId="0" borderId="16" xfId="1" applyFont="1" applyFill="1" applyBorder="1">
      <alignment vertical="center"/>
    </xf>
    <xf numFmtId="0" fontId="1" fillId="0" borderId="0" xfId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0" xfId="1" applyBorder="1">
      <alignment vertical="center"/>
    </xf>
    <xf numFmtId="0" fontId="1" fillId="0" borderId="24" xfId="1" applyBorder="1">
      <alignment vertical="center"/>
    </xf>
    <xf numFmtId="0" fontId="1" fillId="0" borderId="25" xfId="1" applyBorder="1">
      <alignment vertical="center"/>
    </xf>
    <xf numFmtId="0" fontId="1" fillId="0" borderId="26" xfId="1" applyBorder="1">
      <alignment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7" fillId="0" borderId="12" xfId="1" applyFont="1" applyBorder="1">
      <alignment vertical="center"/>
    </xf>
    <xf numFmtId="0" fontId="1" fillId="0" borderId="27" xfId="1" applyBorder="1">
      <alignment vertical="center"/>
    </xf>
    <xf numFmtId="0" fontId="1" fillId="0" borderId="28" xfId="1" applyBorder="1">
      <alignment vertical="center"/>
    </xf>
    <xf numFmtId="0" fontId="1" fillId="0" borderId="29" xfId="1" applyBorder="1">
      <alignment vertical="center"/>
    </xf>
    <xf numFmtId="0" fontId="7" fillId="0" borderId="29" xfId="1" applyFont="1" applyBorder="1">
      <alignment vertical="center"/>
    </xf>
    <xf numFmtId="0" fontId="1" fillId="0" borderId="30" xfId="1" applyBorder="1">
      <alignment vertical="center"/>
    </xf>
    <xf numFmtId="0" fontId="1" fillId="0" borderId="31" xfId="1" applyBorder="1">
      <alignment vertical="center"/>
    </xf>
    <xf numFmtId="0" fontId="1" fillId="0" borderId="32" xfId="1" applyBorder="1">
      <alignment vertical="center"/>
    </xf>
    <xf numFmtId="0" fontId="1" fillId="0" borderId="21" xfId="1" applyBorder="1">
      <alignment vertical="center"/>
    </xf>
    <xf numFmtId="0" fontId="7" fillId="0" borderId="21" xfId="1" applyFont="1" applyBorder="1">
      <alignment vertical="center"/>
    </xf>
    <xf numFmtId="0" fontId="7" fillId="0" borderId="18" xfId="1" applyFont="1" applyBorder="1">
      <alignment vertical="center"/>
    </xf>
    <xf numFmtId="0" fontId="7" fillId="0" borderId="33" xfId="1" applyFont="1" applyBorder="1">
      <alignment vertical="center"/>
    </xf>
    <xf numFmtId="0" fontId="0" fillId="0" borderId="34" xfId="0" applyBorder="1"/>
    <xf numFmtId="0" fontId="0" fillId="0" borderId="35" xfId="0" applyBorder="1"/>
    <xf numFmtId="0" fontId="0" fillId="0" borderId="23" xfId="0" applyBorder="1"/>
    <xf numFmtId="0" fontId="8" fillId="0" borderId="0" xfId="1" applyFont="1">
      <alignment vertical="center"/>
    </xf>
  </cellXfs>
  <cellStyles count="2">
    <cellStyle name="표준" xfId="0" builtinId="0"/>
    <cellStyle name="표준 2" xfId="1" xr:uid="{1213D865-C90B-4665-8584-F16FB591CA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7215044721351"/>
          <c:y val="0.13002059357964868"/>
          <c:w val="0.77472135157862543"/>
          <c:h val="0.7508668339534483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Sheet2!$A$3</c:f>
              <c:strCache>
                <c:ptCount val="1"/>
                <c:pt idx="0">
                  <c:v>IOPS(N)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3689</c:v>
                </c:pt>
                <c:pt idx="1">
                  <c:v>4283</c:v>
                </c:pt>
                <c:pt idx="2">
                  <c:v>16246</c:v>
                </c:pt>
                <c:pt idx="3">
                  <c:v>10427</c:v>
                </c:pt>
                <c:pt idx="4">
                  <c:v>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3-4765-84FE-D9DF994A04CD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IOPS(J)</c:v>
                </c:pt>
              </c:strCache>
            </c:strRef>
          </c:tx>
          <c:spPr>
            <a:pattFill prst="wd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1944</c:v>
                </c:pt>
                <c:pt idx="1">
                  <c:v>2508</c:v>
                </c:pt>
                <c:pt idx="2">
                  <c:v>9294</c:v>
                </c:pt>
                <c:pt idx="3">
                  <c:v>6742</c:v>
                </c:pt>
                <c:pt idx="4">
                  <c:v>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3-4765-84FE-D9DF994A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20231120"/>
        <c:axId val="420225544"/>
      </c:barChar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Latency(N) 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Sheet2!$B$1:$F$1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270.11</c:v>
                </c:pt>
                <c:pt idx="1">
                  <c:v>232.15</c:v>
                </c:pt>
                <c:pt idx="2">
                  <c:v>60.59</c:v>
                </c:pt>
                <c:pt idx="3">
                  <c:v>94.8</c:v>
                </c:pt>
                <c:pt idx="4">
                  <c:v>179.27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3-4765-84FE-D9DF994A04CD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Latency (J)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Sheet2!$B$1:$F$1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512.79</c:v>
                </c:pt>
                <c:pt idx="1">
                  <c:v>397.24</c:v>
                </c:pt>
                <c:pt idx="2">
                  <c:v>106.57</c:v>
                </c:pt>
                <c:pt idx="3">
                  <c:v>147.13999999999999</c:v>
                </c:pt>
                <c:pt idx="4">
                  <c:v>284.35000000000002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3-4765-84FE-D9DF994A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36536"/>
        <c:axId val="583241128"/>
      </c:lineChart>
      <c:catAx>
        <c:axId val="4202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225544"/>
        <c:crosses val="autoZero"/>
        <c:auto val="1"/>
        <c:lblAlgn val="ctr"/>
        <c:lblOffset val="100"/>
        <c:noMultiLvlLbl val="0"/>
      </c:catAx>
      <c:valAx>
        <c:axId val="4202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IOPS</a:t>
                </a:r>
                <a:endParaRPr lang="ko-KR" sz="1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5091465839497335E-3"/>
              <c:y val="0.45391281431077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231120"/>
        <c:crosses val="autoZero"/>
        <c:crossBetween val="between"/>
      </c:valAx>
      <c:valAx>
        <c:axId val="583241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Latency(msec)</a:t>
                </a:r>
                <a:endParaRPr lang="ko-KR" sz="1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941302791696492"/>
              <c:y val="0.3915433839917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236536"/>
        <c:crosses val="max"/>
        <c:crossBetween val="between"/>
      </c:valAx>
      <c:catAx>
        <c:axId val="58323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241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80257625563794"/>
          <c:y val="3.3515964350610022E-2"/>
          <c:w val="0.67495776316795353"/>
          <c:h val="7.4176343341697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5349505178682"/>
          <c:y val="0.14940090390325886"/>
          <c:w val="0.74662164486379945"/>
          <c:h val="0.732493056124523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Sheet1!$D$8</c:f>
              <c:strCache>
                <c:ptCount val="1"/>
                <c:pt idx="0">
                  <c:v>IOPS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Sheet1!$B$9:$B$11</c:f>
              <c:strCache>
                <c:ptCount val="3"/>
                <c:pt idx="0">
                  <c:v>Disk 4 </c:v>
                </c:pt>
                <c:pt idx="1">
                  <c:v>Disk 3</c:v>
                </c:pt>
                <c:pt idx="2">
                  <c:v>Disk 3 Journal1 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3689</c:v>
                </c:pt>
                <c:pt idx="1">
                  <c:v>2536</c:v>
                </c:pt>
                <c:pt idx="2">
                  <c:v>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6-4A43-9844-DD6129A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80536"/>
        <c:axId val="426581848"/>
      </c:barChart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Latency 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Sheet1!$B$9:$B$11</c:f>
              <c:strCache>
                <c:ptCount val="3"/>
                <c:pt idx="0">
                  <c:v>Disk 4 </c:v>
                </c:pt>
                <c:pt idx="1">
                  <c:v>Disk 3</c:v>
                </c:pt>
                <c:pt idx="2">
                  <c:v>Disk 3 Journal1 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270.11</c:v>
                </c:pt>
                <c:pt idx="1">
                  <c:v>393.37</c:v>
                </c:pt>
                <c:pt idx="2">
                  <c:v>512.79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6-4A43-9844-DD6129A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30536"/>
        <c:axId val="626522664"/>
      </c:lineChart>
      <c:catAx>
        <c:axId val="42658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581848"/>
        <c:crosses val="autoZero"/>
        <c:auto val="1"/>
        <c:lblAlgn val="ctr"/>
        <c:lblOffset val="100"/>
        <c:noMultiLvlLbl val="0"/>
      </c:catAx>
      <c:valAx>
        <c:axId val="4265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 b="1">
                    <a:solidFill>
                      <a:sysClr val="windowText" lastClr="000000"/>
                    </a:solidFill>
                  </a:rPr>
                  <a:t>IOPS</a:t>
                </a:r>
                <a:endParaRPr lang="ko-KR" altLang="en-US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580536"/>
        <c:crosses val="autoZero"/>
        <c:crossBetween val="between"/>
      </c:valAx>
      <c:valAx>
        <c:axId val="626522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 b="1">
                    <a:solidFill>
                      <a:sysClr val="windowText" lastClr="000000"/>
                    </a:solidFill>
                  </a:rPr>
                  <a:t>Latency(msec)</a:t>
                </a:r>
                <a:endParaRPr lang="ko-KR" altLang="en-US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530536"/>
        <c:crosses val="max"/>
        <c:crossBetween val="between"/>
      </c:valAx>
      <c:catAx>
        <c:axId val="626530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522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18577262810447"/>
          <c:y val="3.9736372718606514E-2"/>
          <c:w val="0.33485798822519502"/>
          <c:h val="7.8305940535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1704657851955"/>
          <c:y val="0.15398181784653966"/>
          <c:w val="0.69848889386401181"/>
          <c:h val="0.7326773497575098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Sheet1!$M$8</c:f>
              <c:strCache>
                <c:ptCount val="1"/>
                <c:pt idx="0">
                  <c:v>Writes(MiB)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Sheet1!$K$9:$K$11</c:f>
              <c:strCache>
                <c:ptCount val="3"/>
                <c:pt idx="0">
                  <c:v>Disk 4 </c:v>
                </c:pt>
                <c:pt idx="1">
                  <c:v>Disk 3</c:v>
                </c:pt>
                <c:pt idx="2">
                  <c:v>Disk 3 Journal1 </c:v>
                </c:pt>
              </c:strCache>
            </c:strRef>
          </c:cat>
          <c:val>
            <c:numRef>
              <c:f>Sheet1!$M$9:$M$11</c:f>
              <c:numCache>
                <c:formatCode>General</c:formatCode>
                <c:ptCount val="3"/>
                <c:pt idx="0">
                  <c:v>14437</c:v>
                </c:pt>
                <c:pt idx="1">
                  <c:v>11247</c:v>
                </c:pt>
                <c:pt idx="2">
                  <c:v>36458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8-410E-9732-3C128031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49744"/>
        <c:axId val="433551056"/>
      </c:barChart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Latency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Sheet1!$K$9:$K$11</c:f>
              <c:strCache>
                <c:ptCount val="3"/>
                <c:pt idx="0">
                  <c:v>Disk 4 </c:v>
                </c:pt>
                <c:pt idx="1">
                  <c:v>Disk 3</c:v>
                </c:pt>
                <c:pt idx="2">
                  <c:v>Disk 3 Journal1 </c:v>
                </c:pt>
              </c:strCache>
            </c:strRef>
          </c:cat>
          <c:val>
            <c:numRef>
              <c:f>Sheet1!$L$9:$L$11</c:f>
              <c:numCache>
                <c:formatCode>General</c:formatCode>
                <c:ptCount val="3"/>
                <c:pt idx="0">
                  <c:v>270.11</c:v>
                </c:pt>
                <c:pt idx="1">
                  <c:v>393.37</c:v>
                </c:pt>
                <c:pt idx="2">
                  <c:v>512.79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10E-9732-3C128031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432768"/>
        <c:axId val="436433424"/>
      </c:lineChart>
      <c:catAx>
        <c:axId val="4335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551056"/>
        <c:crosses val="autoZero"/>
        <c:auto val="1"/>
        <c:lblAlgn val="ctr"/>
        <c:lblOffset val="100"/>
        <c:noMultiLvlLbl val="0"/>
      </c:catAx>
      <c:valAx>
        <c:axId val="4335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Writes(MiB)</a:t>
                </a:r>
                <a:r>
                  <a:rPr lang="ko-KR" b="1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603522445335108E-2"/>
              <c:y val="0.36656143391912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549744"/>
        <c:crosses val="autoZero"/>
        <c:crossBetween val="between"/>
      </c:valAx>
      <c:valAx>
        <c:axId val="436433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Latency</a:t>
                </a:r>
                <a:endParaRPr lang="ko-K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556788258865364"/>
              <c:y val="0.4333061645982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6432768"/>
        <c:crosses val="max"/>
        <c:crossBetween val="between"/>
      </c:valAx>
      <c:catAx>
        <c:axId val="43643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643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689757553125713"/>
          <c:y val="3.571373250474838E-2"/>
          <c:w val="0.43597301015245737"/>
          <c:h val="8.4697486584668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(2)'!$C$6</c:f>
              <c:strCache>
                <c:ptCount val="1"/>
                <c:pt idx="0">
                  <c:v>Latency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(2)'!$D$5:$H$5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'Sheet1 (2)'!$D$6:$H$6</c:f>
              <c:numCache>
                <c:formatCode>General</c:formatCode>
                <c:ptCount val="5"/>
                <c:pt idx="0">
                  <c:v>270.11</c:v>
                </c:pt>
                <c:pt idx="1">
                  <c:v>232.15</c:v>
                </c:pt>
                <c:pt idx="2">
                  <c:v>60.59</c:v>
                </c:pt>
                <c:pt idx="3">
                  <c:v>94.8</c:v>
                </c:pt>
                <c:pt idx="4">
                  <c:v>179.27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F-4F7B-92BD-DFC4A505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25339568"/>
        <c:axId val="425340880"/>
      </c:barChart>
      <c:lineChart>
        <c:grouping val="standard"/>
        <c:varyColors val="0"/>
        <c:ser>
          <c:idx val="1"/>
          <c:order val="1"/>
          <c:tx>
            <c:strRef>
              <c:f>'Sheet1 (2)'!$C$7</c:f>
              <c:strCache>
                <c:ptCount val="1"/>
                <c:pt idx="0">
                  <c:v>IOPS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(2)'!$D$5:$H$5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'Sheet1 (2)'!$D$7:$H$7</c:f>
              <c:numCache>
                <c:formatCode>General</c:formatCode>
                <c:ptCount val="5"/>
                <c:pt idx="0">
                  <c:v>3689</c:v>
                </c:pt>
                <c:pt idx="1">
                  <c:v>4283</c:v>
                </c:pt>
                <c:pt idx="2">
                  <c:v>16246</c:v>
                </c:pt>
                <c:pt idx="3">
                  <c:v>10427</c:v>
                </c:pt>
                <c:pt idx="4">
                  <c:v>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F-4F7B-92BD-DFC4A505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02472"/>
        <c:axId val="421701160"/>
      </c:lineChart>
      <c:catAx>
        <c:axId val="4253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340880"/>
        <c:crosses val="autoZero"/>
        <c:auto val="1"/>
        <c:lblAlgn val="ctr"/>
        <c:lblOffset val="100"/>
        <c:noMultiLvlLbl val="0"/>
      </c:catAx>
      <c:valAx>
        <c:axId val="4253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339568"/>
        <c:crosses val="autoZero"/>
        <c:crossBetween val="between"/>
      </c:valAx>
      <c:valAx>
        <c:axId val="421701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702472"/>
        <c:crosses val="max"/>
        <c:crossBetween val="between"/>
      </c:valAx>
      <c:catAx>
        <c:axId val="421702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70116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(2)'!$C$11</c:f>
              <c:strCache>
                <c:ptCount val="1"/>
                <c:pt idx="0">
                  <c:v>Latency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(2)'!$D$10:$H$10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'Sheet1 (2)'!$D$11:$H$11</c:f>
              <c:numCache>
                <c:formatCode>General</c:formatCode>
                <c:ptCount val="5"/>
                <c:pt idx="0">
                  <c:v>512.79</c:v>
                </c:pt>
                <c:pt idx="1">
                  <c:v>397.24</c:v>
                </c:pt>
                <c:pt idx="2">
                  <c:v>106.57</c:v>
                </c:pt>
                <c:pt idx="3">
                  <c:v>147.13999999999999</c:v>
                </c:pt>
                <c:pt idx="4">
                  <c:v>284.35000000000002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5-4947-863E-0215613F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20228168"/>
        <c:axId val="420226856"/>
      </c:barChart>
      <c:lineChart>
        <c:grouping val="standard"/>
        <c:varyColors val="0"/>
        <c:ser>
          <c:idx val="1"/>
          <c:order val="1"/>
          <c:tx>
            <c:strRef>
              <c:f>'Sheet1 (2)'!$C$12</c:f>
              <c:strCache>
                <c:ptCount val="1"/>
                <c:pt idx="0">
                  <c:v>IOPS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(2)'!$D$10:$H$10</c:f>
              <c:strCache>
                <c:ptCount val="5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</c:strCache>
            </c:strRef>
          </c:cat>
          <c:val>
            <c:numRef>
              <c:f>'Sheet1 (2)'!$D$12:$H$12</c:f>
              <c:numCache>
                <c:formatCode>General</c:formatCode>
                <c:ptCount val="5"/>
                <c:pt idx="0">
                  <c:v>1944</c:v>
                </c:pt>
                <c:pt idx="1">
                  <c:v>2508</c:v>
                </c:pt>
                <c:pt idx="2">
                  <c:v>9294</c:v>
                </c:pt>
                <c:pt idx="3">
                  <c:v>6742</c:v>
                </c:pt>
                <c:pt idx="4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4947-863E-0215613F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34072"/>
        <c:axId val="420230136"/>
      </c:lineChart>
      <c:catAx>
        <c:axId val="42022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226856"/>
        <c:crosses val="autoZero"/>
        <c:auto val="1"/>
        <c:lblAlgn val="ctr"/>
        <c:lblOffset val="100"/>
        <c:noMultiLvlLbl val="0"/>
      </c:catAx>
      <c:valAx>
        <c:axId val="4202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228168"/>
        <c:crosses val="autoZero"/>
        <c:crossBetween val="between"/>
      </c:valAx>
      <c:valAx>
        <c:axId val="420230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234072"/>
        <c:crosses val="max"/>
        <c:crossBetween val="between"/>
      </c:valAx>
      <c:catAx>
        <c:axId val="420234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23013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초당 작업수</a:t>
            </a:r>
            <a:r>
              <a:rPr lang="en-US"/>
              <a:t>(ops/s)</a:t>
            </a:r>
            <a:r>
              <a:rPr lang="ko-K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Sheet3!$D$12</c:f>
              <c:strCache>
                <c:ptCount val="1"/>
                <c:pt idx="0">
                  <c:v>Write Journal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Sheet3!$C$13:$C$15</c:f>
              <c:strCache>
                <c:ptCount val="3"/>
                <c:pt idx="0">
                  <c:v>webserver</c:v>
                </c:pt>
                <c:pt idx="1">
                  <c:v>fileserver </c:v>
                </c:pt>
                <c:pt idx="2">
                  <c:v>varmail </c:v>
                </c:pt>
              </c:strCache>
            </c:strRef>
          </c:cat>
          <c:val>
            <c:numRef>
              <c:f>Sheet3!$D$13:$D$15</c:f>
              <c:numCache>
                <c:formatCode>General</c:formatCode>
                <c:ptCount val="3"/>
                <c:pt idx="0">
                  <c:v>811312.23499999999</c:v>
                </c:pt>
                <c:pt idx="1">
                  <c:v>282406.85700000002</c:v>
                </c:pt>
                <c:pt idx="2">
                  <c:v>5660.5889999999999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D-45B3-BF78-EBC40CD1FEB0}"/>
            </c:ext>
          </c:extLst>
        </c:ser>
        <c:ser>
          <c:idx val="1"/>
          <c:order val="1"/>
          <c:tx>
            <c:strRef>
              <c:f>Sheet3!$E$12</c:f>
              <c:strCache>
                <c:ptCount val="1"/>
                <c:pt idx="0">
                  <c:v>No Journal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Sheet3!$C$13:$C$15</c:f>
              <c:strCache>
                <c:ptCount val="3"/>
                <c:pt idx="0">
                  <c:v>webserver</c:v>
                </c:pt>
                <c:pt idx="1">
                  <c:v>fileserver </c:v>
                </c:pt>
                <c:pt idx="2">
                  <c:v>varmail </c:v>
                </c:pt>
              </c:strCache>
            </c:strRef>
          </c:cat>
          <c:val>
            <c:numRef>
              <c:f>Sheet3!$E$13:$E$15</c:f>
              <c:numCache>
                <c:formatCode>General</c:formatCode>
                <c:ptCount val="3"/>
                <c:pt idx="0">
                  <c:v>1124720.007</c:v>
                </c:pt>
                <c:pt idx="1">
                  <c:v>290406.484</c:v>
                </c:pt>
                <c:pt idx="2">
                  <c:v>5003.1490000000003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D-45B3-BF78-EBC40CD1F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54123352"/>
        <c:axId val="554126304"/>
      </c:barChart>
      <c:catAx>
        <c:axId val="55412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126304"/>
        <c:crosses val="autoZero"/>
        <c:auto val="1"/>
        <c:lblAlgn val="ctr"/>
        <c:lblOffset val="100"/>
        <c:noMultiLvlLbl val="0"/>
      </c:catAx>
      <c:valAx>
        <c:axId val="5541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123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초당 작업량</a:t>
            </a:r>
            <a:r>
              <a:rPr lang="en-US"/>
              <a:t>(mb/s)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Sheet3!$D$19</c:f>
              <c:strCache>
                <c:ptCount val="1"/>
                <c:pt idx="0">
                  <c:v>Write Journal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Sheet3!$C$20:$C$22</c:f>
              <c:strCache>
                <c:ptCount val="3"/>
                <c:pt idx="0">
                  <c:v>webserver</c:v>
                </c:pt>
                <c:pt idx="1">
                  <c:v>fileserver</c:v>
                </c:pt>
                <c:pt idx="2">
                  <c:v>varmail </c:v>
                </c:pt>
              </c:strCache>
            </c:strRef>
          </c:cat>
          <c:val>
            <c:numRef>
              <c:f>Sheet3!$D$20:$D$22</c:f>
              <c:numCache>
                <c:formatCode>General</c:formatCode>
                <c:ptCount val="3"/>
                <c:pt idx="0">
                  <c:v>4067.2</c:v>
                </c:pt>
                <c:pt idx="1">
                  <c:v>6786.6</c:v>
                </c:pt>
                <c:pt idx="2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3-45C0-8A77-1897F6EC710E}"/>
            </c:ext>
          </c:extLst>
        </c:ser>
        <c:ser>
          <c:idx val="1"/>
          <c:order val="1"/>
          <c:tx>
            <c:strRef>
              <c:f>Sheet3!$E$19</c:f>
              <c:strCache>
                <c:ptCount val="1"/>
                <c:pt idx="0">
                  <c:v>No Journal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Sheet3!$C$20:$C$22</c:f>
              <c:strCache>
                <c:ptCount val="3"/>
                <c:pt idx="0">
                  <c:v>webserver</c:v>
                </c:pt>
                <c:pt idx="1">
                  <c:v>fileserver</c:v>
                </c:pt>
                <c:pt idx="2">
                  <c:v>varmail </c:v>
                </c:pt>
              </c:strCache>
            </c:strRef>
          </c:cat>
          <c:val>
            <c:numRef>
              <c:f>Sheet3!$E$20:$E$22</c:f>
              <c:numCache>
                <c:formatCode>General</c:formatCode>
                <c:ptCount val="3"/>
                <c:pt idx="0">
                  <c:v>5638.5</c:v>
                </c:pt>
                <c:pt idx="1">
                  <c:v>6977.1</c:v>
                </c:pt>
                <c:pt idx="2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3-45C0-8A77-1897F6EC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52128952"/>
        <c:axId val="552122720"/>
      </c:barChart>
      <c:catAx>
        <c:axId val="5521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122720"/>
        <c:crosses val="autoZero"/>
        <c:auto val="1"/>
        <c:lblAlgn val="ctr"/>
        <c:lblOffset val="100"/>
        <c:noMultiLvlLbl val="0"/>
      </c:catAx>
      <c:valAx>
        <c:axId val="5521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128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0535227552501"/>
          <c:y val="0.14940090390325886"/>
          <c:w val="0.71112676653779361"/>
          <c:h val="0.732493056124523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Sheet1!$D$8</c:f>
              <c:strCache>
                <c:ptCount val="1"/>
                <c:pt idx="0">
                  <c:v>IOPS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Sheet1!$B$9:$B$11</c:f>
              <c:strCache>
                <c:ptCount val="3"/>
                <c:pt idx="0">
                  <c:v>Disk 4 </c:v>
                </c:pt>
                <c:pt idx="1">
                  <c:v>Disk 3</c:v>
                </c:pt>
                <c:pt idx="2">
                  <c:v>Disk 3 Journal1 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3689</c:v>
                </c:pt>
                <c:pt idx="1">
                  <c:v>2536</c:v>
                </c:pt>
                <c:pt idx="2">
                  <c:v>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9-4FB7-93B6-155DFC33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861280"/>
        <c:axId val="529862264"/>
      </c:barChart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Latency 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Sheet1!$B$9:$B$11</c:f>
              <c:strCache>
                <c:ptCount val="3"/>
                <c:pt idx="0">
                  <c:v>Disk 4 </c:v>
                </c:pt>
                <c:pt idx="1">
                  <c:v>Disk 3</c:v>
                </c:pt>
                <c:pt idx="2">
                  <c:v>Disk 3 Journal1 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270.11</c:v>
                </c:pt>
                <c:pt idx="1">
                  <c:v>393.37</c:v>
                </c:pt>
                <c:pt idx="2">
                  <c:v>512.79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9-4FB7-93B6-155DFC33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80536"/>
        <c:axId val="426581848"/>
      </c:lineChart>
      <c:catAx>
        <c:axId val="4265805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426581848"/>
        <c:crosses val="autoZero"/>
        <c:auto val="1"/>
        <c:lblAlgn val="ctr"/>
        <c:lblOffset val="100"/>
        <c:noMultiLvlLbl val="0"/>
      </c:catAx>
      <c:valAx>
        <c:axId val="426581848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Latency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426580536"/>
        <c:crosses val="autoZero"/>
        <c:crossBetween val="between"/>
        <c:majorUnit val="200"/>
      </c:valAx>
      <c:valAx>
        <c:axId val="529862264"/>
        <c:scaling>
          <c:orientation val="minMax"/>
          <c:max val="4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IOPS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29861280"/>
        <c:crosses val="max"/>
        <c:crossBetween val="between"/>
        <c:majorUnit val="1000"/>
      </c:valAx>
      <c:catAx>
        <c:axId val="52986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86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15</xdr:row>
      <xdr:rowOff>69850</xdr:rowOff>
    </xdr:from>
    <xdr:to>
      <xdr:col>8</xdr:col>
      <xdr:colOff>433294</xdr:colOff>
      <xdr:row>28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87C2F7-FCD4-4573-9F09-29E46EC7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702235</xdr:colOff>
      <xdr:row>14</xdr:row>
      <xdr:rowOff>115233</xdr:rowOff>
    </xdr:from>
    <xdr:to>
      <xdr:col>6</xdr:col>
      <xdr:colOff>49493</xdr:colOff>
      <xdr:row>33</xdr:row>
      <xdr:rowOff>67235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515A75-6DA9-4C46-9212-D5F093D7D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656852</xdr:colOff>
      <xdr:row>14</xdr:row>
      <xdr:rowOff>7658</xdr:rowOff>
    </xdr:from>
    <xdr:to>
      <xdr:col>12</xdr:col>
      <xdr:colOff>389779</xdr:colOff>
      <xdr:row>31</xdr:row>
      <xdr:rowOff>52108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778944-D093-4591-9B43-C9EE164D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403225</xdr:colOff>
      <xdr:row>1</xdr:row>
      <xdr:rowOff>63500</xdr:rowOff>
    </xdr:from>
    <xdr:to>
      <xdr:col>15</xdr:col>
      <xdr:colOff>352425</xdr:colOff>
      <xdr:row>13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485958-1259-4CD8-A9AA-1C1CC8D16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454025</xdr:colOff>
      <xdr:row>14</xdr:row>
      <xdr:rowOff>44450</xdr:rowOff>
    </xdr:from>
    <xdr:to>
      <xdr:col>15</xdr:col>
      <xdr:colOff>403225</xdr:colOff>
      <xdr:row>26</xdr:row>
      <xdr:rowOff>196850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A8C61F-BBC6-438A-8B99-DED99CABE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536575</xdr:colOff>
      <xdr:row>24</xdr:row>
      <xdr:rowOff>158750</xdr:rowOff>
    </xdr:from>
    <xdr:to>
      <xdr:col>5</xdr:col>
      <xdr:colOff>1031875</xdr:colOff>
      <xdr:row>37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49A00A-509C-4E50-A485-9BB8ED337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346075</xdr:colOff>
      <xdr:row>9</xdr:row>
      <xdr:rowOff>158750</xdr:rowOff>
    </xdr:from>
    <xdr:to>
      <xdr:col>11</xdr:col>
      <xdr:colOff>127000</xdr:colOff>
      <xdr:row>22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A358115-9F8D-4630-B2C1-EEC35BCEA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44450</xdr:rowOff>
    </xdr:from>
    <xdr:to>
      <xdr:col>10</xdr:col>
      <xdr:colOff>141700</xdr:colOff>
      <xdr:row>19</xdr:row>
      <xdr:rowOff>66950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E4B6CC-131D-4FF9-A133-8517485AF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9E2B-78FD-49F7-AFC6-1908EAEA0952}">
  <dimension ref="A1:S81"/>
  <sheetViews>
    <sheetView topLeftCell="A16" zoomScale="85" zoomScaleNormal="85" workbookViewId="0">
      <selection activeCell="I80" sqref="I80"/>
    </sheetView>
  </sheetViews>
  <sheetFormatPr defaultRowHeight="17" x14ac:dyDescent="0.25"/>
  <cols>
    <col min="1" max="1" width="12.453125" style="23" customWidth="1"/>
    <col min="2" max="16384" width="8.7265625" style="23"/>
  </cols>
  <sheetData>
    <row r="1" spans="1:19" x14ac:dyDescent="0.25">
      <c r="A1" s="20"/>
      <c r="B1" s="21" t="s">
        <v>18</v>
      </c>
      <c r="C1" s="50" t="s">
        <v>19</v>
      </c>
      <c r="D1" s="59" t="s">
        <v>20</v>
      </c>
      <c r="E1" s="54" t="s">
        <v>21</v>
      </c>
      <c r="F1" s="22" t="s">
        <v>22</v>
      </c>
      <c r="G1" s="20"/>
      <c r="H1" s="21" t="s">
        <v>18</v>
      </c>
      <c r="I1" s="21" t="s">
        <v>19</v>
      </c>
      <c r="J1" s="21" t="s">
        <v>20</v>
      </c>
      <c r="K1" s="21" t="s">
        <v>21</v>
      </c>
      <c r="L1" s="22" t="s">
        <v>22</v>
      </c>
      <c r="N1" s="20"/>
      <c r="O1" s="21" t="s">
        <v>18</v>
      </c>
      <c r="P1" s="21" t="s">
        <v>19</v>
      </c>
      <c r="Q1" s="21" t="s">
        <v>20</v>
      </c>
      <c r="R1" s="21" t="s">
        <v>21</v>
      </c>
      <c r="S1" s="22" t="s">
        <v>22</v>
      </c>
    </row>
    <row r="2" spans="1:19" x14ac:dyDescent="0.25">
      <c r="A2" s="24" t="s">
        <v>23</v>
      </c>
      <c r="B2" s="25">
        <v>270.11</v>
      </c>
      <c r="C2" s="51">
        <v>232.15</v>
      </c>
      <c r="D2" s="60">
        <v>60.59</v>
      </c>
      <c r="E2" s="55">
        <v>94.8</v>
      </c>
      <c r="F2" s="26">
        <v>179.27</v>
      </c>
      <c r="G2" s="24" t="s">
        <v>24</v>
      </c>
      <c r="H2" s="25">
        <v>512.79</v>
      </c>
      <c r="I2" s="25">
        <v>397.24</v>
      </c>
      <c r="J2" s="25">
        <v>106.57</v>
      </c>
      <c r="K2" s="25">
        <v>147.13999999999999</v>
      </c>
      <c r="L2" s="26">
        <v>284.35000000000002</v>
      </c>
    </row>
    <row r="3" spans="1:19" ht="17.5" thickBot="1" x14ac:dyDescent="0.3">
      <c r="A3" s="27" t="s">
        <v>25</v>
      </c>
      <c r="B3" s="28">
        <v>3689</v>
      </c>
      <c r="C3" s="52">
        <v>4283</v>
      </c>
      <c r="D3" s="61">
        <v>16246</v>
      </c>
      <c r="E3" s="56">
        <v>10427</v>
      </c>
      <c r="F3" s="29">
        <v>5536</v>
      </c>
      <c r="G3" s="27" t="s">
        <v>26</v>
      </c>
      <c r="H3" s="28">
        <v>1944</v>
      </c>
      <c r="I3" s="28">
        <v>2508</v>
      </c>
      <c r="J3" s="28">
        <v>9294</v>
      </c>
      <c r="K3" s="28">
        <v>6742</v>
      </c>
      <c r="L3" s="29">
        <v>3499</v>
      </c>
    </row>
    <row r="4" spans="1:19" x14ac:dyDescent="0.25">
      <c r="A4" s="24" t="s">
        <v>27</v>
      </c>
      <c r="B4" s="25">
        <v>512.79</v>
      </c>
      <c r="C4" s="51">
        <v>397.24</v>
      </c>
      <c r="D4" s="60">
        <v>106.57</v>
      </c>
      <c r="E4" s="55">
        <v>147.13999999999999</v>
      </c>
      <c r="F4" s="26">
        <v>284.35000000000002</v>
      </c>
    </row>
    <row r="5" spans="1:19" ht="17.5" thickBot="1" x14ac:dyDescent="0.3">
      <c r="A5" s="30" t="s">
        <v>28</v>
      </c>
      <c r="B5" s="31">
        <v>1944</v>
      </c>
      <c r="C5" s="53">
        <v>2508</v>
      </c>
      <c r="D5" s="62">
        <v>9294</v>
      </c>
      <c r="E5" s="57">
        <v>6742</v>
      </c>
      <c r="F5" s="32">
        <v>3499</v>
      </c>
      <c r="G5" s="33"/>
    </row>
    <row r="6" spans="1:19" x14ac:dyDescent="0.25">
      <c r="A6" s="34" t="s">
        <v>29</v>
      </c>
      <c r="B6" s="33">
        <f>B4/B2</f>
        <v>1.8984487801266148</v>
      </c>
      <c r="C6" s="33">
        <f t="shared" ref="C6:F7" si="0">C4/C2</f>
        <v>1.7111350419987077</v>
      </c>
      <c r="D6" s="63">
        <f t="shared" si="0"/>
        <v>1.7588711008417228</v>
      </c>
      <c r="E6" s="33">
        <f t="shared" si="0"/>
        <v>1.5521097046413501</v>
      </c>
      <c r="F6" s="33">
        <f t="shared" si="0"/>
        <v>1.5861549617894797</v>
      </c>
      <c r="G6" s="33"/>
    </row>
    <row r="7" spans="1:19" x14ac:dyDescent="0.25">
      <c r="A7" s="34" t="s">
        <v>30</v>
      </c>
      <c r="B7" s="33">
        <f>B5/B3</f>
        <v>0.52697207915424238</v>
      </c>
      <c r="C7" s="33">
        <f t="shared" si="0"/>
        <v>0.58557086154564553</v>
      </c>
      <c r="D7" s="63">
        <f t="shared" si="0"/>
        <v>0.57207928105379791</v>
      </c>
      <c r="E7" s="33">
        <f t="shared" si="0"/>
        <v>0.64659058214251464</v>
      </c>
      <c r="F7" s="33">
        <f t="shared" si="0"/>
        <v>0.63204479768786126</v>
      </c>
      <c r="G7" s="33"/>
      <c r="H7" s="23">
        <f>B2/D2</f>
        <v>4.4579963690377946</v>
      </c>
      <c r="J7" s="23">
        <f>D2/B2</f>
        <v>0.22431601939950391</v>
      </c>
    </row>
    <row r="8" spans="1:19" ht="17.5" thickBot="1" x14ac:dyDescent="0.3">
      <c r="A8" s="33"/>
      <c r="B8" s="33"/>
      <c r="C8" s="33"/>
      <c r="D8" s="64"/>
      <c r="E8" s="33"/>
      <c r="F8" s="33"/>
      <c r="G8" s="33"/>
      <c r="H8" s="23">
        <f>B3/D3</f>
        <v>0.22707127908408223</v>
      </c>
      <c r="J8" s="23">
        <f>D3/B3</f>
        <v>4.4039034968826236</v>
      </c>
    </row>
    <row r="9" spans="1:19" x14ac:dyDescent="0.25">
      <c r="A9" s="25"/>
      <c r="B9" s="25">
        <v>490.75</v>
      </c>
      <c r="C9" s="25">
        <v>1</v>
      </c>
      <c r="D9" s="58">
        <v>153.55000000000001</v>
      </c>
      <c r="E9" s="25"/>
      <c r="H9" s="23">
        <f>B4/D4</f>
        <v>4.8117669137655996</v>
      </c>
      <c r="J9" s="23">
        <f t="shared" ref="J9:J10" si="1">D4/B4</f>
        <v>0.20782386551999843</v>
      </c>
    </row>
    <row r="10" spans="1:19" x14ac:dyDescent="0.25">
      <c r="A10" s="25"/>
      <c r="B10" s="25">
        <v>2031</v>
      </c>
      <c r="C10" s="25"/>
      <c r="D10" s="25">
        <v>6459</v>
      </c>
      <c r="E10" s="25"/>
      <c r="H10" s="23">
        <f>B5/D5</f>
        <v>0.2091672046481601</v>
      </c>
      <c r="J10" s="23">
        <f t="shared" si="1"/>
        <v>4.7808641975308639</v>
      </c>
    </row>
    <row r="11" spans="1:19" x14ac:dyDescent="0.25">
      <c r="B11" s="23">
        <f>B2/B9</f>
        <v>0.55040244523688231</v>
      </c>
      <c r="D11" s="23">
        <f t="shared" ref="D11" si="2">D2/D9</f>
        <v>0.39459459459459456</v>
      </c>
    </row>
    <row r="12" spans="1:19" x14ac:dyDescent="0.25">
      <c r="B12" s="23">
        <f>B3/B10</f>
        <v>1.8163466272772033</v>
      </c>
      <c r="D12" s="23">
        <f t="shared" ref="D12" si="3">D3/D10</f>
        <v>2.5152500387056822</v>
      </c>
    </row>
    <row r="42" spans="2:5" ht="17.5" thickBot="1" x14ac:dyDescent="0.3"/>
    <row r="43" spans="2:5" x14ac:dyDescent="0.25">
      <c r="B43" s="20"/>
      <c r="C43" s="21" t="s">
        <v>18</v>
      </c>
      <c r="D43" s="21" t="s">
        <v>19</v>
      </c>
      <c r="E43" s="21" t="s">
        <v>20</v>
      </c>
    </row>
    <row r="44" spans="2:5" x14ac:dyDescent="0.25">
      <c r="B44" s="24" t="s">
        <v>31</v>
      </c>
      <c r="C44" s="25">
        <v>270.11</v>
      </c>
      <c r="D44" s="25">
        <v>232.15</v>
      </c>
      <c r="E44" s="25">
        <v>60.59</v>
      </c>
    </row>
    <row r="45" spans="2:5" ht="17.5" thickBot="1" x14ac:dyDescent="0.3">
      <c r="B45" s="27" t="s">
        <v>32</v>
      </c>
      <c r="C45" s="28">
        <v>3689</v>
      </c>
      <c r="D45" s="28">
        <v>4283</v>
      </c>
      <c r="E45" s="28">
        <v>16246</v>
      </c>
    </row>
    <row r="46" spans="2:5" x14ac:dyDescent="0.25">
      <c r="B46" s="24" t="s">
        <v>31</v>
      </c>
      <c r="C46" s="25">
        <v>512.79</v>
      </c>
      <c r="D46" s="25">
        <v>397.24</v>
      </c>
      <c r="E46" s="25">
        <v>106.57</v>
      </c>
    </row>
    <row r="47" spans="2:5" ht="17.5" thickBot="1" x14ac:dyDescent="0.3">
      <c r="B47" s="27" t="s">
        <v>32</v>
      </c>
      <c r="C47" s="28">
        <v>1944</v>
      </c>
      <c r="D47" s="28">
        <v>2508</v>
      </c>
      <c r="E47" s="28">
        <v>9294</v>
      </c>
    </row>
    <row r="54" spans="2:7" ht="17.5" thickBot="1" x14ac:dyDescent="0.3"/>
    <row r="55" spans="2:7" x14ac:dyDescent="0.25">
      <c r="B55" s="20"/>
      <c r="C55" s="21" t="s">
        <v>18</v>
      </c>
      <c r="D55" s="50" t="s">
        <v>19</v>
      </c>
      <c r="E55" s="59" t="s">
        <v>20</v>
      </c>
      <c r="F55" s="54" t="s">
        <v>21</v>
      </c>
      <c r="G55" s="22" t="s">
        <v>22</v>
      </c>
    </row>
    <row r="56" spans="2:7" x14ac:dyDescent="0.25">
      <c r="B56" s="24" t="s">
        <v>23</v>
      </c>
      <c r="C56" s="25">
        <v>270.11</v>
      </c>
      <c r="D56" s="51">
        <v>232.15</v>
      </c>
      <c r="E56" s="60">
        <v>60.59</v>
      </c>
      <c r="F56" s="55">
        <v>94.8</v>
      </c>
      <c r="G56" s="26">
        <v>179.27</v>
      </c>
    </row>
    <row r="57" spans="2:7" ht="17.5" thickBot="1" x14ac:dyDescent="0.3">
      <c r="B57" s="27" t="s">
        <v>25</v>
      </c>
      <c r="C57" s="28">
        <v>3689</v>
      </c>
      <c r="D57" s="52">
        <v>4283</v>
      </c>
      <c r="E57" s="61">
        <v>16246</v>
      </c>
      <c r="F57" s="56">
        <v>10427</v>
      </c>
      <c r="G57" s="29">
        <v>5536</v>
      </c>
    </row>
    <row r="58" spans="2:7" x14ac:dyDescent="0.25">
      <c r="B58" s="24" t="s">
        <v>27</v>
      </c>
      <c r="C58" s="25">
        <v>512.79</v>
      </c>
      <c r="D58" s="51">
        <v>397.24</v>
      </c>
      <c r="E58" s="60">
        <v>106.57</v>
      </c>
      <c r="F58" s="55">
        <v>147.13999999999999</v>
      </c>
      <c r="G58" s="26">
        <v>284.35000000000002</v>
      </c>
    </row>
    <row r="59" spans="2:7" ht="17.5" thickBot="1" x14ac:dyDescent="0.3">
      <c r="B59" s="30" t="s">
        <v>28</v>
      </c>
      <c r="C59" s="31">
        <v>1944</v>
      </c>
      <c r="D59" s="53">
        <v>2508</v>
      </c>
      <c r="E59" s="62">
        <v>9294</v>
      </c>
      <c r="F59" s="57">
        <v>6742</v>
      </c>
      <c r="G59" s="32">
        <v>3499</v>
      </c>
    </row>
    <row r="61" spans="2:7" x14ac:dyDescent="0.25">
      <c r="B61" s="68" t="s">
        <v>53</v>
      </c>
      <c r="C61" s="68">
        <f>C58/C56</f>
        <v>1.8984487801266148</v>
      </c>
      <c r="D61" s="68">
        <f t="shared" ref="D61:G62" si="4">D58/D56</f>
        <v>1.7111350419987077</v>
      </c>
      <c r="E61" s="68">
        <f t="shared" si="4"/>
        <v>1.7588711008417228</v>
      </c>
      <c r="F61" s="68">
        <f t="shared" si="4"/>
        <v>1.5521097046413501</v>
      </c>
      <c r="G61" s="68">
        <f t="shared" si="4"/>
        <v>1.5861549617894797</v>
      </c>
    </row>
    <row r="62" spans="2:7" x14ac:dyDescent="0.25">
      <c r="B62" s="68" t="s">
        <v>54</v>
      </c>
      <c r="C62" s="68">
        <f>C59/C57</f>
        <v>0.52697207915424238</v>
      </c>
      <c r="D62" s="68">
        <f t="shared" si="4"/>
        <v>0.58557086154564553</v>
      </c>
      <c r="E62" s="68">
        <f t="shared" si="4"/>
        <v>0.57207928105379791</v>
      </c>
      <c r="F62" s="68">
        <f t="shared" si="4"/>
        <v>0.64659058214251464</v>
      </c>
      <c r="G62" s="68">
        <f t="shared" si="4"/>
        <v>0.63204479768786126</v>
      </c>
    </row>
    <row r="65" spans="2:7" ht="17.5" thickBot="1" x14ac:dyDescent="0.3"/>
    <row r="66" spans="2:7" x14ac:dyDescent="0.25">
      <c r="B66" s="20"/>
      <c r="C66" s="21" t="s">
        <v>18</v>
      </c>
      <c r="D66" s="50" t="s">
        <v>19</v>
      </c>
      <c r="E66" s="59" t="s">
        <v>20</v>
      </c>
      <c r="F66" s="54" t="s">
        <v>21</v>
      </c>
      <c r="G66" s="22" t="s">
        <v>22</v>
      </c>
    </row>
    <row r="67" spans="2:7" x14ac:dyDescent="0.25">
      <c r="B67" s="24" t="s">
        <v>23</v>
      </c>
      <c r="C67" s="25">
        <v>270.11</v>
      </c>
      <c r="D67" s="51">
        <v>232.15</v>
      </c>
      <c r="E67" s="60">
        <v>60.59</v>
      </c>
      <c r="F67" s="55">
        <v>94.8</v>
      </c>
      <c r="G67" s="26">
        <v>179.27</v>
      </c>
    </row>
    <row r="68" spans="2:7" ht="17.5" thickBot="1" x14ac:dyDescent="0.3">
      <c r="B68" s="27" t="s">
        <v>25</v>
      </c>
      <c r="C68" s="28">
        <v>3689</v>
      </c>
      <c r="D68" s="52">
        <v>4283</v>
      </c>
      <c r="E68" s="61">
        <v>16246</v>
      </c>
      <c r="F68" s="56">
        <v>10427</v>
      </c>
      <c r="G68" s="29">
        <v>5536</v>
      </c>
    </row>
    <row r="69" spans="2:7" x14ac:dyDescent="0.25">
      <c r="B69" s="24" t="s">
        <v>27</v>
      </c>
      <c r="C69" s="25">
        <v>512.79</v>
      </c>
      <c r="D69" s="51">
        <v>476.37</v>
      </c>
      <c r="E69" s="23">
        <v>146.32</v>
      </c>
      <c r="F69" s="55">
        <v>147.13999999999999</v>
      </c>
      <c r="G69" s="26">
        <v>284.35000000000002</v>
      </c>
    </row>
    <row r="70" spans="2:7" ht="17.5" thickBot="1" x14ac:dyDescent="0.3">
      <c r="B70" s="30" t="s">
        <v>28</v>
      </c>
      <c r="C70" s="31">
        <v>1944</v>
      </c>
      <c r="D70" s="53">
        <v>2092</v>
      </c>
      <c r="E70" s="23">
        <v>6781</v>
      </c>
      <c r="F70" s="57">
        <v>6742</v>
      </c>
      <c r="G70" s="32">
        <v>3499</v>
      </c>
    </row>
    <row r="72" spans="2:7" x14ac:dyDescent="0.25">
      <c r="B72" s="68" t="s">
        <v>53</v>
      </c>
      <c r="C72" s="68">
        <f>C69/C67</f>
        <v>1.8984487801266148</v>
      </c>
      <c r="D72" s="68">
        <f t="shared" ref="D72:G72" si="5">D69/D67</f>
        <v>2.0519922463924187</v>
      </c>
      <c r="E72" s="68">
        <f t="shared" si="5"/>
        <v>2.4149199537877535</v>
      </c>
      <c r="F72" s="68">
        <f t="shared" si="5"/>
        <v>1.5521097046413501</v>
      </c>
      <c r="G72" s="68">
        <f t="shared" si="5"/>
        <v>1.5861549617894797</v>
      </c>
    </row>
    <row r="73" spans="2:7" x14ac:dyDescent="0.25">
      <c r="B73" s="68" t="s">
        <v>54</v>
      </c>
      <c r="C73" s="68">
        <f>C70/C68</f>
        <v>0.52697207915424238</v>
      </c>
      <c r="D73" s="68">
        <f t="shared" ref="D73:G73" si="6">D70/D68</f>
        <v>0.48844268036423066</v>
      </c>
      <c r="E73" s="68">
        <f t="shared" si="6"/>
        <v>0.41739505108949898</v>
      </c>
      <c r="F73" s="68">
        <f t="shared" si="6"/>
        <v>0.64659058214251464</v>
      </c>
      <c r="G73" s="68">
        <f t="shared" si="6"/>
        <v>0.63204479768786126</v>
      </c>
    </row>
    <row r="77" spans="2:7" x14ac:dyDescent="0.25">
      <c r="E77" s="23">
        <v>160.51</v>
      </c>
    </row>
    <row r="78" spans="2:7" x14ac:dyDescent="0.25">
      <c r="E78" s="23">
        <v>6182</v>
      </c>
    </row>
    <row r="80" spans="2:7" x14ac:dyDescent="0.25">
      <c r="E80" s="23">
        <v>146.32</v>
      </c>
    </row>
    <row r="81" spans="5:5" x14ac:dyDescent="0.25">
      <c r="E81" s="23">
        <v>6781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O47"/>
  <sheetViews>
    <sheetView topLeftCell="A16" zoomScale="85" zoomScaleNormal="85" workbookViewId="0">
      <selection activeCell="E40" sqref="E40"/>
    </sheetView>
  </sheetViews>
  <sheetFormatPr defaultRowHeight="12.5" x14ac:dyDescent="0.25"/>
  <cols>
    <col min="1" max="4" width="11.54296875"/>
    <col min="5" max="5" width="18.1796875"/>
    <col min="6" max="1025" width="11.54296875"/>
  </cols>
  <sheetData>
    <row r="7" spans="2:15" ht="13" thickBot="1" x14ac:dyDescent="0.3"/>
    <row r="8" spans="2:15" ht="16" x14ac:dyDescent="0.45">
      <c r="B8" s="2"/>
      <c r="C8" s="3" t="s">
        <v>10</v>
      </c>
      <c r="D8" s="4" t="s">
        <v>11</v>
      </c>
      <c r="E8" s="12" t="s">
        <v>12</v>
      </c>
      <c r="F8" s="11" t="s">
        <v>16</v>
      </c>
      <c r="H8" s="15" t="s">
        <v>0</v>
      </c>
      <c r="I8" s="15" t="s">
        <v>1</v>
      </c>
      <c r="J8" s="10" t="s">
        <v>12</v>
      </c>
      <c r="K8" s="2"/>
      <c r="L8" s="3" t="s">
        <v>10</v>
      </c>
      <c r="M8" s="3" t="s">
        <v>14</v>
      </c>
      <c r="N8" s="11" t="s">
        <v>15</v>
      </c>
    </row>
    <row r="9" spans="2:15" ht="16" x14ac:dyDescent="0.45">
      <c r="B9" s="5" t="s">
        <v>8</v>
      </c>
      <c r="C9" s="1">
        <v>270.11</v>
      </c>
      <c r="D9" s="1">
        <v>3689</v>
      </c>
      <c r="E9" s="13">
        <v>4535</v>
      </c>
      <c r="F9" s="18">
        <v>14437</v>
      </c>
      <c r="G9">
        <f>F9/C9</f>
        <v>53.448595016844983</v>
      </c>
      <c r="H9" s="16"/>
      <c r="I9" s="16"/>
      <c r="J9" s="6" t="s">
        <v>3</v>
      </c>
      <c r="K9" s="5" t="s">
        <v>8</v>
      </c>
      <c r="L9" s="1">
        <v>270.11</v>
      </c>
      <c r="M9" s="18">
        <v>14437</v>
      </c>
      <c r="N9" s="6">
        <f>M9/L9</f>
        <v>53.448595016844983</v>
      </c>
    </row>
    <row r="10" spans="2:15" ht="16" x14ac:dyDescent="0.45">
      <c r="B10" s="5" t="s">
        <v>7</v>
      </c>
      <c r="C10" s="1">
        <v>393.37</v>
      </c>
      <c r="D10" s="1">
        <v>2536</v>
      </c>
      <c r="E10" s="13">
        <v>5438</v>
      </c>
      <c r="F10" s="6">
        <v>11247</v>
      </c>
      <c r="G10">
        <f>F10/C10</f>
        <v>28.591402496377455</v>
      </c>
      <c r="H10" s="16" t="s">
        <v>2</v>
      </c>
      <c r="I10" s="16"/>
      <c r="J10" s="6" t="s">
        <v>13</v>
      </c>
      <c r="K10" s="5" t="s">
        <v>7</v>
      </c>
      <c r="L10" s="1">
        <v>393.37</v>
      </c>
      <c r="M10" s="6">
        <v>11247</v>
      </c>
      <c r="N10" s="6">
        <f>M10/L10</f>
        <v>28.591402496377455</v>
      </c>
    </row>
    <row r="11" spans="2:15" ht="16.5" thickBot="1" x14ac:dyDescent="0.5">
      <c r="B11" s="7" t="s">
        <v>9</v>
      </c>
      <c r="C11" s="8">
        <v>512.79</v>
      </c>
      <c r="D11" s="8">
        <v>1944</v>
      </c>
      <c r="E11" s="14">
        <v>6820</v>
      </c>
      <c r="F11" s="9">
        <v>36458</v>
      </c>
      <c r="G11">
        <f t="shared" ref="G11" si="0">F11/C11</f>
        <v>71.097330291152332</v>
      </c>
      <c r="H11" s="17" t="s">
        <v>5</v>
      </c>
      <c r="I11" s="17" t="s">
        <v>6</v>
      </c>
      <c r="J11" s="9" t="s">
        <v>4</v>
      </c>
      <c r="K11" s="7" t="s">
        <v>9</v>
      </c>
      <c r="L11" s="8">
        <v>512.79</v>
      </c>
      <c r="M11" s="9">
        <v>36458</v>
      </c>
      <c r="N11" s="9">
        <f t="shared" ref="N11" si="1">M11/L11</f>
        <v>71.097330291152332</v>
      </c>
    </row>
    <row r="12" spans="2:15" ht="13" thickBot="1" x14ac:dyDescent="0.3"/>
    <row r="13" spans="2:15" ht="16.5" thickBot="1" x14ac:dyDescent="0.5">
      <c r="B13" s="65" t="s">
        <v>17</v>
      </c>
      <c r="C13" s="66">
        <f>C11/C9</f>
        <v>1.8984487801266148</v>
      </c>
      <c r="D13" s="66">
        <f>D11/D9</f>
        <v>0.52697207915424238</v>
      </c>
      <c r="E13" s="66">
        <f>E11/E9</f>
        <v>1.503858875413451</v>
      </c>
      <c r="F13" s="67">
        <f t="shared" ref="F13:N13" si="2">F11/F9</f>
        <v>2.5253168940915702</v>
      </c>
      <c r="G13">
        <f t="shared" si="2"/>
        <v>1.3302001721232359</v>
      </c>
      <c r="L13">
        <f t="shared" si="2"/>
        <v>1.8984487801266148</v>
      </c>
      <c r="M13" s="19">
        <f t="shared" si="2"/>
        <v>2.5253168940915702</v>
      </c>
      <c r="N13">
        <f t="shared" si="2"/>
        <v>1.3302001721232359</v>
      </c>
    </row>
    <row r="14" spans="2:15" x14ac:dyDescent="0.25">
      <c r="C14">
        <f>C11/C10</f>
        <v>1.3035818694867427</v>
      </c>
      <c r="D14">
        <f t="shared" ref="D14:F14" si="3">D11/D10</f>
        <v>0.7665615141955836</v>
      </c>
      <c r="E14">
        <f t="shared" si="3"/>
        <v>1.2541375505700625</v>
      </c>
      <c r="F14">
        <f t="shared" si="3"/>
        <v>3.2415755312527783</v>
      </c>
      <c r="M14">
        <f>M11/M10</f>
        <v>3.2415755312527783</v>
      </c>
    </row>
    <row r="16" spans="2:15" x14ac:dyDescent="0.25">
      <c r="N16">
        <v>2619</v>
      </c>
      <c r="O16">
        <v>3751</v>
      </c>
    </row>
    <row r="17" spans="14:15" x14ac:dyDescent="0.25">
      <c r="N17">
        <v>3596</v>
      </c>
      <c r="O17">
        <v>3739</v>
      </c>
    </row>
    <row r="18" spans="14:15" x14ac:dyDescent="0.25">
      <c r="N18">
        <v>3607</v>
      </c>
      <c r="O18">
        <v>3757</v>
      </c>
    </row>
    <row r="19" spans="14:15" x14ac:dyDescent="0.25">
      <c r="N19">
        <v>26636</v>
      </c>
      <c r="O19">
        <f>SUM(O16:O18)</f>
        <v>11247</v>
      </c>
    </row>
    <row r="20" spans="14:15" x14ac:dyDescent="0.25">
      <c r="N20">
        <f>SUM(N16:N19)</f>
        <v>36458</v>
      </c>
    </row>
    <row r="24" spans="14:15" x14ac:dyDescent="0.25">
      <c r="O24">
        <f>3600*4</f>
        <v>14400</v>
      </c>
    </row>
    <row r="43" spans="2:14" ht="13" thickBot="1" x14ac:dyDescent="0.3"/>
    <row r="44" spans="2:14" ht="16" x14ac:dyDescent="0.45">
      <c r="B44" s="2"/>
      <c r="C44" s="3" t="s">
        <v>10</v>
      </c>
      <c r="D44" s="4" t="s">
        <v>11</v>
      </c>
      <c r="E44" s="12" t="s">
        <v>12</v>
      </c>
      <c r="F44" s="11" t="s">
        <v>16</v>
      </c>
      <c r="H44" s="15" t="s">
        <v>0</v>
      </c>
      <c r="I44" s="15" t="s">
        <v>1</v>
      </c>
      <c r="J44" s="10" t="s">
        <v>12</v>
      </c>
      <c r="K44" s="2"/>
      <c r="L44" s="3" t="s">
        <v>10</v>
      </c>
      <c r="M44" s="3" t="s">
        <v>14</v>
      </c>
      <c r="N44" s="11" t="s">
        <v>15</v>
      </c>
    </row>
    <row r="45" spans="2:14" ht="16" x14ac:dyDescent="0.45">
      <c r="B45" s="5" t="s">
        <v>7</v>
      </c>
      <c r="C45" s="1">
        <v>393.37</v>
      </c>
      <c r="D45" s="1">
        <v>2536</v>
      </c>
      <c r="E45" s="13">
        <v>5438</v>
      </c>
      <c r="F45" s="6">
        <v>11247</v>
      </c>
      <c r="G45">
        <f>F45/C45</f>
        <v>28.591402496377455</v>
      </c>
      <c r="H45" s="16" t="s">
        <v>2</v>
      </c>
      <c r="I45" s="16"/>
      <c r="J45" s="6" t="s">
        <v>13</v>
      </c>
      <c r="K45" s="5" t="s">
        <v>7</v>
      </c>
      <c r="L45" s="1">
        <v>393.37</v>
      </c>
      <c r="M45" s="6">
        <v>11247</v>
      </c>
      <c r="N45" s="6">
        <f>M45/L45</f>
        <v>28.591402496377455</v>
      </c>
    </row>
    <row r="46" spans="2:14" ht="16" x14ac:dyDescent="0.45">
      <c r="B46" s="5" t="s">
        <v>8</v>
      </c>
      <c r="C46" s="1">
        <v>270.11</v>
      </c>
      <c r="D46" s="1">
        <v>3689</v>
      </c>
      <c r="E46" s="13">
        <v>4535</v>
      </c>
      <c r="F46" s="18">
        <v>14437</v>
      </c>
      <c r="G46">
        <f t="shared" ref="G46:G47" si="4">F46/C46</f>
        <v>53.448595016844983</v>
      </c>
      <c r="H46" s="16"/>
      <c r="I46" s="16"/>
      <c r="J46" s="6" t="s">
        <v>3</v>
      </c>
      <c r="K46" s="5" t="s">
        <v>8</v>
      </c>
      <c r="L46" s="1">
        <v>270.11</v>
      </c>
      <c r="M46" s="18">
        <v>14437</v>
      </c>
      <c r="N46" s="6">
        <f t="shared" ref="N46:N47" si="5">M46/L46</f>
        <v>53.448595016844983</v>
      </c>
    </row>
    <row r="47" spans="2:14" ht="16.5" thickBot="1" x14ac:dyDescent="0.5">
      <c r="B47" s="7" t="s">
        <v>9</v>
      </c>
      <c r="C47" s="8">
        <v>512.79</v>
      </c>
      <c r="D47" s="8">
        <v>1944</v>
      </c>
      <c r="E47" s="14">
        <v>6820</v>
      </c>
      <c r="F47" s="9">
        <v>36458</v>
      </c>
      <c r="G47">
        <f t="shared" si="4"/>
        <v>71.097330291152332</v>
      </c>
      <c r="H47" s="17" t="s">
        <v>5</v>
      </c>
      <c r="I47" s="17" t="s">
        <v>6</v>
      </c>
      <c r="J47" s="9" t="s">
        <v>4</v>
      </c>
      <c r="K47" s="7" t="s">
        <v>9</v>
      </c>
      <c r="L47" s="8">
        <v>512.79</v>
      </c>
      <c r="M47" s="9">
        <v>36458</v>
      </c>
      <c r="N47" s="9">
        <f t="shared" si="5"/>
        <v>71.097330291152332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E6C-C884-45F6-8788-BD6521AE7A62}">
  <dimension ref="C4:H12"/>
  <sheetViews>
    <sheetView workbookViewId="0">
      <selection activeCell="D16" sqref="D16"/>
    </sheetView>
  </sheetViews>
  <sheetFormatPr defaultRowHeight="17" x14ac:dyDescent="0.25"/>
  <cols>
    <col min="1" max="16384" width="8.7265625" style="23"/>
  </cols>
  <sheetData>
    <row r="4" spans="3:8" ht="17.5" thickBot="1" x14ac:dyDescent="0.3"/>
    <row r="5" spans="3:8" x14ac:dyDescent="0.25">
      <c r="C5" s="20"/>
      <c r="D5" s="21" t="s">
        <v>18</v>
      </c>
      <c r="E5" s="21" t="s">
        <v>19</v>
      </c>
      <c r="F5" s="21" t="s">
        <v>20</v>
      </c>
      <c r="G5" s="21" t="s">
        <v>21</v>
      </c>
      <c r="H5" s="22" t="s">
        <v>22</v>
      </c>
    </row>
    <row r="6" spans="3:8" x14ac:dyDescent="0.25">
      <c r="C6" s="24" t="s">
        <v>24</v>
      </c>
      <c r="D6" s="25">
        <v>270.11</v>
      </c>
      <c r="E6" s="25">
        <v>232.15</v>
      </c>
      <c r="F6" s="25">
        <v>60.59</v>
      </c>
      <c r="G6" s="25">
        <v>94.8</v>
      </c>
      <c r="H6" s="26">
        <v>179.27</v>
      </c>
    </row>
    <row r="7" spans="3:8" ht="17.5" thickBot="1" x14ac:dyDescent="0.3">
      <c r="C7" s="27" t="s">
        <v>26</v>
      </c>
      <c r="D7" s="28">
        <v>3689</v>
      </c>
      <c r="E7" s="28">
        <v>4283</v>
      </c>
      <c r="F7" s="28">
        <v>16246</v>
      </c>
      <c r="G7" s="28">
        <v>10427</v>
      </c>
      <c r="H7" s="29">
        <v>5536</v>
      </c>
    </row>
    <row r="9" spans="3:8" ht="17.5" thickBot="1" x14ac:dyDescent="0.3"/>
    <row r="10" spans="3:8" x14ac:dyDescent="0.25">
      <c r="C10" s="20"/>
      <c r="D10" s="21" t="s">
        <v>18</v>
      </c>
      <c r="E10" s="21" t="s">
        <v>19</v>
      </c>
      <c r="F10" s="21" t="s">
        <v>20</v>
      </c>
      <c r="G10" s="21" t="s">
        <v>21</v>
      </c>
      <c r="H10" s="22" t="s">
        <v>22</v>
      </c>
    </row>
    <row r="11" spans="3:8" x14ac:dyDescent="0.25">
      <c r="C11" s="24" t="s">
        <v>24</v>
      </c>
      <c r="D11" s="25">
        <v>512.79</v>
      </c>
      <c r="E11" s="25">
        <v>397.24</v>
      </c>
      <c r="F11" s="25">
        <v>106.57</v>
      </c>
      <c r="G11" s="25">
        <v>147.13999999999999</v>
      </c>
      <c r="H11" s="26">
        <v>284.35000000000002</v>
      </c>
    </row>
    <row r="12" spans="3:8" ht="17.5" thickBot="1" x14ac:dyDescent="0.3">
      <c r="C12" s="27" t="s">
        <v>26</v>
      </c>
      <c r="D12" s="28">
        <v>1944</v>
      </c>
      <c r="E12" s="28">
        <v>2508</v>
      </c>
      <c r="F12" s="28">
        <v>9294</v>
      </c>
      <c r="G12" s="28">
        <v>6742</v>
      </c>
      <c r="H12" s="29">
        <v>3499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3551-5488-44B0-B987-06F2F250C041}">
  <dimension ref="B1:I41"/>
  <sheetViews>
    <sheetView topLeftCell="A34" workbookViewId="0">
      <selection activeCell="E56" sqref="E56"/>
    </sheetView>
  </sheetViews>
  <sheetFormatPr defaultRowHeight="17" x14ac:dyDescent="0.25"/>
  <cols>
    <col min="1" max="1" width="8.7265625" style="23"/>
    <col min="2" max="2" width="11" style="35" customWidth="1"/>
    <col min="3" max="3" width="12.26953125" style="35" customWidth="1"/>
    <col min="4" max="4" width="14.54296875" style="35" customWidth="1"/>
    <col min="5" max="5" width="20.54296875" style="35" customWidth="1"/>
    <col min="6" max="6" width="17.36328125" style="35" customWidth="1"/>
    <col min="7" max="7" width="8.7265625" style="35"/>
    <col min="8" max="8" width="12.7265625" style="35" customWidth="1"/>
    <col min="9" max="9" width="12.81640625" style="23" customWidth="1"/>
    <col min="10" max="16384" width="8.7265625" style="23"/>
  </cols>
  <sheetData>
    <row r="1" spans="2:9" ht="17.5" thickBot="1" x14ac:dyDescent="0.3"/>
    <row r="2" spans="2:9" ht="17.5" thickBot="1" x14ac:dyDescent="0.3">
      <c r="C2" s="36"/>
      <c r="D2" s="36" t="s">
        <v>33</v>
      </c>
      <c r="E2" s="36" t="s">
        <v>34</v>
      </c>
      <c r="F2" s="36" t="s">
        <v>35</v>
      </c>
      <c r="G2" s="36" t="s">
        <v>36</v>
      </c>
      <c r="H2" s="36" t="s">
        <v>37</v>
      </c>
      <c r="I2" s="37"/>
    </row>
    <row r="3" spans="2:9" x14ac:dyDescent="0.25">
      <c r="B3" s="35" t="s">
        <v>38</v>
      </c>
      <c r="C3" s="38" t="s">
        <v>39</v>
      </c>
      <c r="D3" s="38">
        <v>48684466</v>
      </c>
      <c r="E3" s="38">
        <v>811312.23499999999</v>
      </c>
      <c r="F3" s="38" t="s">
        <v>40</v>
      </c>
      <c r="G3" s="38">
        <v>4067.2</v>
      </c>
      <c r="H3" s="38">
        <v>9.1999999999999998E-2</v>
      </c>
      <c r="I3" s="39"/>
    </row>
    <row r="4" spans="2:9" x14ac:dyDescent="0.25">
      <c r="C4" s="40" t="s">
        <v>41</v>
      </c>
      <c r="D4" s="40">
        <v>16947133</v>
      </c>
      <c r="E4" s="40">
        <v>282406.85700000002</v>
      </c>
      <c r="F4" s="40" t="s">
        <v>42</v>
      </c>
      <c r="G4" s="40">
        <v>6786.6</v>
      </c>
      <c r="H4" s="40">
        <v>7.4999999999999997E-2</v>
      </c>
      <c r="I4" s="39"/>
    </row>
    <row r="5" spans="2:9" ht="17.5" thickBot="1" x14ac:dyDescent="0.3">
      <c r="C5" s="40" t="s">
        <v>43</v>
      </c>
      <c r="D5" s="40">
        <v>339659</v>
      </c>
      <c r="E5" s="40">
        <v>5660.5889999999999</v>
      </c>
      <c r="F5" s="40" t="s">
        <v>44</v>
      </c>
      <c r="G5" s="40">
        <v>19.7</v>
      </c>
      <c r="H5" s="40">
        <v>2.819</v>
      </c>
      <c r="I5" s="39"/>
    </row>
    <row r="6" spans="2:9" x14ac:dyDescent="0.25">
      <c r="B6" s="35" t="s">
        <v>45</v>
      </c>
      <c r="C6" s="41" t="s">
        <v>39</v>
      </c>
      <c r="D6" s="41">
        <v>67513461</v>
      </c>
      <c r="E6" s="41">
        <v>1124720.007</v>
      </c>
      <c r="F6" s="41" t="s">
        <v>46</v>
      </c>
      <c r="G6" s="41">
        <v>5638.5</v>
      </c>
      <c r="H6" s="41">
        <v>5.5E-2</v>
      </c>
      <c r="I6" s="39"/>
    </row>
    <row r="7" spans="2:9" x14ac:dyDescent="0.25">
      <c r="C7" s="40" t="s">
        <v>47</v>
      </c>
      <c r="D7" s="40">
        <v>17425756</v>
      </c>
      <c r="E7" s="40">
        <v>290406.484</v>
      </c>
      <c r="F7" s="40" t="s">
        <v>48</v>
      </c>
      <c r="G7" s="40">
        <v>6977.1</v>
      </c>
      <c r="H7" s="40">
        <v>6.8000000000000005E-2</v>
      </c>
      <c r="I7" s="39"/>
    </row>
    <row r="8" spans="2:9" ht="17.5" thickBot="1" x14ac:dyDescent="0.3">
      <c r="C8" s="42" t="s">
        <v>43</v>
      </c>
      <c r="D8" s="42">
        <v>300209</v>
      </c>
      <c r="E8" s="42">
        <v>5003.1490000000003</v>
      </c>
      <c r="F8" s="42" t="s">
        <v>49</v>
      </c>
      <c r="G8" s="42">
        <v>17.899999999999999</v>
      </c>
      <c r="H8" s="42">
        <v>3.1920000000000002</v>
      </c>
      <c r="I8" s="39"/>
    </row>
    <row r="9" spans="2:9" x14ac:dyDescent="0.25">
      <c r="B9" s="23"/>
      <c r="C9" s="23"/>
      <c r="D9" s="23"/>
      <c r="E9" s="23"/>
      <c r="F9" s="23"/>
      <c r="G9" s="23"/>
      <c r="H9" s="23"/>
    </row>
    <row r="10" spans="2:9" x14ac:dyDescent="0.25">
      <c r="D10" s="43"/>
      <c r="I10" s="39"/>
    </row>
    <row r="11" spans="2:9" ht="17.5" thickBot="1" x14ac:dyDescent="0.3">
      <c r="I11" s="39"/>
    </row>
    <row r="12" spans="2:9" ht="17.5" thickBot="1" x14ac:dyDescent="0.3">
      <c r="C12" s="36" t="s">
        <v>34</v>
      </c>
      <c r="D12" s="36" t="s">
        <v>50</v>
      </c>
      <c r="E12" s="44" t="s">
        <v>51</v>
      </c>
      <c r="I12" s="39"/>
    </row>
    <row r="13" spans="2:9" x14ac:dyDescent="0.25">
      <c r="C13" s="38" t="s">
        <v>39</v>
      </c>
      <c r="D13" s="38">
        <v>811312.23499999999</v>
      </c>
      <c r="E13" s="41">
        <v>1124720.007</v>
      </c>
      <c r="I13" s="39"/>
    </row>
    <row r="14" spans="2:9" x14ac:dyDescent="0.25">
      <c r="C14" s="40" t="s">
        <v>41</v>
      </c>
      <c r="D14" s="40">
        <v>282406.85700000002</v>
      </c>
      <c r="E14" s="40">
        <v>290406.484</v>
      </c>
      <c r="I14" s="39"/>
    </row>
    <row r="15" spans="2:9" ht="17.5" thickBot="1" x14ac:dyDescent="0.3">
      <c r="C15" s="42" t="s">
        <v>43</v>
      </c>
      <c r="D15" s="42">
        <v>5660.5889999999999</v>
      </c>
      <c r="E15" s="42">
        <v>5003.1490000000003</v>
      </c>
      <c r="I15" s="39"/>
    </row>
    <row r="16" spans="2:9" x14ac:dyDescent="0.25">
      <c r="I16" s="39"/>
    </row>
    <row r="17" spans="3:9" x14ac:dyDescent="0.25">
      <c r="I17" s="39"/>
    </row>
    <row r="18" spans="3:9" ht="17.5" thickBot="1" x14ac:dyDescent="0.3">
      <c r="I18" s="39"/>
    </row>
    <row r="19" spans="3:9" ht="17.5" thickBot="1" x14ac:dyDescent="0.3">
      <c r="C19" s="36" t="s">
        <v>36</v>
      </c>
      <c r="D19" s="36" t="s">
        <v>50</v>
      </c>
      <c r="E19" s="45" t="s">
        <v>51</v>
      </c>
    </row>
    <row r="20" spans="3:9" x14ac:dyDescent="0.25">
      <c r="C20" s="38" t="s">
        <v>39</v>
      </c>
      <c r="D20" s="38">
        <v>4067.2</v>
      </c>
      <c r="E20" s="41">
        <v>5638.5</v>
      </c>
    </row>
    <row r="21" spans="3:9" x14ac:dyDescent="0.25">
      <c r="C21" s="40" t="s">
        <v>47</v>
      </c>
      <c r="D21" s="40">
        <v>6786.6</v>
      </c>
      <c r="E21" s="40">
        <v>6977.1</v>
      </c>
    </row>
    <row r="22" spans="3:9" ht="17.5" thickBot="1" x14ac:dyDescent="0.3">
      <c r="C22" s="42" t="s">
        <v>43</v>
      </c>
      <c r="D22" s="42">
        <v>19.7</v>
      </c>
      <c r="E22" s="42">
        <v>17.899999999999999</v>
      </c>
    </row>
    <row r="32" spans="3:9" ht="17.5" thickBot="1" x14ac:dyDescent="0.3">
      <c r="H32" s="35" t="s">
        <v>52</v>
      </c>
    </row>
    <row r="33" spans="7:9" ht="17.5" thickBot="1" x14ac:dyDescent="0.3">
      <c r="G33" s="36" t="s">
        <v>37</v>
      </c>
      <c r="H33" s="36" t="s">
        <v>50</v>
      </c>
      <c r="I33" s="45" t="s">
        <v>51</v>
      </c>
    </row>
    <row r="34" spans="7:9" x14ac:dyDescent="0.25">
      <c r="G34" s="38" t="s">
        <v>39</v>
      </c>
      <c r="H34" s="38">
        <v>9.1999999999999998E-2</v>
      </c>
      <c r="I34" s="41">
        <v>5.5E-2</v>
      </c>
    </row>
    <row r="35" spans="7:9" x14ac:dyDescent="0.25">
      <c r="G35" s="40" t="s">
        <v>47</v>
      </c>
      <c r="H35" s="40">
        <v>7.4999999999999997E-2</v>
      </c>
      <c r="I35" s="40">
        <v>6.8000000000000005E-2</v>
      </c>
    </row>
    <row r="36" spans="7:9" ht="17.5" thickBot="1" x14ac:dyDescent="0.3">
      <c r="G36" s="42" t="s">
        <v>43</v>
      </c>
      <c r="H36" s="42">
        <v>2.819</v>
      </c>
      <c r="I36" s="42">
        <v>3.1920000000000002</v>
      </c>
    </row>
    <row r="37" spans="7:9" ht="17.5" thickBot="1" x14ac:dyDescent="0.3"/>
    <row r="38" spans="7:9" ht="17.5" thickBot="1" x14ac:dyDescent="0.3">
      <c r="G38" s="36" t="s">
        <v>37</v>
      </c>
      <c r="H38" s="36" t="s">
        <v>50</v>
      </c>
      <c r="I38" s="45" t="s">
        <v>51</v>
      </c>
    </row>
    <row r="39" spans="7:9" x14ac:dyDescent="0.25">
      <c r="G39" s="38" t="s">
        <v>39</v>
      </c>
      <c r="H39" s="46">
        <f t="shared" ref="H39:I41" si="0">H34*1000</f>
        <v>92</v>
      </c>
      <c r="I39" s="47">
        <f t="shared" si="0"/>
        <v>55</v>
      </c>
    </row>
    <row r="40" spans="7:9" x14ac:dyDescent="0.25">
      <c r="G40" s="40" t="s">
        <v>47</v>
      </c>
      <c r="H40" s="46">
        <f t="shared" si="0"/>
        <v>75</v>
      </c>
      <c r="I40" s="47">
        <f t="shared" si="0"/>
        <v>68</v>
      </c>
    </row>
    <row r="41" spans="7:9" ht="17.5" thickBot="1" x14ac:dyDescent="0.3">
      <c r="G41" s="42" t="s">
        <v>43</v>
      </c>
      <c r="H41" s="48">
        <f t="shared" si="0"/>
        <v>2819</v>
      </c>
      <c r="I41" s="49">
        <f t="shared" si="0"/>
        <v>3192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8C23-A255-4344-8031-D7D722359B52}">
  <dimension ref="A1"/>
  <sheetViews>
    <sheetView tabSelected="1" workbookViewId="0">
      <selection activeCell="I5" sqref="I5"/>
    </sheetView>
  </sheetViews>
  <sheetFormatPr defaultRowHeight="12.5" x14ac:dyDescent="0.25"/>
  <sheetData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Sheet1 (2)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SeojinKim</cp:lastModifiedBy>
  <cp:revision>1</cp:revision>
  <dcterms:created xsi:type="dcterms:W3CDTF">2018-05-10T20:04:37Z</dcterms:created>
  <dcterms:modified xsi:type="dcterms:W3CDTF">2018-05-14T01:46:07Z</dcterms:modified>
  <dc:language>en-US</dc:language>
</cp:coreProperties>
</file>