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khwan\Desktop\Project\Lance_6.0\DataSheet\"/>
    </mc:Choice>
  </mc:AlternateContent>
  <xr:revisionPtr revIDLastSave="0" documentId="13_ncr:1_{880069FF-D0BD-4B75-ABF3-D2530F02A0DE}" xr6:coauthVersionLast="47" xr6:coauthVersionMax="47" xr10:uidLastSave="{00000000-0000-0000-0000-000000000000}"/>
  <bookViews>
    <workbookView xWindow="-120" yWindow="-120" windowWidth="29040" windowHeight="15840" activeTab="6" xr2:uid="{571D6725-6932-4A8A-8476-E2688F8EB7A0}"/>
  </bookViews>
  <sheets>
    <sheet name="NecklaceData" sheetId="1" r:id="rId1"/>
    <sheet name="EarringData" sheetId="2" r:id="rId2"/>
    <sheet name="RingData" sheetId="4" r:id="rId3"/>
    <sheet name="ReforgeData" sheetId="8" r:id="rId4"/>
    <sheet name="UpgradeData" sheetId="5" r:id="rId5"/>
    <sheet name="OwnStatData" sheetId="6" r:id="rId6"/>
    <sheet name="AccessoryCommonData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4" l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F30" i="5"/>
  <c r="G30" i="5" s="1"/>
  <c r="H30" i="5" s="1"/>
  <c r="I30" i="5" s="1"/>
  <c r="J30" i="5" s="1"/>
  <c r="K30" i="5" s="1"/>
  <c r="L30" i="5" s="1"/>
  <c r="M30" i="5" s="1"/>
  <c r="N30" i="5" s="1"/>
  <c r="O30" i="5" s="1"/>
  <c r="P30" i="5" s="1"/>
  <c r="Q30" i="5" s="1"/>
  <c r="R30" i="5" s="1"/>
  <c r="S30" i="5" s="1"/>
  <c r="T30" i="5" s="1"/>
  <c r="U30" i="5" s="1"/>
  <c r="V30" i="5" s="1"/>
  <c r="W30" i="5" s="1"/>
  <c r="X30" i="5" s="1"/>
  <c r="Y30" i="5" s="1"/>
  <c r="Z30" i="5" s="1"/>
  <c r="AA30" i="5" s="1"/>
  <c r="AB30" i="5" s="1"/>
  <c r="AC30" i="5" s="1"/>
  <c r="AD30" i="5" s="1"/>
  <c r="AE30" i="5" s="1"/>
  <c r="AF30" i="5" s="1"/>
  <c r="AG30" i="5" s="1"/>
  <c r="AH30" i="5" s="1"/>
  <c r="AI30" i="5" s="1"/>
  <c r="AJ30" i="5" s="1"/>
  <c r="AK30" i="5" s="1"/>
  <c r="AL30" i="5" s="1"/>
  <c r="AM30" i="5" s="1"/>
  <c r="AN30" i="5" s="1"/>
  <c r="AO30" i="5" s="1"/>
  <c r="AP30" i="5" s="1"/>
  <c r="AQ30" i="5" s="1"/>
  <c r="AR30" i="5" s="1"/>
  <c r="AS30" i="5" s="1"/>
  <c r="AT30" i="5" s="1"/>
  <c r="AU30" i="5" s="1"/>
  <c r="AV30" i="5" s="1"/>
  <c r="AW30" i="5" s="1"/>
  <c r="AX30" i="5" s="1"/>
  <c r="AY30" i="5" s="1"/>
  <c r="AZ30" i="5" s="1"/>
  <c r="BA30" i="5" s="1"/>
  <c r="BB30" i="5" s="1"/>
  <c r="BC30" i="5" s="1"/>
  <c r="BD30" i="5" s="1"/>
  <c r="BE30" i="5" s="1"/>
  <c r="BF30" i="5" s="1"/>
  <c r="BG30" i="5" s="1"/>
  <c r="BH30" i="5" s="1"/>
  <c r="BI30" i="5" s="1"/>
  <c r="BJ30" i="5" s="1"/>
  <c r="BK30" i="5" s="1"/>
  <c r="BL30" i="5" s="1"/>
  <c r="BM30" i="5" s="1"/>
  <c r="F27" i="5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F27" i="5" s="1"/>
  <c r="AG27" i="5" s="1"/>
  <c r="AH27" i="5" s="1"/>
  <c r="AI27" i="5" s="1"/>
  <c r="AJ27" i="5" s="1"/>
  <c r="AK27" i="5" s="1"/>
  <c r="AL27" i="5" s="1"/>
  <c r="AM27" i="5" s="1"/>
  <c r="AN27" i="5" s="1"/>
  <c r="AO27" i="5" s="1"/>
  <c r="AP27" i="5" s="1"/>
  <c r="AQ27" i="5" s="1"/>
  <c r="AR27" i="5" s="1"/>
  <c r="AS27" i="5" s="1"/>
  <c r="AT27" i="5" s="1"/>
  <c r="AU27" i="5" s="1"/>
  <c r="AV27" i="5" s="1"/>
  <c r="AW27" i="5" s="1"/>
  <c r="AX27" i="5" s="1"/>
  <c r="AY27" i="5" s="1"/>
  <c r="AZ27" i="5" s="1"/>
  <c r="BA27" i="5" s="1"/>
  <c r="BB27" i="5" s="1"/>
  <c r="BC27" i="5" s="1"/>
  <c r="F29" i="5"/>
  <c r="G29" i="5" s="1"/>
  <c r="H29" i="5" s="1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W29" i="5" s="1"/>
  <c r="X29" i="5" s="1"/>
  <c r="Y29" i="5" s="1"/>
  <c r="Z29" i="5" s="1"/>
  <c r="AA29" i="5" s="1"/>
  <c r="AB29" i="5" s="1"/>
  <c r="AC29" i="5" s="1"/>
  <c r="AD29" i="5" s="1"/>
  <c r="AE29" i="5" s="1"/>
  <c r="AF29" i="5" s="1"/>
  <c r="AG29" i="5" s="1"/>
  <c r="AH29" i="5" s="1"/>
  <c r="AI29" i="5" s="1"/>
  <c r="AJ29" i="5" s="1"/>
  <c r="AK29" i="5" s="1"/>
  <c r="AL29" i="5" s="1"/>
  <c r="AM29" i="5" s="1"/>
  <c r="AN29" i="5" s="1"/>
  <c r="AO29" i="5" s="1"/>
  <c r="AP29" i="5" s="1"/>
  <c r="AQ29" i="5" s="1"/>
  <c r="AR29" i="5" s="1"/>
  <c r="AS29" i="5" s="1"/>
  <c r="AT29" i="5" s="1"/>
  <c r="AU29" i="5" s="1"/>
  <c r="AV29" i="5" s="1"/>
  <c r="AW29" i="5" s="1"/>
  <c r="AX29" i="5" s="1"/>
  <c r="AY29" i="5" s="1"/>
  <c r="AZ29" i="5" s="1"/>
  <c r="BA29" i="5" s="1"/>
  <c r="BB29" i="5" s="1"/>
  <c r="BC29" i="5" s="1"/>
  <c r="BD29" i="5" s="1"/>
  <c r="BE29" i="5" s="1"/>
  <c r="BF29" i="5" s="1"/>
  <c r="BG29" i="5" s="1"/>
  <c r="BH29" i="5" s="1"/>
  <c r="BI29" i="5" s="1"/>
  <c r="BJ29" i="5" s="1"/>
  <c r="BK29" i="5" s="1"/>
  <c r="BL29" i="5" s="1"/>
  <c r="BM29" i="5" s="1"/>
  <c r="F28" i="5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Y28" i="5" s="1"/>
  <c r="Z28" i="5" s="1"/>
  <c r="AA28" i="5" s="1"/>
  <c r="AB28" i="5" s="1"/>
  <c r="AC28" i="5" s="1"/>
  <c r="AD28" i="5" s="1"/>
  <c r="AE28" i="5" s="1"/>
  <c r="AF28" i="5" s="1"/>
  <c r="AG28" i="5" s="1"/>
  <c r="AH28" i="5" s="1"/>
  <c r="AI28" i="5" s="1"/>
  <c r="AJ28" i="5" s="1"/>
  <c r="AK28" i="5" s="1"/>
  <c r="AL28" i="5" s="1"/>
  <c r="AM28" i="5" s="1"/>
  <c r="AN28" i="5" s="1"/>
  <c r="AO28" i="5" s="1"/>
  <c r="AP28" i="5" s="1"/>
  <c r="AQ28" i="5" s="1"/>
  <c r="AR28" i="5" s="1"/>
  <c r="AS28" i="5" s="1"/>
  <c r="AT28" i="5" s="1"/>
  <c r="AU28" i="5" s="1"/>
  <c r="AV28" i="5" s="1"/>
  <c r="AW28" i="5" s="1"/>
  <c r="AX28" i="5" s="1"/>
  <c r="AY28" i="5" s="1"/>
  <c r="AZ28" i="5" s="1"/>
  <c r="BA28" i="5" s="1"/>
  <c r="BB28" i="5" s="1"/>
  <c r="BC28" i="5" s="1"/>
  <c r="BD28" i="5" s="1"/>
  <c r="BE28" i="5" s="1"/>
  <c r="BF28" i="5" s="1"/>
  <c r="BG28" i="5" s="1"/>
  <c r="BH28" i="5" s="1"/>
  <c r="BI28" i="5" s="1"/>
  <c r="BJ28" i="5" s="1"/>
  <c r="BK28" i="5" s="1"/>
  <c r="BL28" i="5" s="1"/>
  <c r="BM28" i="5" s="1"/>
  <c r="F26" i="5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W26" i="5" s="1"/>
  <c r="X26" i="5" s="1"/>
  <c r="Y26" i="5" s="1"/>
  <c r="Z26" i="5" s="1"/>
  <c r="AA26" i="5" s="1"/>
  <c r="AB26" i="5" s="1"/>
  <c r="AC26" i="5" s="1"/>
  <c r="AD26" i="5" s="1"/>
  <c r="AE26" i="5" s="1"/>
  <c r="AF26" i="5" s="1"/>
  <c r="AG26" i="5" s="1"/>
  <c r="AH26" i="5" s="1"/>
  <c r="AI26" i="5" s="1"/>
  <c r="AJ26" i="5" s="1"/>
  <c r="AK26" i="5" s="1"/>
  <c r="AL26" i="5" s="1"/>
  <c r="AM26" i="5" s="1"/>
  <c r="AN26" i="5" s="1"/>
  <c r="AO26" i="5" s="1"/>
  <c r="AP26" i="5" s="1"/>
  <c r="AQ26" i="5" s="1"/>
  <c r="AR26" i="5" s="1"/>
  <c r="AS26" i="5" s="1"/>
  <c r="AT26" i="5" s="1"/>
  <c r="AU26" i="5" s="1"/>
  <c r="AV26" i="5" s="1"/>
  <c r="AW26" i="5" s="1"/>
  <c r="AX26" i="5" s="1"/>
  <c r="AY26" i="5" s="1"/>
  <c r="AZ26" i="5" s="1"/>
  <c r="BA26" i="5" s="1"/>
  <c r="BB26" i="5" s="1"/>
  <c r="BC26" i="5" s="1"/>
  <c r="F25" i="5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AD25" i="5" s="1"/>
  <c r="AE25" i="5" s="1"/>
  <c r="AF25" i="5" s="1"/>
  <c r="AG25" i="5" s="1"/>
  <c r="AH25" i="5" s="1"/>
  <c r="AI25" i="5" s="1"/>
  <c r="AJ25" i="5" s="1"/>
  <c r="AK25" i="5" s="1"/>
  <c r="AL25" i="5" s="1"/>
  <c r="AM25" i="5" s="1"/>
  <c r="AN25" i="5" s="1"/>
  <c r="AO25" i="5" s="1"/>
  <c r="AP25" i="5" s="1"/>
  <c r="AQ25" i="5" s="1"/>
  <c r="AR25" i="5" s="1"/>
  <c r="AS25" i="5" s="1"/>
  <c r="AT25" i="5" s="1"/>
  <c r="AU25" i="5" s="1"/>
  <c r="AV25" i="5" s="1"/>
  <c r="AW25" i="5" s="1"/>
  <c r="AX25" i="5" s="1"/>
  <c r="AY25" i="5" s="1"/>
  <c r="AZ25" i="5" s="1"/>
  <c r="BA25" i="5" s="1"/>
  <c r="BB25" i="5" s="1"/>
  <c r="BC25" i="5" s="1"/>
  <c r="AV7" i="8" l="1"/>
  <c r="BD3" i="8" l="1"/>
  <c r="BD4" i="8"/>
  <c r="BD5" i="8"/>
  <c r="BD6" i="8"/>
  <c r="BD2" i="8"/>
  <c r="BC7" i="8"/>
  <c r="BD7" i="8" s="1"/>
  <c r="G7" i="8"/>
  <c r="G6" i="8"/>
  <c r="G5" i="8"/>
  <c r="G4" i="8"/>
  <c r="G3" i="8"/>
  <c r="G2" i="8"/>
  <c r="G8" i="8" s="1"/>
  <c r="AY2" i="8"/>
  <c r="AZ2" i="8" s="1"/>
  <c r="BA2" i="8" s="1"/>
  <c r="AY3" i="8"/>
  <c r="AZ3" i="8" s="1"/>
  <c r="BA3" i="8" s="1"/>
  <c r="AY4" i="8"/>
  <c r="AZ4" i="8" s="1"/>
  <c r="BA4" i="8" s="1"/>
  <c r="AY5" i="8"/>
  <c r="AZ5" i="8" s="1"/>
  <c r="BA5" i="8" s="1"/>
  <c r="AY8" i="8" l="1"/>
  <c r="AZ8" i="8" s="1"/>
  <c r="BA8" i="8" s="1"/>
  <c r="AY7" i="8"/>
  <c r="AZ7" i="8" s="1"/>
  <c r="BA7" i="8" s="1"/>
  <c r="AY6" i="8"/>
  <c r="AZ6" i="8" s="1"/>
  <c r="BA6" i="8" s="1"/>
  <c r="AU6" i="8" l="1"/>
  <c r="OO26" i="5"/>
</calcChain>
</file>

<file path=xl/sharedStrings.xml><?xml version="1.0" encoding="utf-8"?>
<sst xmlns="http://schemas.openxmlformats.org/spreadsheetml/2006/main" count="935" uniqueCount="340">
  <si>
    <t>id</t>
    <phoneticPr fontId="1" type="noConversion"/>
  </si>
  <si>
    <t>#설명</t>
    <phoneticPr fontId="1" type="noConversion"/>
  </si>
  <si>
    <t>grade</t>
    <phoneticPr fontId="1" type="noConversion"/>
  </si>
  <si>
    <t>valueType</t>
    <phoneticPr fontId="1" type="noConversion"/>
  </si>
  <si>
    <t>baseValue</t>
    <phoneticPr fontId="1" type="noConversion"/>
  </si>
  <si>
    <t>CriDmg</t>
    <phoneticPr fontId="1" type="noConversion"/>
  </si>
  <si>
    <t>CriProb</t>
    <phoneticPr fontId="1" type="noConversion"/>
  </si>
  <si>
    <t>levelUpValue</t>
    <phoneticPr fontId="1" type="noConversion"/>
  </si>
  <si>
    <t>type</t>
    <phoneticPr fontId="1" type="noConversion"/>
  </si>
  <si>
    <t>subGrade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</si>
  <si>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</si>
  <si>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</si>
  <si>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</si>
  <si>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</si>
  <si>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S</t>
    <phoneticPr fontId="1" type="noConversion"/>
  </si>
  <si>
    <t>SS</t>
    <phoneticPr fontId="1" type="noConversion"/>
  </si>
  <si>
    <t>SSS</t>
    <phoneticPr fontId="1" type="noConversion"/>
  </si>
  <si>
    <t>One_Star</t>
  </si>
  <si>
    <t>One_Star</t>
    <phoneticPr fontId="1" type="noConversion"/>
  </si>
  <si>
    <t>Two_Star</t>
  </si>
  <si>
    <t>Three_Star</t>
  </si>
  <si>
    <t>combineCount</t>
    <phoneticPr fontId="1" type="noConversion"/>
  </si>
  <si>
    <t>maxLevel</t>
    <phoneticPr fontId="1" type="noConversion"/>
  </si>
  <si>
    <t>ownOptionMaxCount</t>
    <phoneticPr fontId="1" type="noConversion"/>
  </si>
  <si>
    <t>AtkRatio</t>
    <phoneticPr fontId="1" type="noConversion"/>
  </si>
  <si>
    <t>HpRatio</t>
    <phoneticPr fontId="1" type="noConversion"/>
  </si>
  <si>
    <t>OwnStat_CriDmg</t>
  </si>
  <si>
    <t>OwnStat_CriProb_01</t>
  </si>
  <si>
    <t>OwnStat_CriProb_02</t>
  </si>
  <si>
    <t>ownStats #1</t>
  </si>
  <si>
    <t>ownStats #2</t>
  </si>
  <si>
    <t>ownStats #3</t>
  </si>
  <si>
    <t>sprite</t>
    <phoneticPr fontId="1" type="noConversion"/>
  </si>
  <si>
    <t>OwnStat_AtkRatio_02</t>
    <phoneticPr fontId="1" type="noConversion"/>
  </si>
  <si>
    <t>OwnStat_AtkRatio_01</t>
    <phoneticPr fontId="1" type="noConversion"/>
  </si>
  <si>
    <t>OwnStat_HpRatio_01</t>
    <phoneticPr fontId="1" type="noConversion"/>
  </si>
  <si>
    <t>OwnStat_HpRatio_02</t>
    <phoneticPr fontId="1" type="noConversion"/>
  </si>
  <si>
    <t>require #0</t>
  </si>
  <si>
    <t>baseRequire</t>
    <phoneticPr fontId="1" type="noConversion"/>
  </si>
  <si>
    <t>probs #0</t>
  </si>
  <si>
    <t>probs #1</t>
  </si>
  <si>
    <t>probs #2</t>
  </si>
  <si>
    <t>probs #3</t>
  </si>
  <si>
    <t>probs #4</t>
  </si>
  <si>
    <t>probs #5</t>
  </si>
  <si>
    <t>probs #6</t>
  </si>
  <si>
    <t>probs #7</t>
  </si>
  <si>
    <t>probs #8</t>
  </si>
  <si>
    <t>probs #9</t>
  </si>
  <si>
    <t>probs #10</t>
  </si>
  <si>
    <t>probs #11</t>
  </si>
  <si>
    <t>probs #12</t>
  </si>
  <si>
    <t>probs #13</t>
  </si>
  <si>
    <t>probs #14</t>
  </si>
  <si>
    <t>probs #15</t>
  </si>
  <si>
    <t>probs #16</t>
  </si>
  <si>
    <t>probs #17</t>
  </si>
  <si>
    <t>probs #18</t>
  </si>
  <si>
    <t>probs #19</t>
  </si>
  <si>
    <t>probs #20</t>
  </si>
  <si>
    <t>probs #21</t>
  </si>
  <si>
    <t>probs #22</t>
  </si>
  <si>
    <t>probs #23</t>
  </si>
  <si>
    <t>probs #24</t>
  </si>
  <si>
    <t>probs #25</t>
  </si>
  <si>
    <t>probs #26</t>
  </si>
  <si>
    <t>probs #27</t>
  </si>
  <si>
    <t>probs #28</t>
  </si>
  <si>
    <t>probs #29</t>
  </si>
  <si>
    <t>probs #30</t>
  </si>
  <si>
    <t>probs #31</t>
  </si>
  <si>
    <t>probs #32</t>
  </si>
  <si>
    <t>probs #33</t>
  </si>
  <si>
    <t>probs #34</t>
  </si>
  <si>
    <t>probs #35</t>
  </si>
  <si>
    <t>probs #36</t>
  </si>
  <si>
    <t>probs #37</t>
  </si>
  <si>
    <t>probs #38</t>
  </si>
  <si>
    <t>probs #39</t>
  </si>
  <si>
    <t>require #1</t>
  </si>
  <si>
    <t>require #2</t>
  </si>
  <si>
    <t>require #3</t>
  </si>
  <si>
    <t>require #4</t>
  </si>
  <si>
    <t>require #5</t>
  </si>
  <si>
    <t>require #6</t>
  </si>
  <si>
    <t>require #7</t>
  </si>
  <si>
    <t>require #8</t>
  </si>
  <si>
    <t>require #9</t>
  </si>
  <si>
    <t>require #10</t>
  </si>
  <si>
    <t>require #11</t>
  </si>
  <si>
    <t>require #12</t>
  </si>
  <si>
    <t>require #13</t>
  </si>
  <si>
    <t>require #14</t>
  </si>
  <si>
    <t>require #15</t>
  </si>
  <si>
    <t>require #16</t>
  </si>
  <si>
    <t>require #17</t>
  </si>
  <si>
    <t>require #18</t>
  </si>
  <si>
    <t>require #19</t>
  </si>
  <si>
    <t>require #20</t>
  </si>
  <si>
    <t>require #21</t>
  </si>
  <si>
    <t>require #22</t>
  </si>
  <si>
    <t>require #23</t>
  </si>
  <si>
    <t>require #24</t>
  </si>
  <si>
    <t>require #25</t>
  </si>
  <si>
    <t>require #26</t>
  </si>
  <si>
    <t>require #27</t>
  </si>
  <si>
    <t>require #28</t>
  </si>
  <si>
    <t>require #29</t>
  </si>
  <si>
    <t>require #30</t>
  </si>
  <si>
    <t>require #31</t>
  </si>
  <si>
    <t>require #32</t>
  </si>
  <si>
    <t>require #33</t>
  </si>
  <si>
    <t>require #34</t>
  </si>
  <si>
    <t>require #35</t>
  </si>
  <si>
    <t>require #36</t>
  </si>
  <si>
    <t>require #37</t>
  </si>
  <si>
    <t>require #38</t>
  </si>
  <si>
    <t>require #39</t>
  </si>
  <si>
    <t>reforge #0</t>
  </si>
  <si>
    <t>reforge #1</t>
  </si>
  <si>
    <t>reforge #2</t>
  </si>
  <si>
    <t>reforge #3</t>
  </si>
  <si>
    <t>reforge #4</t>
  </si>
  <si>
    <t>reforge #5</t>
  </si>
  <si>
    <t>reforge #6</t>
  </si>
  <si>
    <t>reforge #7</t>
  </si>
  <si>
    <t>reforge #8</t>
  </si>
  <si>
    <t>reforge #9</t>
  </si>
  <si>
    <t>reforge #10</t>
  </si>
  <si>
    <t>reforge #11</t>
  </si>
  <si>
    <t>reforge #12</t>
  </si>
  <si>
    <t>reforge #13</t>
  </si>
  <si>
    <t>reforge #14</t>
  </si>
  <si>
    <t>reforge #15</t>
  </si>
  <si>
    <t>reforge #16</t>
  </si>
  <si>
    <t>reforge #17</t>
  </si>
  <si>
    <t>reforge #18</t>
  </si>
  <si>
    <t>reforge #19</t>
  </si>
  <si>
    <t>reforge #20</t>
  </si>
  <si>
    <t>reforge #21</t>
  </si>
  <si>
    <t>reforge #22</t>
  </si>
  <si>
    <t>reforge #23</t>
  </si>
  <si>
    <t>reforge #24</t>
  </si>
  <si>
    <t>reforge #25</t>
  </si>
  <si>
    <t>reforge #26</t>
  </si>
  <si>
    <t>reforge #27</t>
  </si>
  <si>
    <t>reforge #28</t>
  </si>
  <si>
    <t>reforge #29</t>
  </si>
  <si>
    <t>reforge #30</t>
  </si>
  <si>
    <t>reforge #31</t>
  </si>
  <si>
    <t>reforge #32</t>
  </si>
  <si>
    <t>reforge #33</t>
  </si>
  <si>
    <t>reforge #34</t>
  </si>
  <si>
    <t>reforge #35</t>
  </si>
  <si>
    <t>reforge #36</t>
  </si>
  <si>
    <t>reforge #37</t>
  </si>
  <si>
    <t>reforge #38</t>
  </si>
  <si>
    <t>reforge #39</t>
  </si>
  <si>
    <t>reforge #40</t>
  </si>
  <si>
    <t>reforgeAddMaxLevel</t>
    <phoneticPr fontId="1" type="noConversion"/>
  </si>
  <si>
    <t>reforgeFailedBonusProbValue</t>
    <phoneticPr fontId="1" type="noConversion"/>
  </si>
  <si>
    <t>maxReforge</t>
    <phoneticPr fontId="1" type="noConversion"/>
  </si>
  <si>
    <t>MonsterDmg</t>
    <phoneticPr fontId="1" type="noConversion"/>
  </si>
  <si>
    <t>ExpAmount</t>
  </si>
  <si>
    <t>SkillDmg</t>
    <phoneticPr fontId="1" type="noConversion"/>
  </si>
  <si>
    <t>optionStatMaxCount</t>
    <phoneticPr fontId="1" type="noConversion"/>
  </si>
  <si>
    <t>optionStatMaxPreset</t>
    <phoneticPr fontId="1" type="noConversion"/>
  </si>
  <si>
    <t>OwnStat_SuperCriProb_01</t>
    <phoneticPr fontId="1" type="noConversion"/>
  </si>
  <si>
    <t>OwnStat_SuperCriDmg_01</t>
    <phoneticPr fontId="1" type="noConversion"/>
  </si>
  <si>
    <t>SuperCriDmg</t>
    <phoneticPr fontId="1" type="noConversion"/>
  </si>
  <si>
    <t>SuperCriProb</t>
    <phoneticPr fontId="1" type="noConversion"/>
  </si>
  <si>
    <t>SR</t>
    <phoneticPr fontId="1" type="noConversion"/>
  </si>
  <si>
    <t>SSR</t>
    <phoneticPr fontId="1" type="noConversion"/>
  </si>
  <si>
    <t>OwnStat_AmplifyAtk</t>
    <phoneticPr fontId="1" type="noConversion"/>
  </si>
  <si>
    <t>OwnStat_AmplifyHp</t>
    <phoneticPr fontId="1" type="noConversion"/>
  </si>
  <si>
    <t>AmplifyAtk</t>
    <phoneticPr fontId="1" type="noConversion"/>
  </si>
  <si>
    <t>AmplifyHp</t>
    <phoneticPr fontId="1" type="noConversion"/>
  </si>
  <si>
    <t>require #40</t>
  </si>
  <si>
    <t>require #41</t>
  </si>
  <si>
    <t>require #42</t>
  </si>
  <si>
    <t>require #43</t>
  </si>
  <si>
    <t>require #44</t>
  </si>
  <si>
    <t>require #45</t>
  </si>
  <si>
    <t>require #46</t>
  </si>
  <si>
    <t>require #47</t>
  </si>
  <si>
    <t>require #48</t>
  </si>
  <si>
    <t>require #49</t>
  </si>
  <si>
    <t>require #50</t>
  </si>
  <si>
    <t>require #51</t>
  </si>
  <si>
    <t>require #52</t>
  </si>
  <si>
    <t>require #53</t>
  </si>
  <si>
    <t>require #54</t>
  </si>
  <si>
    <t>require #55</t>
  </si>
  <si>
    <t>require #56</t>
  </si>
  <si>
    <t>require #57</t>
  </si>
  <si>
    <t>require #58</t>
  </si>
  <si>
    <t>require #59</t>
  </si>
  <si>
    <t>probs #40</t>
  </si>
  <si>
    <t>probs #41</t>
  </si>
  <si>
    <t>probs #42</t>
  </si>
  <si>
    <t>probs #43</t>
  </si>
  <si>
    <t>probs #44</t>
  </si>
  <si>
    <t>probs #45</t>
  </si>
  <si>
    <t>probs #46</t>
  </si>
  <si>
    <t>probs #47</t>
  </si>
  <si>
    <t>probs #48</t>
  </si>
  <si>
    <t>probs #49</t>
  </si>
  <si>
    <t>probs #50</t>
  </si>
  <si>
    <t>probs #51</t>
  </si>
  <si>
    <t>probs #52</t>
  </si>
  <si>
    <t>probs #53</t>
  </si>
  <si>
    <t>probs #54</t>
  </si>
  <si>
    <t>probs #55</t>
  </si>
  <si>
    <t>probs #56</t>
  </si>
  <si>
    <t>probs #57</t>
  </si>
  <si>
    <t>probs #58</t>
  </si>
  <si>
    <t>probs #59</t>
  </si>
  <si>
    <t>reforge #41</t>
  </si>
  <si>
    <t>reforge #42</t>
  </si>
  <si>
    <t>reforge #43</t>
  </si>
  <si>
    <t>reforge #44</t>
  </si>
  <si>
    <t>reforge #45</t>
  </si>
  <si>
    <t>reforge #46</t>
  </si>
  <si>
    <t>reforge #47</t>
  </si>
  <si>
    <t>reforge #48</t>
  </si>
  <si>
    <t>reforge #49</t>
  </si>
  <si>
    <t>reforge #50</t>
  </si>
  <si>
    <t>reforge #51</t>
  </si>
  <si>
    <t>reforge #52</t>
  </si>
  <si>
    <t>reforge #53</t>
  </si>
  <si>
    <t>reforge #54</t>
  </si>
  <si>
    <t>reforge #55</t>
  </si>
  <si>
    <t>reforge #56</t>
  </si>
  <si>
    <t>reforge #57</t>
  </si>
  <si>
    <t>reforge #58</t>
  </si>
  <si>
    <t>reforge #59</t>
  </si>
  <si>
    <t>reforge #60</t>
  </si>
  <si>
    <t>OwnStat_GoldAmount_01</t>
    <phoneticPr fontId="1" type="noConversion"/>
  </si>
  <si>
    <t>OwnStat_GoldAmount_02</t>
    <phoneticPr fontId="1" type="noConversion"/>
  </si>
  <si>
    <t>OwnStat_SuperCriProb_02</t>
    <phoneticPr fontId="1" type="noConversion"/>
  </si>
  <si>
    <t>[NecklaceData]</t>
    <phoneticPr fontId="1" type="noConversion"/>
  </si>
  <si>
    <t>[AccessoryOwnStatData]</t>
    <phoneticPr fontId="1" type="noConversion"/>
  </si>
  <si>
    <t>Necklace_1</t>
  </si>
  <si>
    <t>Necklace_2</t>
  </si>
  <si>
    <t>Necklace_3</t>
  </si>
  <si>
    <t>Necklace_4</t>
  </si>
  <si>
    <t>Necklace_5</t>
  </si>
  <si>
    <t>Necklace_6</t>
  </si>
  <si>
    <t>Necklace_7</t>
  </si>
  <si>
    <t>Necklace_8</t>
  </si>
  <si>
    <t>Necklace_9</t>
  </si>
  <si>
    <t>Necklace_10</t>
  </si>
  <si>
    <t>Necklace_11</t>
  </si>
  <si>
    <t>Necklace_12</t>
  </si>
  <si>
    <t>Necklace_13</t>
  </si>
  <si>
    <t>Necklace_14</t>
  </si>
  <si>
    <t>Necklace_15</t>
  </si>
  <si>
    <t>Necklace_16</t>
  </si>
  <si>
    <t>Necklace_17</t>
  </si>
  <si>
    <t>Necklace_18</t>
  </si>
  <si>
    <t>Necklace_19</t>
  </si>
  <si>
    <t>Necklace_20</t>
  </si>
  <si>
    <t>Necklace_21</t>
  </si>
  <si>
    <t>Necklace_22</t>
    <phoneticPr fontId="1" type="noConversion"/>
  </si>
  <si>
    <t>Necklace_23</t>
    <phoneticPr fontId="1" type="noConversion"/>
  </si>
  <si>
    <t>Necklace_24</t>
    <phoneticPr fontId="1" type="noConversion"/>
  </si>
  <si>
    <t>Necklace_8</t>
    <phoneticPr fontId="1" type="noConversion"/>
  </si>
  <si>
    <t>Necklace</t>
    <phoneticPr fontId="1" type="noConversion"/>
  </si>
  <si>
    <t>OwnStat_SuperCriDmg_02</t>
    <phoneticPr fontId="1" type="noConversion"/>
  </si>
  <si>
    <t>OwnStat_BossDmg_01</t>
    <phoneticPr fontId="1" type="noConversion"/>
  </si>
  <si>
    <t>BossDmg</t>
    <phoneticPr fontId="1" type="noConversion"/>
  </si>
  <si>
    <t>OwnStat_BossDmg_02</t>
    <phoneticPr fontId="1" type="noConversion"/>
  </si>
  <si>
    <t>OwnStat_MonsterDmg_01</t>
    <phoneticPr fontId="1" type="noConversion"/>
  </si>
  <si>
    <t>OwnStat_MonsterDmg_02</t>
    <phoneticPr fontId="1" type="noConversion"/>
  </si>
  <si>
    <t>OwnStat_MonsterDmg_03</t>
    <phoneticPr fontId="1" type="noConversion"/>
  </si>
  <si>
    <t>GoldAmount</t>
    <phoneticPr fontId="1" type="noConversion"/>
  </si>
  <si>
    <t>OwnStat_ExpAmount_01</t>
    <phoneticPr fontId="1" type="noConversion"/>
  </si>
  <si>
    <t>OwnStat_ExpAmount_02</t>
    <phoneticPr fontId="1" type="noConversion"/>
  </si>
  <si>
    <t>OwnStat_SkillDmg_01</t>
    <phoneticPr fontId="1" type="noConversion"/>
  </si>
  <si>
    <t>OwnStat_SkillDmg_02</t>
    <phoneticPr fontId="1" type="noConversion"/>
  </si>
  <si>
    <t>[EarringData]</t>
  </si>
  <si>
    <t>Earring_1</t>
  </si>
  <si>
    <t>Earring</t>
  </si>
  <si>
    <t>Earring_2</t>
  </si>
  <si>
    <t>Earring_3</t>
  </si>
  <si>
    <t>Earring_4</t>
  </si>
  <si>
    <t>Earring_5</t>
  </si>
  <si>
    <t>Earring_6</t>
  </si>
  <si>
    <t>Earring_7</t>
  </si>
  <si>
    <t>Earring_8</t>
  </si>
  <si>
    <t>Earring_9</t>
  </si>
  <si>
    <t>Earring_10</t>
  </si>
  <si>
    <t>Earring_11</t>
  </si>
  <si>
    <t>Earring_12</t>
  </si>
  <si>
    <t>Earring_13</t>
  </si>
  <si>
    <t>Earring_14</t>
  </si>
  <si>
    <t>Earring_15</t>
  </si>
  <si>
    <t>Earring_16</t>
  </si>
  <si>
    <t>Earring_17</t>
  </si>
  <si>
    <t>Earring_18</t>
  </si>
  <si>
    <t>Earring_19</t>
  </si>
  <si>
    <t>Earring_20</t>
  </si>
  <si>
    <t>Earring_21</t>
  </si>
  <si>
    <t>Earring_22</t>
  </si>
  <si>
    <t>Earring_23</t>
  </si>
  <si>
    <t>Earring_24</t>
  </si>
  <si>
    <t>[RingData]</t>
  </si>
  <si>
    <t>Ring_1</t>
  </si>
  <si>
    <t>Ring</t>
  </si>
  <si>
    <t>Ring_2</t>
  </si>
  <si>
    <t>Ring_3</t>
  </si>
  <si>
    <t>Ring_4</t>
  </si>
  <si>
    <t>Ring_5</t>
  </si>
  <si>
    <t>Ring_6</t>
  </si>
  <si>
    <t>Ring_7</t>
  </si>
  <si>
    <t>Ring_8</t>
  </si>
  <si>
    <t>Ring_9</t>
  </si>
  <si>
    <t>Ring_10</t>
  </si>
  <si>
    <t>Ring_11</t>
  </si>
  <si>
    <t>Ring_12</t>
  </si>
  <si>
    <t>Ring_13</t>
  </si>
  <si>
    <t>Ring_14</t>
  </si>
  <si>
    <t>Ring_15</t>
  </si>
  <si>
    <t>Ring_16</t>
  </si>
  <si>
    <t>Ring_17</t>
  </si>
  <si>
    <t>Ring_18</t>
  </si>
  <si>
    <t>Ring_19</t>
  </si>
  <si>
    <t>Ring_20</t>
  </si>
  <si>
    <t>Ring_21</t>
  </si>
  <si>
    <t>Ring_22</t>
  </si>
  <si>
    <t>Ring_23</t>
  </si>
  <si>
    <t>Ring_24</t>
  </si>
  <si>
    <t>[AccessoryCommonData]*</t>
    <phoneticPr fontId="1" type="noConversion"/>
  </si>
  <si>
    <t>[AccessoryUpgradeData]</t>
    <phoneticPr fontId="1" type="noConversion"/>
  </si>
  <si>
    <t>[AccessoryReforgeProbData]</t>
    <phoneticPr fontId="1" type="noConversion"/>
  </si>
  <si>
    <t>necklaceMaxEquipCount</t>
    <phoneticPr fontId="1" type="noConversion"/>
  </si>
  <si>
    <t>earringMaxEquipCount</t>
    <phoneticPr fontId="1" type="noConversion"/>
  </si>
  <si>
    <t>ringMaxEquipCount</t>
    <phoneticPr fontId="1" type="noConversion"/>
  </si>
  <si>
    <t>[AccessoryReforgeRequireStoneData]</t>
    <phoneticPr fontId="1" type="noConversion"/>
  </si>
  <si>
    <t>[AccessoryReforgeData]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</si>
</sst>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0.0000%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>
      <alignment vertical="center"/>
    </xf>
    <xf numFmtId="0" fontId="0" fillId="0" borderId="3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3" fillId="3" borderId="4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2" xfId="0" applyFill="1" applyBorder="1">
      <alignment vertical="center"/>
    </xf>
    <xf numFmtId="177" fontId="0" fillId="0" borderId="3" xfId="2" applyNumberFormat="1" applyFont="1" applyBorder="1">
      <alignment vertical="center"/>
    </xf>
    <xf numFmtId="9" fontId="0" fillId="0" borderId="0" xfId="2" applyFont="1">
      <alignment vertical="center"/>
    </xf>
    <xf numFmtId="0" fontId="3" fillId="3" borderId="3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2" fillId="0" borderId="2" xfId="0" applyFont="1" applyBorder="1">
      <alignment vertical="center"/>
    </xf>
    <xf numFmtId="41" fontId="3" fillId="3" borderId="1" xfId="1" applyFont="1" applyFill="1" applyBorder="1">
      <alignment vertical="center"/>
    </xf>
    <xf numFmtId="41" fontId="0" fillId="0" borderId="1" xfId="1" applyFont="1" applyBorder="1">
      <alignment vertical="center"/>
    </xf>
    <xf numFmtId="41" fontId="3" fillId="3" borderId="4" xfId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41" fontId="0" fillId="0" borderId="0" xfId="0" applyNumberFormat="1">
      <alignment vertical="center"/>
    </xf>
    <xf numFmtId="41" fontId="0" fillId="0" borderId="0" xfId="1" applyFont="1">
      <alignment vertical="center"/>
    </xf>
    <xf numFmtId="0" fontId="2" fillId="0" borderId="9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0" fillId="0" borderId="3" xfId="0" applyFill="1" applyBorder="1">
      <alignment vertical="center"/>
    </xf>
    <xf numFmtId="177" fontId="0" fillId="0" borderId="3" xfId="2" applyNumberFormat="1" applyFont="1" applyFill="1" applyBorder="1">
      <alignment vertical="center"/>
    </xf>
    <xf numFmtId="176" fontId="0" fillId="0" borderId="4" xfId="2" applyNumberFormat="1" applyFont="1" applyFill="1" applyBorder="1">
      <alignment vertical="center"/>
    </xf>
    <xf numFmtId="177" fontId="0" fillId="0" borderId="5" xfId="2" applyNumberFormat="1" applyFont="1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41" fontId="6" fillId="0" borderId="1" xfId="1" applyFont="1" applyBorder="1">
      <alignment vertical="center"/>
    </xf>
    <xf numFmtId="0" fontId="0" fillId="0" borderId="8" xfId="0" applyBorder="1">
      <alignment vertical="center"/>
    </xf>
    <xf numFmtId="0" fontId="0" fillId="0" borderId="8" xfId="0" applyFill="1" applyBorder="1">
      <alignment vertical="center"/>
    </xf>
    <xf numFmtId="0" fontId="0" fillId="0" borderId="7" xfId="0" applyBorder="1">
      <alignment vertical="center"/>
    </xf>
    <xf numFmtId="0" fontId="0" fillId="0" borderId="10" xfId="0" applyFill="1" applyBorder="1">
      <alignment vertical="center"/>
    </xf>
    <xf numFmtId="0" fontId="0" fillId="0" borderId="6" xfId="0" applyFill="1" applyBorder="1">
      <alignment vertical="center"/>
    </xf>
    <xf numFmtId="176" fontId="0" fillId="0" borderId="8" xfId="2" applyNumberFormat="1" applyFont="1" applyFill="1" applyBorder="1">
      <alignment vertical="center"/>
    </xf>
    <xf numFmtId="177" fontId="0" fillId="0" borderId="7" xfId="2" applyNumberFormat="1" applyFont="1" applyFill="1" applyBorder="1">
      <alignment vertical="center"/>
    </xf>
    <xf numFmtId="9" fontId="3" fillId="3" borderId="1" xfId="2" applyNumberFormat="1" applyFont="1" applyFill="1" applyBorder="1">
      <alignment vertical="center"/>
    </xf>
    <xf numFmtId="9" fontId="0" fillId="0" borderId="1" xfId="2" applyNumberFormat="1" applyFont="1" applyBorder="1">
      <alignment vertical="center"/>
    </xf>
    <xf numFmtId="9" fontId="0" fillId="0" borderId="1" xfId="0" applyNumberFormat="1" applyBorder="1">
      <alignment vertical="center"/>
    </xf>
    <xf numFmtId="9" fontId="0" fillId="0" borderId="3" xfId="0" applyNumberFormat="1" applyBorder="1">
      <alignment vertical="center"/>
    </xf>
    <xf numFmtId="9" fontId="0" fillId="0" borderId="4" xfId="0" applyNumberFormat="1" applyBorder="1">
      <alignment vertical="center"/>
    </xf>
    <xf numFmtId="9" fontId="0" fillId="0" borderId="5" xfId="0" applyNumberFormat="1" applyBorder="1">
      <alignment vertical="center"/>
    </xf>
    <xf numFmtId="9" fontId="3" fillId="3" borderId="4" xfId="2" applyNumberFormat="1" applyFont="1" applyFill="1" applyBorder="1">
      <alignment vertical="center"/>
    </xf>
    <xf numFmtId="41" fontId="6" fillId="0" borderId="3" xfId="1" applyFont="1" applyBorder="1">
      <alignment vertical="center"/>
    </xf>
    <xf numFmtId="41" fontId="6" fillId="0" borderId="4" xfId="1" applyFont="1" applyBorder="1">
      <alignment vertical="center"/>
    </xf>
    <xf numFmtId="41" fontId="6" fillId="0" borderId="5" xfId="1" applyFont="1" applyBorder="1">
      <alignment vertical="center"/>
    </xf>
    <xf numFmtId="0" fontId="3" fillId="0" borderId="11" xfId="0" applyFont="1" applyBorder="1">
      <alignment vertical="center"/>
    </xf>
    <xf numFmtId="0" fontId="3" fillId="3" borderId="11" xfId="0" applyFont="1" applyFill="1" applyBorder="1">
      <alignment vertical="center"/>
    </xf>
    <xf numFmtId="0" fontId="3" fillId="3" borderId="8" xfId="0" applyFont="1" applyFill="1" applyBorder="1">
      <alignment vertical="center"/>
    </xf>
    <xf numFmtId="177" fontId="0" fillId="0" borderId="1" xfId="0" applyNumberFormat="1" applyBorder="1">
      <alignment vertical="center"/>
    </xf>
    <xf numFmtId="177" fontId="0" fillId="0" borderId="1" xfId="2" applyNumberFormat="1" applyFont="1" applyBorder="1">
      <alignment vertical="center"/>
    </xf>
    <xf numFmtId="177" fontId="0" fillId="0" borderId="1" xfId="2" applyNumberFormat="1" applyFont="1" applyFill="1" applyBorder="1">
      <alignment vertical="center"/>
    </xf>
    <xf numFmtId="177" fontId="0" fillId="0" borderId="4" xfId="0" applyNumberFormat="1" applyBorder="1">
      <alignment vertical="center"/>
    </xf>
    <xf numFmtId="177" fontId="0" fillId="0" borderId="5" xfId="2" applyNumberFormat="1" applyFont="1" applyBorder="1">
      <alignment vertical="center"/>
    </xf>
    <xf numFmtId="9" fontId="3" fillId="0" borderId="1" xfId="2" applyNumberFormat="1" applyFont="1" applyBorder="1" applyAlignment="1">
      <alignment vertical="center" wrapText="1"/>
    </xf>
    <xf numFmtId="0" fontId="3" fillId="0" borderId="2" xfId="0" applyFont="1" applyBorder="1">
      <alignment vertical="center"/>
    </xf>
    <xf numFmtId="9" fontId="3" fillId="0" borderId="1" xfId="0" applyNumberFormat="1" applyFont="1" applyBorder="1">
      <alignment vertical="center"/>
    </xf>
    <xf numFmtId="0" fontId="3" fillId="0" borderId="3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9" fontId="3" fillId="0" borderId="4" xfId="0" applyNumberFormat="1" applyFont="1" applyBorder="1">
      <alignment vertical="center"/>
    </xf>
    <xf numFmtId="0" fontId="3" fillId="0" borderId="5" xfId="0" applyFont="1" applyBorder="1">
      <alignment vertical="center"/>
    </xf>
    <xf numFmtId="177" fontId="3" fillId="0" borderId="1" xfId="0" applyNumberFormat="1" applyFont="1" applyBorder="1">
      <alignment vertical="center"/>
    </xf>
    <xf numFmtId="177" fontId="3" fillId="0" borderId="4" xfId="0" applyNumberFormat="1" applyFont="1" applyBorder="1">
      <alignment vertical="center"/>
    </xf>
    <xf numFmtId="177" fontId="3" fillId="0" borderId="1" xfId="0" applyNumberFormat="1" applyFont="1" applyFill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3BCEFF35-81FE-45F7-BF8A-9ABE02DBDA22}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D0BB-8601-4386-9EB7-2DBDF13264FB}">
  <dimension ref="A2:N28"/>
  <sheetViews>
    <sheetView zoomScale="85" zoomScaleNormal="85" workbookViewId="0">
      <selection activeCell="O12" sqref="O12"/>
    </sheetView>
  </sheetViews>
  <sheetFormatPr defaultRowHeight="17.399999999999999" x14ac:dyDescent="0.4"/>
  <cols>
    <col min="1" max="1" width="10" bestFit="1" customWidth="1"/>
    <col min="2" max="2" width="6.59765625" bestFit="1" customWidth="1"/>
    <col min="3" max="3" width="7.59765625" bestFit="1" customWidth="1"/>
    <col min="4" max="4" width="6.8984375" bestFit="1" customWidth="1"/>
    <col min="5" max="5" width="10.19921875" customWidth="1"/>
    <col min="6" max="7" width="10.8984375" bestFit="1" customWidth="1"/>
    <col min="8" max="8" width="13.59765625" bestFit="1" customWidth="1"/>
    <col min="9" max="9" width="13" bestFit="1" customWidth="1"/>
    <col min="10" max="10" width="13.5" bestFit="1" customWidth="1"/>
    <col min="11" max="11" width="20.59765625" bestFit="1" customWidth="1"/>
    <col min="12" max="12" width="15.19921875" bestFit="1" customWidth="1"/>
    <col min="13" max="13" width="10.09765625" bestFit="1" customWidth="1"/>
    <col min="14" max="14" width="9.19921875" bestFit="1" customWidth="1"/>
    <col min="15" max="15" width="13.5" bestFit="1" customWidth="1"/>
  </cols>
  <sheetData>
    <row r="2" spans="1:14" ht="18" thickBot="1" x14ac:dyDescent="0.45"/>
    <row r="3" spans="1:14" x14ac:dyDescent="0.4">
      <c r="A3" s="77" t="s">
        <v>240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9"/>
    </row>
    <row r="4" spans="1:14" x14ac:dyDescent="0.4">
      <c r="A4" s="3" t="s">
        <v>0</v>
      </c>
      <c r="B4" s="28" t="s">
        <v>1</v>
      </c>
      <c r="C4" s="28" t="s">
        <v>8</v>
      </c>
      <c r="D4" s="28" t="s">
        <v>2</v>
      </c>
      <c r="E4" s="28" t="s">
        <v>9</v>
      </c>
      <c r="F4" s="6" t="s">
        <v>3</v>
      </c>
      <c r="G4" s="28" t="s">
        <v>4</v>
      </c>
      <c r="H4" s="6" t="s">
        <v>7</v>
      </c>
      <c r="I4" s="6" t="s">
        <v>29</v>
      </c>
      <c r="J4" s="6" t="s">
        <v>30</v>
      </c>
      <c r="K4" s="6" t="s">
        <v>31</v>
      </c>
      <c r="L4" s="6" t="s">
        <v>21</v>
      </c>
      <c r="M4" s="6" t="s">
        <v>22</v>
      </c>
      <c r="N4" s="4" t="s">
        <v>32</v>
      </c>
    </row>
    <row r="5" spans="1:14" x14ac:dyDescent="0.4">
      <c r="A5" s="67" t="s">
        <v>242</v>
      </c>
      <c r="B5" s="29"/>
      <c r="C5" s="29" t="s">
        <v>267</v>
      </c>
      <c r="D5" s="29" t="s">
        <v>10</v>
      </c>
      <c r="E5" s="29" t="s">
        <v>18</v>
      </c>
      <c r="F5" s="29" t="s">
        <v>164</v>
      </c>
      <c r="G5" s="66">
        <v>0.125</v>
      </c>
      <c r="H5" s="74">
        <v>1.8749999999999999E-3</v>
      </c>
      <c r="I5" s="29"/>
      <c r="J5" s="29" t="s">
        <v>26</v>
      </c>
      <c r="K5" s="9"/>
      <c r="L5" s="29">
        <v>5</v>
      </c>
      <c r="M5" s="29">
        <v>100</v>
      </c>
      <c r="N5" s="69" t="s">
        <v>242</v>
      </c>
    </row>
    <row r="6" spans="1:14" x14ac:dyDescent="0.4">
      <c r="A6" s="67" t="s">
        <v>243</v>
      </c>
      <c r="B6" s="29"/>
      <c r="C6" s="29" t="s">
        <v>267</v>
      </c>
      <c r="D6" s="29" t="s">
        <v>10</v>
      </c>
      <c r="E6" s="29" t="s">
        <v>19</v>
      </c>
      <c r="F6" s="29" t="s">
        <v>164</v>
      </c>
      <c r="G6" s="66">
        <v>0.25</v>
      </c>
      <c r="H6" s="74">
        <v>2.5000000000000001E-3</v>
      </c>
      <c r="I6" s="29"/>
      <c r="J6" s="29" t="s">
        <v>26</v>
      </c>
      <c r="K6" s="9"/>
      <c r="L6" s="29">
        <v>5</v>
      </c>
      <c r="M6" s="29">
        <v>100</v>
      </c>
      <c r="N6" s="69" t="s">
        <v>242</v>
      </c>
    </row>
    <row r="7" spans="1:14" x14ac:dyDescent="0.4">
      <c r="A7" s="67" t="s">
        <v>244</v>
      </c>
      <c r="B7" s="29"/>
      <c r="C7" s="29" t="s">
        <v>267</v>
      </c>
      <c r="D7" s="29" t="s">
        <v>10</v>
      </c>
      <c r="E7" s="29" t="s">
        <v>20</v>
      </c>
      <c r="F7" s="29" t="s">
        <v>164</v>
      </c>
      <c r="G7" s="66">
        <v>0.375</v>
      </c>
      <c r="H7" s="74">
        <v>3.1250000000000002E-3</v>
      </c>
      <c r="I7" s="29"/>
      <c r="J7" s="29" t="s">
        <v>26</v>
      </c>
      <c r="K7" s="9"/>
      <c r="L7" s="29">
        <v>5</v>
      </c>
      <c r="M7" s="29">
        <v>100</v>
      </c>
      <c r="N7" s="69" t="s">
        <v>242</v>
      </c>
    </row>
    <row r="8" spans="1:14" x14ac:dyDescent="0.4">
      <c r="A8" s="67" t="s">
        <v>245</v>
      </c>
      <c r="B8" s="29"/>
      <c r="C8" s="29" t="s">
        <v>267</v>
      </c>
      <c r="D8" s="29" t="s">
        <v>11</v>
      </c>
      <c r="E8" s="29" t="s">
        <v>17</v>
      </c>
      <c r="F8" s="29" t="s">
        <v>164</v>
      </c>
      <c r="G8" s="66">
        <v>0.5</v>
      </c>
      <c r="H8" s="74">
        <v>2.5000000000000001E-3</v>
      </c>
      <c r="I8" s="29"/>
      <c r="J8" s="29" t="s">
        <v>26</v>
      </c>
      <c r="K8" s="9"/>
      <c r="L8" s="29">
        <v>5</v>
      </c>
      <c r="M8" s="29">
        <v>150</v>
      </c>
      <c r="N8" s="69" t="s">
        <v>243</v>
      </c>
    </row>
    <row r="9" spans="1:14" x14ac:dyDescent="0.4">
      <c r="A9" s="67" t="s">
        <v>246</v>
      </c>
      <c r="B9" s="29"/>
      <c r="C9" s="29" t="s">
        <v>267</v>
      </c>
      <c r="D9" s="29" t="s">
        <v>11</v>
      </c>
      <c r="E9" s="29" t="s">
        <v>19</v>
      </c>
      <c r="F9" s="29" t="s">
        <v>164</v>
      </c>
      <c r="G9" s="66">
        <v>0.63</v>
      </c>
      <c r="H9" s="74">
        <v>2.8999999999999998E-3</v>
      </c>
      <c r="I9" s="29"/>
      <c r="J9" s="29" t="s">
        <v>26</v>
      </c>
      <c r="K9" s="9"/>
      <c r="L9" s="29">
        <v>5</v>
      </c>
      <c r="M9" s="29">
        <v>150</v>
      </c>
      <c r="N9" s="69" t="s">
        <v>243</v>
      </c>
    </row>
    <row r="10" spans="1:14" x14ac:dyDescent="0.4">
      <c r="A10" s="67" t="s">
        <v>247</v>
      </c>
      <c r="B10" s="29"/>
      <c r="C10" s="29" t="s">
        <v>267</v>
      </c>
      <c r="D10" s="29" t="s">
        <v>11</v>
      </c>
      <c r="E10" s="29" t="s">
        <v>20</v>
      </c>
      <c r="F10" s="29" t="s">
        <v>164</v>
      </c>
      <c r="G10" s="66">
        <v>0.76</v>
      </c>
      <c r="H10" s="74">
        <v>3.3E-3</v>
      </c>
      <c r="I10" s="29"/>
      <c r="J10" s="29" t="s">
        <v>26</v>
      </c>
      <c r="K10" s="9"/>
      <c r="L10" s="29">
        <v>5</v>
      </c>
      <c r="M10" s="29">
        <v>150</v>
      </c>
      <c r="N10" s="69" t="s">
        <v>243</v>
      </c>
    </row>
    <row r="11" spans="1:14" x14ac:dyDescent="0.4">
      <c r="A11" s="67" t="s">
        <v>248</v>
      </c>
      <c r="B11" s="29"/>
      <c r="C11" s="29" t="s">
        <v>267</v>
      </c>
      <c r="D11" s="29" t="s">
        <v>12</v>
      </c>
      <c r="E11" s="29" t="s">
        <v>17</v>
      </c>
      <c r="F11" s="29" t="s">
        <v>164</v>
      </c>
      <c r="G11" s="66">
        <v>0.875</v>
      </c>
      <c r="H11" s="74">
        <v>3.4375E-3</v>
      </c>
      <c r="I11" s="29"/>
      <c r="J11" s="29" t="s">
        <v>26</v>
      </c>
      <c r="K11" s="9"/>
      <c r="L11" s="29">
        <v>5</v>
      </c>
      <c r="M11" s="29">
        <v>200</v>
      </c>
      <c r="N11" s="69" t="s">
        <v>244</v>
      </c>
    </row>
    <row r="12" spans="1:14" x14ac:dyDescent="0.4">
      <c r="A12" s="67" t="s">
        <v>249</v>
      </c>
      <c r="B12" s="29"/>
      <c r="C12" s="29" t="s">
        <v>267</v>
      </c>
      <c r="D12" s="29" t="s">
        <v>12</v>
      </c>
      <c r="E12" s="29" t="s">
        <v>19</v>
      </c>
      <c r="F12" s="29" t="s">
        <v>164</v>
      </c>
      <c r="G12" s="66">
        <v>1</v>
      </c>
      <c r="H12" s="74">
        <v>5.0000000000000001E-3</v>
      </c>
      <c r="I12" s="29"/>
      <c r="J12" s="29" t="s">
        <v>26</v>
      </c>
      <c r="K12" s="9"/>
      <c r="L12" s="29">
        <v>5</v>
      </c>
      <c r="M12" s="29">
        <v>200</v>
      </c>
      <c r="N12" s="69" t="s">
        <v>244</v>
      </c>
    </row>
    <row r="13" spans="1:14" x14ac:dyDescent="0.4">
      <c r="A13" s="67" t="s">
        <v>250</v>
      </c>
      <c r="B13" s="29"/>
      <c r="C13" s="29" t="s">
        <v>267</v>
      </c>
      <c r="D13" s="29" t="s">
        <v>12</v>
      </c>
      <c r="E13" s="29" t="s">
        <v>20</v>
      </c>
      <c r="F13" s="29" t="s">
        <v>164</v>
      </c>
      <c r="G13" s="66">
        <v>1.25</v>
      </c>
      <c r="H13" s="74">
        <v>6.2500000000000003E-3</v>
      </c>
      <c r="I13" s="29"/>
      <c r="J13" s="29" t="s">
        <v>26</v>
      </c>
      <c r="K13" s="9"/>
      <c r="L13" s="29">
        <v>5</v>
      </c>
      <c r="M13" s="29">
        <v>200</v>
      </c>
      <c r="N13" s="69" t="s">
        <v>244</v>
      </c>
    </row>
    <row r="14" spans="1:14" x14ac:dyDescent="0.4">
      <c r="A14" s="67" t="s">
        <v>251</v>
      </c>
      <c r="B14" s="29"/>
      <c r="C14" s="29" t="s">
        <v>267</v>
      </c>
      <c r="D14" s="29" t="s">
        <v>13</v>
      </c>
      <c r="E14" s="29" t="s">
        <v>17</v>
      </c>
      <c r="F14" s="29" t="s">
        <v>164</v>
      </c>
      <c r="G14" s="66">
        <v>1.5</v>
      </c>
      <c r="H14" s="74">
        <v>6.4999999999999997E-3</v>
      </c>
      <c r="I14" s="29"/>
      <c r="J14" s="29" t="s">
        <v>26</v>
      </c>
      <c r="K14" s="29" t="s">
        <v>168</v>
      </c>
      <c r="L14" s="29">
        <v>5</v>
      </c>
      <c r="M14" s="29">
        <v>250</v>
      </c>
      <c r="N14" s="69" t="s">
        <v>245</v>
      </c>
    </row>
    <row r="15" spans="1:14" x14ac:dyDescent="0.4">
      <c r="A15" s="67" t="s">
        <v>252</v>
      </c>
      <c r="B15" s="29"/>
      <c r="C15" s="29" t="s">
        <v>267</v>
      </c>
      <c r="D15" s="29" t="s">
        <v>13</v>
      </c>
      <c r="E15" s="29" t="s">
        <v>19</v>
      </c>
      <c r="F15" s="29" t="s">
        <v>164</v>
      </c>
      <c r="G15" s="66">
        <v>1.75</v>
      </c>
      <c r="H15" s="74">
        <v>8.0000000000000002E-3</v>
      </c>
      <c r="I15" s="29"/>
      <c r="J15" s="29" t="s">
        <v>26</v>
      </c>
      <c r="K15" s="29" t="s">
        <v>168</v>
      </c>
      <c r="L15" s="29">
        <v>5</v>
      </c>
      <c r="M15" s="29">
        <v>250</v>
      </c>
      <c r="N15" s="69" t="s">
        <v>245</v>
      </c>
    </row>
    <row r="16" spans="1:14" x14ac:dyDescent="0.4">
      <c r="A16" s="67" t="s">
        <v>253</v>
      </c>
      <c r="B16" s="29"/>
      <c r="C16" s="29" t="s">
        <v>267</v>
      </c>
      <c r="D16" s="29" t="s">
        <v>13</v>
      </c>
      <c r="E16" s="29" t="s">
        <v>20</v>
      </c>
      <c r="F16" s="29" t="s">
        <v>164</v>
      </c>
      <c r="G16" s="66">
        <v>2</v>
      </c>
      <c r="H16" s="74">
        <v>9.4999999999999998E-3</v>
      </c>
      <c r="I16" s="29"/>
      <c r="J16" s="29" t="s">
        <v>26</v>
      </c>
      <c r="K16" s="29" t="s">
        <v>168</v>
      </c>
      <c r="L16" s="29">
        <v>5</v>
      </c>
      <c r="M16" s="29">
        <v>250</v>
      </c>
      <c r="N16" s="69" t="s">
        <v>245</v>
      </c>
    </row>
    <row r="17" spans="1:14" x14ac:dyDescent="0.4">
      <c r="A17" s="67" t="s">
        <v>254</v>
      </c>
      <c r="B17" s="29"/>
      <c r="C17" s="29" t="s">
        <v>267</v>
      </c>
      <c r="D17" s="29" t="s">
        <v>14</v>
      </c>
      <c r="E17" s="29" t="s">
        <v>17</v>
      </c>
      <c r="F17" s="29" t="s">
        <v>164</v>
      </c>
      <c r="G17" s="66">
        <v>2.5</v>
      </c>
      <c r="H17" s="74">
        <v>9.1669999999999998E-3</v>
      </c>
      <c r="I17" s="29"/>
      <c r="J17" s="29" t="s">
        <v>26</v>
      </c>
      <c r="K17" s="29" t="s">
        <v>168</v>
      </c>
      <c r="L17" s="29">
        <v>5</v>
      </c>
      <c r="M17" s="29">
        <v>300</v>
      </c>
      <c r="N17" s="69" t="s">
        <v>246</v>
      </c>
    </row>
    <row r="18" spans="1:14" x14ac:dyDescent="0.4">
      <c r="A18" s="67" t="s">
        <v>255</v>
      </c>
      <c r="B18" s="29"/>
      <c r="C18" s="29" t="s">
        <v>267</v>
      </c>
      <c r="D18" s="29" t="s">
        <v>14</v>
      </c>
      <c r="E18" s="29" t="s">
        <v>19</v>
      </c>
      <c r="F18" s="29" t="s">
        <v>164</v>
      </c>
      <c r="G18" s="66">
        <v>3</v>
      </c>
      <c r="H18" s="74">
        <v>1.0416E-2</v>
      </c>
      <c r="I18" s="29"/>
      <c r="J18" s="29" t="s">
        <v>26</v>
      </c>
      <c r="K18" s="29" t="s">
        <v>168</v>
      </c>
      <c r="L18" s="29">
        <v>5</v>
      </c>
      <c r="M18" s="29">
        <v>300</v>
      </c>
      <c r="N18" s="69" t="s">
        <v>246</v>
      </c>
    </row>
    <row r="19" spans="1:14" x14ac:dyDescent="0.4">
      <c r="A19" s="67" t="s">
        <v>256</v>
      </c>
      <c r="B19" s="29"/>
      <c r="C19" s="29" t="s">
        <v>267</v>
      </c>
      <c r="D19" s="29" t="s">
        <v>14</v>
      </c>
      <c r="E19" s="29" t="s">
        <v>20</v>
      </c>
      <c r="F19" s="29" t="s">
        <v>164</v>
      </c>
      <c r="G19" s="66">
        <v>3.5</v>
      </c>
      <c r="H19" s="74">
        <v>1.1665999999999999E-2</v>
      </c>
      <c r="I19" s="29"/>
      <c r="J19" s="29" t="s">
        <v>26</v>
      </c>
      <c r="K19" s="29" t="s">
        <v>168</v>
      </c>
      <c r="L19" s="29">
        <v>5</v>
      </c>
      <c r="M19" s="29">
        <v>300</v>
      </c>
      <c r="N19" s="69" t="s">
        <v>246</v>
      </c>
    </row>
    <row r="20" spans="1:14" x14ac:dyDescent="0.4">
      <c r="A20" s="67" t="s">
        <v>257</v>
      </c>
      <c r="B20" s="29"/>
      <c r="C20" s="29" t="s">
        <v>267</v>
      </c>
      <c r="D20" s="29" t="s">
        <v>15</v>
      </c>
      <c r="E20" s="29" t="s">
        <v>17</v>
      </c>
      <c r="F20" s="29" t="s">
        <v>164</v>
      </c>
      <c r="G20" s="66">
        <v>4</v>
      </c>
      <c r="H20" s="74">
        <v>1.1428000000000001E-2</v>
      </c>
      <c r="I20" s="29"/>
      <c r="J20" s="29" t="s">
        <v>26</v>
      </c>
      <c r="K20" s="29" t="s">
        <v>168</v>
      </c>
      <c r="L20" s="29">
        <v>5</v>
      </c>
      <c r="M20" s="29">
        <v>350</v>
      </c>
      <c r="N20" s="69" t="s">
        <v>247</v>
      </c>
    </row>
    <row r="21" spans="1:14" x14ac:dyDescent="0.4">
      <c r="A21" s="67" t="s">
        <v>258</v>
      </c>
      <c r="B21" s="29"/>
      <c r="C21" s="29" t="s">
        <v>267</v>
      </c>
      <c r="D21" s="29" t="s">
        <v>15</v>
      </c>
      <c r="E21" s="29" t="s">
        <v>19</v>
      </c>
      <c r="F21" s="29" t="s">
        <v>164</v>
      </c>
      <c r="G21" s="66">
        <v>4.5</v>
      </c>
      <c r="H21" s="74">
        <v>1.2857E-2</v>
      </c>
      <c r="I21" s="29"/>
      <c r="J21" s="29" t="s">
        <v>26</v>
      </c>
      <c r="K21" s="29" t="s">
        <v>168</v>
      </c>
      <c r="L21" s="29">
        <v>5</v>
      </c>
      <c r="M21" s="29">
        <v>350</v>
      </c>
      <c r="N21" s="69" t="s">
        <v>247</v>
      </c>
    </row>
    <row r="22" spans="1:14" x14ac:dyDescent="0.4">
      <c r="A22" s="67" t="s">
        <v>259</v>
      </c>
      <c r="B22" s="29"/>
      <c r="C22" s="29" t="s">
        <v>267</v>
      </c>
      <c r="D22" s="29" t="s">
        <v>15</v>
      </c>
      <c r="E22" s="29" t="s">
        <v>20</v>
      </c>
      <c r="F22" s="29" t="s">
        <v>164</v>
      </c>
      <c r="G22" s="66">
        <v>5</v>
      </c>
      <c r="H22" s="74">
        <v>1.42857E-2</v>
      </c>
      <c r="I22" s="29"/>
      <c r="J22" s="29" t="s">
        <v>26</v>
      </c>
      <c r="K22" s="29" t="s">
        <v>168</v>
      </c>
      <c r="L22" s="29">
        <v>5</v>
      </c>
      <c r="M22" s="29">
        <v>350</v>
      </c>
      <c r="N22" s="69" t="s">
        <v>247</v>
      </c>
    </row>
    <row r="23" spans="1:14" x14ac:dyDescent="0.4">
      <c r="A23" s="67" t="s">
        <v>260</v>
      </c>
      <c r="B23" s="29"/>
      <c r="C23" s="29" t="s">
        <v>267</v>
      </c>
      <c r="D23" s="29" t="s">
        <v>16</v>
      </c>
      <c r="E23" s="29" t="s">
        <v>17</v>
      </c>
      <c r="F23" s="29" t="s">
        <v>164</v>
      </c>
      <c r="G23" s="66">
        <v>6</v>
      </c>
      <c r="H23" s="74">
        <v>1.375E-2</v>
      </c>
      <c r="I23" s="29"/>
      <c r="J23" s="29" t="s">
        <v>26</v>
      </c>
      <c r="K23" s="29" t="s">
        <v>268</v>
      </c>
      <c r="L23" s="29">
        <v>5</v>
      </c>
      <c r="M23" s="29">
        <v>400</v>
      </c>
      <c r="N23" s="69" t="s">
        <v>248</v>
      </c>
    </row>
    <row r="24" spans="1:14" x14ac:dyDescent="0.4">
      <c r="A24" s="67" t="s">
        <v>261</v>
      </c>
      <c r="B24" s="29"/>
      <c r="C24" s="29" t="s">
        <v>267</v>
      </c>
      <c r="D24" s="29" t="s">
        <v>16</v>
      </c>
      <c r="E24" s="29" t="s">
        <v>19</v>
      </c>
      <c r="F24" s="29" t="s">
        <v>164</v>
      </c>
      <c r="G24" s="66">
        <v>7</v>
      </c>
      <c r="H24" s="74">
        <v>1.4999999999999999E-2</v>
      </c>
      <c r="I24" s="29"/>
      <c r="J24" s="29" t="s">
        <v>26</v>
      </c>
      <c r="K24" s="29" t="s">
        <v>268</v>
      </c>
      <c r="L24" s="29">
        <v>5</v>
      </c>
      <c r="M24" s="29">
        <v>400</v>
      </c>
      <c r="N24" s="69" t="s">
        <v>248</v>
      </c>
    </row>
    <row r="25" spans="1:14" x14ac:dyDescent="0.4">
      <c r="A25" s="67" t="s">
        <v>262</v>
      </c>
      <c r="B25" s="29"/>
      <c r="C25" s="29" t="s">
        <v>267</v>
      </c>
      <c r="D25" s="29" t="s">
        <v>16</v>
      </c>
      <c r="E25" s="29" t="s">
        <v>20</v>
      </c>
      <c r="F25" s="29" t="s">
        <v>164</v>
      </c>
      <c r="G25" s="66">
        <v>8</v>
      </c>
      <c r="H25" s="74">
        <v>1.6250000000000001E-2</v>
      </c>
      <c r="I25" s="29"/>
      <c r="J25" s="29" t="s">
        <v>26</v>
      </c>
      <c r="K25" s="29" t="s">
        <v>268</v>
      </c>
      <c r="L25" s="29">
        <v>5</v>
      </c>
      <c r="M25" s="29">
        <v>400</v>
      </c>
      <c r="N25" s="69" t="s">
        <v>248</v>
      </c>
    </row>
    <row r="26" spans="1:14" x14ac:dyDescent="0.4">
      <c r="A26" s="67" t="s">
        <v>263</v>
      </c>
      <c r="B26" s="29"/>
      <c r="C26" s="29" t="s">
        <v>267</v>
      </c>
      <c r="D26" s="29" t="s">
        <v>171</v>
      </c>
      <c r="E26" s="29" t="s">
        <v>17</v>
      </c>
      <c r="F26" s="29" t="s">
        <v>164</v>
      </c>
      <c r="G26" s="68">
        <v>10</v>
      </c>
      <c r="H26" s="76">
        <v>0.02</v>
      </c>
      <c r="I26" s="29"/>
      <c r="J26" s="29" t="s">
        <v>26</v>
      </c>
      <c r="K26" s="29" t="s">
        <v>268</v>
      </c>
      <c r="L26" s="29">
        <v>5</v>
      </c>
      <c r="M26" s="29">
        <v>500</v>
      </c>
      <c r="N26" s="69" t="s">
        <v>266</v>
      </c>
    </row>
    <row r="27" spans="1:14" x14ac:dyDescent="0.4">
      <c r="A27" s="67" t="s">
        <v>264</v>
      </c>
      <c r="B27" s="29"/>
      <c r="C27" s="29" t="s">
        <v>267</v>
      </c>
      <c r="D27" s="29" t="s">
        <v>171</v>
      </c>
      <c r="E27" s="29" t="s">
        <v>19</v>
      </c>
      <c r="F27" s="29" t="s">
        <v>164</v>
      </c>
      <c r="G27" s="68">
        <v>12</v>
      </c>
      <c r="H27" s="74">
        <v>2.2499999999999999E-2</v>
      </c>
      <c r="I27" s="29"/>
      <c r="J27" s="29" t="s">
        <v>26</v>
      </c>
      <c r="K27" s="29" t="s">
        <v>268</v>
      </c>
      <c r="L27" s="29">
        <v>5</v>
      </c>
      <c r="M27" s="29">
        <v>500</v>
      </c>
      <c r="N27" s="69" t="s">
        <v>266</v>
      </c>
    </row>
    <row r="28" spans="1:14" ht="18" thickBot="1" x14ac:dyDescent="0.45">
      <c r="A28" s="70" t="s">
        <v>265</v>
      </c>
      <c r="B28" s="71"/>
      <c r="C28" s="71" t="s">
        <v>267</v>
      </c>
      <c r="D28" s="71" t="s">
        <v>171</v>
      </c>
      <c r="E28" s="71" t="s">
        <v>20</v>
      </c>
      <c r="F28" s="71" t="s">
        <v>164</v>
      </c>
      <c r="G28" s="72">
        <v>14</v>
      </c>
      <c r="H28" s="75">
        <v>2.5000000000000001E-2</v>
      </c>
      <c r="I28" s="71"/>
      <c r="J28" s="71" t="s">
        <v>26</v>
      </c>
      <c r="K28" s="71" t="s">
        <v>268</v>
      </c>
      <c r="L28" s="71">
        <v>5</v>
      </c>
      <c r="M28" s="71">
        <v>500</v>
      </c>
      <c r="N28" s="73" t="s">
        <v>266</v>
      </c>
    </row>
  </sheetData>
  <mergeCells count="1">
    <mergeCell ref="A3:N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1756-C030-417A-9C6B-604374DA10AD}">
  <dimension ref="B1:O27"/>
  <sheetViews>
    <sheetView zoomScaleNormal="100" workbookViewId="0">
      <selection activeCell="K7" sqref="K7"/>
    </sheetView>
  </sheetViews>
  <sheetFormatPr defaultRowHeight="17.399999999999999" x14ac:dyDescent="0.4"/>
  <cols>
    <col min="1" max="1" width="11.09765625" bestFit="1" customWidth="1"/>
    <col min="2" max="2" width="8.5" bestFit="1" customWidth="1"/>
    <col min="3" max="3" width="6.59765625" bestFit="1" customWidth="1"/>
    <col min="4" max="4" width="6.09765625" bestFit="1" customWidth="1"/>
    <col min="5" max="5" width="6.69921875" bestFit="1" customWidth="1"/>
    <col min="6" max="6" width="10.09765625" bestFit="1" customWidth="1"/>
    <col min="7" max="8" width="10.59765625" bestFit="1" customWidth="1"/>
    <col min="9" max="9" width="13.3984375" bestFit="1" customWidth="1"/>
    <col min="10" max="10" width="13" bestFit="1" customWidth="1"/>
    <col min="11" max="11" width="24.8984375" bestFit="1" customWidth="1"/>
    <col min="12" max="12" width="21.19921875" bestFit="1" customWidth="1"/>
    <col min="13" max="13" width="15.09765625" bestFit="1" customWidth="1"/>
    <col min="14" max="14" width="10" bestFit="1" customWidth="1"/>
    <col min="15" max="15" width="7.59765625" bestFit="1" customWidth="1"/>
    <col min="16" max="16" width="23.59765625" bestFit="1" customWidth="1"/>
  </cols>
  <sheetData>
    <row r="1" spans="2:15" ht="18" thickBot="1" x14ac:dyDescent="0.45"/>
    <row r="2" spans="2:15" x14ac:dyDescent="0.4">
      <c r="B2" s="77" t="s">
        <v>280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9"/>
    </row>
    <row r="3" spans="2:15" x14ac:dyDescent="0.4">
      <c r="B3" s="3" t="s">
        <v>0</v>
      </c>
      <c r="C3" s="28" t="s">
        <v>1</v>
      </c>
      <c r="D3" s="28" t="s">
        <v>8</v>
      </c>
      <c r="E3" s="28" t="s">
        <v>2</v>
      </c>
      <c r="F3" s="28" t="s">
        <v>9</v>
      </c>
      <c r="G3" s="6" t="s">
        <v>3</v>
      </c>
      <c r="H3" s="28" t="s">
        <v>4</v>
      </c>
      <c r="I3" s="6" t="s">
        <v>7</v>
      </c>
      <c r="J3" s="6" t="s">
        <v>29</v>
      </c>
      <c r="K3" s="6" t="s">
        <v>30</v>
      </c>
      <c r="L3" s="6" t="s">
        <v>31</v>
      </c>
      <c r="M3" s="6" t="s">
        <v>21</v>
      </c>
      <c r="N3" s="6" t="s">
        <v>22</v>
      </c>
      <c r="O3" s="4" t="s">
        <v>32</v>
      </c>
    </row>
    <row r="4" spans="2:15" x14ac:dyDescent="0.4">
      <c r="B4" s="67" t="s">
        <v>281</v>
      </c>
      <c r="C4" s="29"/>
      <c r="D4" s="29" t="s">
        <v>282</v>
      </c>
      <c r="E4" s="29" t="s">
        <v>10</v>
      </c>
      <c r="F4" s="29" t="s">
        <v>18</v>
      </c>
      <c r="G4" s="29" t="s">
        <v>176</v>
      </c>
      <c r="H4" s="66">
        <v>0.05</v>
      </c>
      <c r="I4" s="74">
        <v>1E-3</v>
      </c>
      <c r="J4" s="29"/>
      <c r="K4" s="1" t="s">
        <v>272</v>
      </c>
      <c r="L4" s="9"/>
      <c r="M4" s="29">
        <v>5</v>
      </c>
      <c r="N4" s="29">
        <v>100</v>
      </c>
      <c r="O4" s="69" t="s">
        <v>281</v>
      </c>
    </row>
    <row r="5" spans="2:15" x14ac:dyDescent="0.4">
      <c r="B5" s="67" t="s">
        <v>283</v>
      </c>
      <c r="C5" s="29"/>
      <c r="D5" s="29" t="s">
        <v>282</v>
      </c>
      <c r="E5" s="29" t="s">
        <v>10</v>
      </c>
      <c r="F5" s="29" t="s">
        <v>19</v>
      </c>
      <c r="G5" s="29" t="s">
        <v>176</v>
      </c>
      <c r="H5" s="66">
        <v>0.1</v>
      </c>
      <c r="I5" s="74">
        <v>1.5E-3</v>
      </c>
      <c r="J5" s="29"/>
      <c r="K5" s="1" t="s">
        <v>272</v>
      </c>
      <c r="L5" s="9"/>
      <c r="M5" s="29">
        <v>5</v>
      </c>
      <c r="N5" s="29">
        <v>100</v>
      </c>
      <c r="O5" s="69" t="s">
        <v>281</v>
      </c>
    </row>
    <row r="6" spans="2:15" x14ac:dyDescent="0.4">
      <c r="B6" s="67" t="s">
        <v>284</v>
      </c>
      <c r="C6" s="29"/>
      <c r="D6" s="29" t="s">
        <v>282</v>
      </c>
      <c r="E6" s="29" t="s">
        <v>10</v>
      </c>
      <c r="F6" s="29" t="s">
        <v>20</v>
      </c>
      <c r="G6" s="29" t="s">
        <v>176</v>
      </c>
      <c r="H6" s="66">
        <v>0.15</v>
      </c>
      <c r="I6" s="74">
        <v>2E-3</v>
      </c>
      <c r="J6" s="29"/>
      <c r="K6" s="1" t="s">
        <v>272</v>
      </c>
      <c r="L6" s="9"/>
      <c r="M6" s="29">
        <v>5</v>
      </c>
      <c r="N6" s="29">
        <v>100</v>
      </c>
      <c r="O6" s="69" t="s">
        <v>281</v>
      </c>
    </row>
    <row r="7" spans="2:15" x14ac:dyDescent="0.4">
      <c r="B7" s="67" t="s">
        <v>285</v>
      </c>
      <c r="C7" s="29"/>
      <c r="D7" s="29" t="s">
        <v>282</v>
      </c>
      <c r="E7" s="29" t="s">
        <v>11</v>
      </c>
      <c r="F7" s="29" t="s">
        <v>17</v>
      </c>
      <c r="G7" s="29" t="s">
        <v>176</v>
      </c>
      <c r="H7" s="66">
        <v>0.25</v>
      </c>
      <c r="I7" s="74">
        <f>I6+0.0005</f>
        <v>2.5000000000000001E-3</v>
      </c>
      <c r="J7" s="29"/>
      <c r="K7" s="1" t="s">
        <v>272</v>
      </c>
      <c r="L7" s="9"/>
      <c r="M7" s="29">
        <v>5</v>
      </c>
      <c r="N7" s="29">
        <v>150</v>
      </c>
      <c r="O7" s="69" t="s">
        <v>283</v>
      </c>
    </row>
    <row r="8" spans="2:15" x14ac:dyDescent="0.4">
      <c r="B8" s="67" t="s">
        <v>286</v>
      </c>
      <c r="C8" s="29"/>
      <c r="D8" s="29" t="s">
        <v>282</v>
      </c>
      <c r="E8" s="29" t="s">
        <v>11</v>
      </c>
      <c r="F8" s="29" t="s">
        <v>19</v>
      </c>
      <c r="G8" s="29" t="s">
        <v>176</v>
      </c>
      <c r="H8" s="66">
        <v>0.35</v>
      </c>
      <c r="I8" s="74">
        <f t="shared" ref="I8:I15" si="0">I7+0.0005</f>
        <v>3.0000000000000001E-3</v>
      </c>
      <c r="J8" s="29"/>
      <c r="K8" s="1" t="s">
        <v>272</v>
      </c>
      <c r="L8" s="9"/>
      <c r="M8" s="29">
        <v>5</v>
      </c>
      <c r="N8" s="29">
        <v>150</v>
      </c>
      <c r="O8" s="69" t="s">
        <v>283</v>
      </c>
    </row>
    <row r="9" spans="2:15" x14ac:dyDescent="0.4">
      <c r="B9" s="67" t="s">
        <v>287</v>
      </c>
      <c r="C9" s="29"/>
      <c r="D9" s="29" t="s">
        <v>282</v>
      </c>
      <c r="E9" s="29" t="s">
        <v>11</v>
      </c>
      <c r="F9" s="29" t="s">
        <v>20</v>
      </c>
      <c r="G9" s="29" t="s">
        <v>176</v>
      </c>
      <c r="H9" s="66">
        <v>0.45</v>
      </c>
      <c r="I9" s="74">
        <f t="shared" si="0"/>
        <v>3.5000000000000001E-3</v>
      </c>
      <c r="J9" s="29"/>
      <c r="K9" s="1" t="s">
        <v>272</v>
      </c>
      <c r="L9" s="9"/>
      <c r="M9" s="29">
        <v>5</v>
      </c>
      <c r="N9" s="29">
        <v>150</v>
      </c>
      <c r="O9" s="69" t="s">
        <v>283</v>
      </c>
    </row>
    <row r="10" spans="2:15" x14ac:dyDescent="0.4">
      <c r="B10" s="67" t="s">
        <v>288</v>
      </c>
      <c r="C10" s="29"/>
      <c r="D10" s="29" t="s">
        <v>282</v>
      </c>
      <c r="E10" s="29" t="s">
        <v>12</v>
      </c>
      <c r="F10" s="29" t="s">
        <v>17</v>
      </c>
      <c r="G10" s="29" t="s">
        <v>176</v>
      </c>
      <c r="H10" s="66">
        <v>0.6</v>
      </c>
      <c r="I10" s="74">
        <f t="shared" si="0"/>
        <v>4.0000000000000001E-3</v>
      </c>
      <c r="J10" s="29"/>
      <c r="K10" s="1" t="s">
        <v>272</v>
      </c>
      <c r="L10" s="9"/>
      <c r="M10" s="29">
        <v>5</v>
      </c>
      <c r="N10" s="29">
        <v>200</v>
      </c>
      <c r="O10" s="69" t="s">
        <v>284</v>
      </c>
    </row>
    <row r="11" spans="2:15" x14ac:dyDescent="0.4">
      <c r="B11" s="67" t="s">
        <v>289</v>
      </c>
      <c r="C11" s="29"/>
      <c r="D11" s="29" t="s">
        <v>282</v>
      </c>
      <c r="E11" s="29" t="s">
        <v>12</v>
      </c>
      <c r="F11" s="29" t="s">
        <v>19</v>
      </c>
      <c r="G11" s="29" t="s">
        <v>176</v>
      </c>
      <c r="H11" s="66">
        <v>0.75</v>
      </c>
      <c r="I11" s="74">
        <f t="shared" si="0"/>
        <v>4.5000000000000005E-3</v>
      </c>
      <c r="J11" s="29"/>
      <c r="K11" s="1" t="s">
        <v>272</v>
      </c>
      <c r="L11" s="9"/>
      <c r="M11" s="29">
        <v>5</v>
      </c>
      <c r="N11" s="29">
        <v>200</v>
      </c>
      <c r="O11" s="69" t="s">
        <v>284</v>
      </c>
    </row>
    <row r="12" spans="2:15" x14ac:dyDescent="0.4">
      <c r="B12" s="67" t="s">
        <v>290</v>
      </c>
      <c r="C12" s="29"/>
      <c r="D12" s="29" t="s">
        <v>282</v>
      </c>
      <c r="E12" s="29" t="s">
        <v>12</v>
      </c>
      <c r="F12" s="29" t="s">
        <v>20</v>
      </c>
      <c r="G12" s="29" t="s">
        <v>176</v>
      </c>
      <c r="H12" s="66">
        <v>0.9</v>
      </c>
      <c r="I12" s="74">
        <f t="shared" si="0"/>
        <v>5.000000000000001E-3</v>
      </c>
      <c r="J12" s="29"/>
      <c r="K12" s="1" t="s">
        <v>272</v>
      </c>
      <c r="L12" s="9"/>
      <c r="M12" s="29">
        <v>5</v>
      </c>
      <c r="N12" s="29">
        <v>200</v>
      </c>
      <c r="O12" s="69" t="s">
        <v>284</v>
      </c>
    </row>
    <row r="13" spans="2:15" x14ac:dyDescent="0.4">
      <c r="B13" s="67" t="s">
        <v>291</v>
      </c>
      <c r="C13" s="29"/>
      <c r="D13" s="29" t="s">
        <v>282</v>
      </c>
      <c r="E13" s="29" t="s">
        <v>13</v>
      </c>
      <c r="F13" s="29" t="s">
        <v>17</v>
      </c>
      <c r="G13" s="29" t="s">
        <v>176</v>
      </c>
      <c r="H13" s="66">
        <v>1.1000000000000001</v>
      </c>
      <c r="I13" s="74">
        <f t="shared" si="0"/>
        <v>5.5000000000000014E-3</v>
      </c>
      <c r="J13" s="29"/>
      <c r="K13" s="1" t="s">
        <v>273</v>
      </c>
      <c r="L13" s="1" t="s">
        <v>269</v>
      </c>
      <c r="M13" s="29">
        <v>5</v>
      </c>
      <c r="N13" s="29">
        <v>250</v>
      </c>
      <c r="O13" s="69" t="s">
        <v>285</v>
      </c>
    </row>
    <row r="14" spans="2:15" x14ac:dyDescent="0.4">
      <c r="B14" s="67" t="s">
        <v>292</v>
      </c>
      <c r="C14" s="29"/>
      <c r="D14" s="29" t="s">
        <v>282</v>
      </c>
      <c r="E14" s="29" t="s">
        <v>13</v>
      </c>
      <c r="F14" s="29" t="s">
        <v>19</v>
      </c>
      <c r="G14" s="29" t="s">
        <v>176</v>
      </c>
      <c r="H14" s="66">
        <v>1.3</v>
      </c>
      <c r="I14" s="74">
        <f t="shared" si="0"/>
        <v>6.0000000000000019E-3</v>
      </c>
      <c r="J14" s="29"/>
      <c r="K14" s="1" t="s">
        <v>273</v>
      </c>
      <c r="L14" s="1" t="s">
        <v>269</v>
      </c>
      <c r="M14" s="29">
        <v>5</v>
      </c>
      <c r="N14" s="29">
        <v>250</v>
      </c>
      <c r="O14" s="69" t="s">
        <v>285</v>
      </c>
    </row>
    <row r="15" spans="2:15" x14ac:dyDescent="0.4">
      <c r="B15" s="67" t="s">
        <v>293</v>
      </c>
      <c r="C15" s="29"/>
      <c r="D15" s="29" t="s">
        <v>282</v>
      </c>
      <c r="E15" s="29" t="s">
        <v>13</v>
      </c>
      <c r="F15" s="29" t="s">
        <v>20</v>
      </c>
      <c r="G15" s="29" t="s">
        <v>176</v>
      </c>
      <c r="H15" s="66">
        <v>1.5</v>
      </c>
      <c r="I15" s="74">
        <f t="shared" si="0"/>
        <v>6.5000000000000023E-3</v>
      </c>
      <c r="J15" s="29"/>
      <c r="K15" s="1" t="s">
        <v>273</v>
      </c>
      <c r="L15" s="1" t="s">
        <v>269</v>
      </c>
      <c r="M15" s="29">
        <v>5</v>
      </c>
      <c r="N15" s="29">
        <v>250</v>
      </c>
      <c r="O15" s="69" t="s">
        <v>285</v>
      </c>
    </row>
    <row r="16" spans="2:15" x14ac:dyDescent="0.4">
      <c r="B16" s="67" t="s">
        <v>294</v>
      </c>
      <c r="C16" s="29"/>
      <c r="D16" s="29" t="s">
        <v>282</v>
      </c>
      <c r="E16" s="29" t="s">
        <v>14</v>
      </c>
      <c r="F16" s="29" t="s">
        <v>17</v>
      </c>
      <c r="G16" s="29" t="s">
        <v>176</v>
      </c>
      <c r="H16" s="66">
        <v>1.75</v>
      </c>
      <c r="I16" s="74">
        <f>I15+0.0015</f>
        <v>8.0000000000000019E-3</v>
      </c>
      <c r="J16" s="29"/>
      <c r="K16" s="1" t="s">
        <v>273</v>
      </c>
      <c r="L16" s="1" t="s">
        <v>269</v>
      </c>
      <c r="M16" s="29">
        <v>5</v>
      </c>
      <c r="N16" s="29">
        <v>300</v>
      </c>
      <c r="O16" s="69" t="s">
        <v>286</v>
      </c>
    </row>
    <row r="17" spans="2:15" x14ac:dyDescent="0.4">
      <c r="B17" s="67" t="s">
        <v>295</v>
      </c>
      <c r="C17" s="29"/>
      <c r="D17" s="29" t="s">
        <v>282</v>
      </c>
      <c r="E17" s="29" t="s">
        <v>14</v>
      </c>
      <c r="F17" s="29" t="s">
        <v>19</v>
      </c>
      <c r="G17" s="29" t="s">
        <v>176</v>
      </c>
      <c r="H17" s="66">
        <v>2</v>
      </c>
      <c r="I17" s="74">
        <f t="shared" ref="I17:I27" si="1">I16+0.0015</f>
        <v>9.5000000000000015E-3</v>
      </c>
      <c r="J17" s="29"/>
      <c r="K17" s="1" t="s">
        <v>273</v>
      </c>
      <c r="L17" s="1" t="s">
        <v>269</v>
      </c>
      <c r="M17" s="29">
        <v>5</v>
      </c>
      <c r="N17" s="29">
        <v>300</v>
      </c>
      <c r="O17" s="69" t="s">
        <v>286</v>
      </c>
    </row>
    <row r="18" spans="2:15" x14ac:dyDescent="0.4">
      <c r="B18" s="67" t="s">
        <v>296</v>
      </c>
      <c r="C18" s="29"/>
      <c r="D18" s="29" t="s">
        <v>282</v>
      </c>
      <c r="E18" s="29" t="s">
        <v>14</v>
      </c>
      <c r="F18" s="29" t="s">
        <v>20</v>
      </c>
      <c r="G18" s="29" t="s">
        <v>176</v>
      </c>
      <c r="H18" s="66">
        <v>2.25</v>
      </c>
      <c r="I18" s="74">
        <f t="shared" si="1"/>
        <v>1.1000000000000001E-2</v>
      </c>
      <c r="J18" s="29"/>
      <c r="K18" s="1" t="s">
        <v>273</v>
      </c>
      <c r="L18" s="1" t="s">
        <v>269</v>
      </c>
      <c r="M18" s="29">
        <v>5</v>
      </c>
      <c r="N18" s="29">
        <v>300</v>
      </c>
      <c r="O18" s="69" t="s">
        <v>286</v>
      </c>
    </row>
    <row r="19" spans="2:15" x14ac:dyDescent="0.4">
      <c r="B19" s="67" t="s">
        <v>297</v>
      </c>
      <c r="C19" s="29"/>
      <c r="D19" s="29" t="s">
        <v>282</v>
      </c>
      <c r="E19" s="29" t="s">
        <v>15</v>
      </c>
      <c r="F19" s="29" t="s">
        <v>17</v>
      </c>
      <c r="G19" s="29" t="s">
        <v>176</v>
      </c>
      <c r="H19" s="66">
        <v>2.5</v>
      </c>
      <c r="I19" s="74">
        <f t="shared" si="1"/>
        <v>1.2500000000000001E-2</v>
      </c>
      <c r="J19" s="29"/>
      <c r="K19" s="1" t="s">
        <v>273</v>
      </c>
      <c r="L19" s="1" t="s">
        <v>271</v>
      </c>
      <c r="M19" s="29">
        <v>5</v>
      </c>
      <c r="N19" s="29">
        <v>350</v>
      </c>
      <c r="O19" s="69" t="s">
        <v>287</v>
      </c>
    </row>
    <row r="20" spans="2:15" x14ac:dyDescent="0.4">
      <c r="B20" s="67" t="s">
        <v>298</v>
      </c>
      <c r="C20" s="29"/>
      <c r="D20" s="29" t="s">
        <v>282</v>
      </c>
      <c r="E20" s="29" t="s">
        <v>15</v>
      </c>
      <c r="F20" s="29" t="s">
        <v>19</v>
      </c>
      <c r="G20" s="29" t="s">
        <v>176</v>
      </c>
      <c r="H20" s="66">
        <v>2.75</v>
      </c>
      <c r="I20" s="74">
        <f t="shared" si="1"/>
        <v>1.4E-2</v>
      </c>
      <c r="J20" s="29"/>
      <c r="K20" s="1" t="s">
        <v>273</v>
      </c>
      <c r="L20" s="1" t="s">
        <v>271</v>
      </c>
      <c r="M20" s="29">
        <v>5</v>
      </c>
      <c r="N20" s="29">
        <v>350</v>
      </c>
      <c r="O20" s="69" t="s">
        <v>287</v>
      </c>
    </row>
    <row r="21" spans="2:15" x14ac:dyDescent="0.4">
      <c r="B21" s="67" t="s">
        <v>299</v>
      </c>
      <c r="C21" s="29"/>
      <c r="D21" s="29" t="s">
        <v>282</v>
      </c>
      <c r="E21" s="29" t="s">
        <v>15</v>
      </c>
      <c r="F21" s="29" t="s">
        <v>20</v>
      </c>
      <c r="G21" s="29" t="s">
        <v>176</v>
      </c>
      <c r="H21" s="66">
        <v>3</v>
      </c>
      <c r="I21" s="74">
        <f t="shared" si="1"/>
        <v>1.55E-2</v>
      </c>
      <c r="J21" s="29"/>
      <c r="K21" s="1" t="s">
        <v>273</v>
      </c>
      <c r="L21" s="1" t="s">
        <v>271</v>
      </c>
      <c r="M21" s="29">
        <v>5</v>
      </c>
      <c r="N21" s="29">
        <v>350</v>
      </c>
      <c r="O21" s="69" t="s">
        <v>287</v>
      </c>
    </row>
    <row r="22" spans="2:15" x14ac:dyDescent="0.4">
      <c r="B22" s="67" t="s">
        <v>300</v>
      </c>
      <c r="C22" s="29"/>
      <c r="D22" s="29" t="s">
        <v>282</v>
      </c>
      <c r="E22" s="29" t="s">
        <v>16</v>
      </c>
      <c r="F22" s="29" t="s">
        <v>17</v>
      </c>
      <c r="G22" s="29" t="s">
        <v>176</v>
      </c>
      <c r="H22" s="66">
        <v>3.5</v>
      </c>
      <c r="I22" s="74">
        <f t="shared" si="1"/>
        <v>1.7000000000000001E-2</v>
      </c>
      <c r="J22" s="29"/>
      <c r="K22" s="1" t="s">
        <v>273</v>
      </c>
      <c r="L22" s="1" t="s">
        <v>271</v>
      </c>
      <c r="M22" s="29">
        <v>5</v>
      </c>
      <c r="N22" s="29">
        <v>400</v>
      </c>
      <c r="O22" s="69" t="s">
        <v>288</v>
      </c>
    </row>
    <row r="23" spans="2:15" x14ac:dyDescent="0.4">
      <c r="B23" s="67" t="s">
        <v>301</v>
      </c>
      <c r="C23" s="29"/>
      <c r="D23" s="29" t="s">
        <v>282</v>
      </c>
      <c r="E23" s="29" t="s">
        <v>16</v>
      </c>
      <c r="F23" s="29" t="s">
        <v>19</v>
      </c>
      <c r="G23" s="29" t="s">
        <v>176</v>
      </c>
      <c r="H23" s="66">
        <v>4</v>
      </c>
      <c r="I23" s="74">
        <f t="shared" si="1"/>
        <v>1.8500000000000003E-2</v>
      </c>
      <c r="J23" s="29"/>
      <c r="K23" s="1" t="s">
        <v>273</v>
      </c>
      <c r="L23" s="1" t="s">
        <v>271</v>
      </c>
      <c r="M23" s="29">
        <v>5</v>
      </c>
      <c r="N23" s="29">
        <v>400</v>
      </c>
      <c r="O23" s="69" t="s">
        <v>288</v>
      </c>
    </row>
    <row r="24" spans="2:15" x14ac:dyDescent="0.4">
      <c r="B24" s="67" t="s">
        <v>302</v>
      </c>
      <c r="C24" s="29"/>
      <c r="D24" s="29" t="s">
        <v>282</v>
      </c>
      <c r="E24" s="29" t="s">
        <v>16</v>
      </c>
      <c r="F24" s="29" t="s">
        <v>20</v>
      </c>
      <c r="G24" s="29" t="s">
        <v>176</v>
      </c>
      <c r="H24" s="66">
        <v>4.5</v>
      </c>
      <c r="I24" s="74">
        <f t="shared" si="1"/>
        <v>2.0000000000000004E-2</v>
      </c>
      <c r="J24" s="29"/>
      <c r="K24" s="1" t="s">
        <v>273</v>
      </c>
      <c r="L24" s="1" t="s">
        <v>271</v>
      </c>
      <c r="M24" s="29">
        <v>5</v>
      </c>
      <c r="N24" s="29">
        <v>400</v>
      </c>
      <c r="O24" s="69" t="s">
        <v>288</v>
      </c>
    </row>
    <row r="25" spans="2:15" x14ac:dyDescent="0.4">
      <c r="B25" s="67" t="s">
        <v>303</v>
      </c>
      <c r="C25" s="29"/>
      <c r="D25" s="29" t="s">
        <v>282</v>
      </c>
      <c r="E25" s="29" t="s">
        <v>171</v>
      </c>
      <c r="F25" s="29" t="s">
        <v>17</v>
      </c>
      <c r="G25" s="29" t="s">
        <v>176</v>
      </c>
      <c r="H25" s="68">
        <v>5.5</v>
      </c>
      <c r="I25" s="74">
        <f t="shared" si="1"/>
        <v>2.1500000000000005E-2</v>
      </c>
      <c r="J25" s="29"/>
      <c r="K25" s="1" t="s">
        <v>273</v>
      </c>
      <c r="L25" s="1" t="s">
        <v>271</v>
      </c>
      <c r="M25" s="29">
        <v>5</v>
      </c>
      <c r="N25" s="29">
        <v>500</v>
      </c>
      <c r="O25" s="69" t="s">
        <v>289</v>
      </c>
    </row>
    <row r="26" spans="2:15" x14ac:dyDescent="0.4">
      <c r="B26" s="67" t="s">
        <v>304</v>
      </c>
      <c r="C26" s="29"/>
      <c r="D26" s="29" t="s">
        <v>282</v>
      </c>
      <c r="E26" s="29" t="s">
        <v>171</v>
      </c>
      <c r="F26" s="29" t="s">
        <v>19</v>
      </c>
      <c r="G26" s="29" t="s">
        <v>176</v>
      </c>
      <c r="H26" s="68">
        <v>6.5</v>
      </c>
      <c r="I26" s="74">
        <f t="shared" si="1"/>
        <v>2.3000000000000007E-2</v>
      </c>
      <c r="J26" s="29"/>
      <c r="K26" s="1" t="s">
        <v>273</v>
      </c>
      <c r="L26" s="1" t="s">
        <v>271</v>
      </c>
      <c r="M26" s="29">
        <v>5</v>
      </c>
      <c r="N26" s="29">
        <v>500</v>
      </c>
      <c r="O26" s="69" t="s">
        <v>289</v>
      </c>
    </row>
    <row r="27" spans="2:15" ht="18" thickBot="1" x14ac:dyDescent="0.45">
      <c r="B27" s="70" t="s">
        <v>305</v>
      </c>
      <c r="C27" s="71"/>
      <c r="D27" s="71" t="s">
        <v>282</v>
      </c>
      <c r="E27" s="71" t="s">
        <v>171</v>
      </c>
      <c r="F27" s="71" t="s">
        <v>20</v>
      </c>
      <c r="G27" s="71" t="s">
        <v>176</v>
      </c>
      <c r="H27" s="72">
        <v>7.5</v>
      </c>
      <c r="I27" s="75">
        <f t="shared" si="1"/>
        <v>2.4500000000000008E-2</v>
      </c>
      <c r="J27" s="71"/>
      <c r="K27" s="7" t="s">
        <v>273</v>
      </c>
      <c r="L27" s="7" t="s">
        <v>271</v>
      </c>
      <c r="M27" s="71">
        <v>5</v>
      </c>
      <c r="N27" s="71">
        <v>500</v>
      </c>
      <c r="O27" s="73" t="s">
        <v>289</v>
      </c>
    </row>
  </sheetData>
  <mergeCells count="1">
    <mergeCell ref="B2:O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0465F-CF01-40D9-ADB4-F5D7A81E686B}">
  <dimension ref="B1:O27"/>
  <sheetViews>
    <sheetView workbookViewId="0">
      <selection activeCell="I16" sqref="I16"/>
    </sheetView>
  </sheetViews>
  <sheetFormatPr defaultRowHeight="17.399999999999999" x14ac:dyDescent="0.4"/>
  <cols>
    <col min="1" max="1" width="9.8984375" bestFit="1" customWidth="1"/>
    <col min="2" max="2" width="6.59765625" bestFit="1" customWidth="1"/>
    <col min="3" max="3" width="7.09765625" bestFit="1" customWidth="1"/>
    <col min="4" max="4" width="6.69921875" bestFit="1" customWidth="1"/>
    <col min="5" max="5" width="10.19921875" bestFit="1" customWidth="1"/>
    <col min="6" max="6" width="10.59765625" bestFit="1" customWidth="1"/>
    <col min="7" max="7" width="23.59765625" bestFit="1" customWidth="1"/>
    <col min="8" max="8" width="13.3984375" bestFit="1" customWidth="1"/>
    <col min="9" max="9" width="16.5" bestFit="1" customWidth="1"/>
    <col min="10" max="10" width="13" bestFit="1" customWidth="1"/>
    <col min="11" max="11" width="24.8984375" bestFit="1" customWidth="1"/>
    <col min="12" max="12" width="21.19921875" bestFit="1" customWidth="1"/>
    <col min="13" max="14" width="15.09765625" bestFit="1" customWidth="1"/>
    <col min="15" max="15" width="13.59765625" bestFit="1" customWidth="1"/>
    <col min="16" max="16" width="16" bestFit="1" customWidth="1"/>
  </cols>
  <sheetData>
    <row r="1" spans="2:15" ht="18" thickBot="1" x14ac:dyDescent="0.45"/>
    <row r="2" spans="2:15" x14ac:dyDescent="0.4">
      <c r="B2" s="77" t="s">
        <v>306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9"/>
    </row>
    <row r="3" spans="2:15" x14ac:dyDescent="0.4">
      <c r="B3" s="3" t="s">
        <v>0</v>
      </c>
      <c r="C3" s="28" t="s">
        <v>1</v>
      </c>
      <c r="D3" s="28" t="s">
        <v>8</v>
      </c>
      <c r="E3" s="28" t="s">
        <v>2</v>
      </c>
      <c r="F3" s="28" t="s">
        <v>9</v>
      </c>
      <c r="G3" s="6" t="s">
        <v>3</v>
      </c>
      <c r="H3" s="28" t="s">
        <v>4</v>
      </c>
      <c r="I3" s="6" t="s">
        <v>7</v>
      </c>
      <c r="J3" s="6" t="s">
        <v>29</v>
      </c>
      <c r="K3" s="6" t="s">
        <v>30</v>
      </c>
      <c r="L3" s="6" t="s">
        <v>31</v>
      </c>
      <c r="M3" s="6" t="s">
        <v>21</v>
      </c>
      <c r="N3" s="6" t="s">
        <v>22</v>
      </c>
      <c r="O3" s="4" t="s">
        <v>32</v>
      </c>
    </row>
    <row r="4" spans="2:15" x14ac:dyDescent="0.4">
      <c r="B4" s="67" t="s">
        <v>307</v>
      </c>
      <c r="C4" s="29"/>
      <c r="D4" s="29" t="s">
        <v>308</v>
      </c>
      <c r="E4" s="29" t="s">
        <v>10</v>
      </c>
      <c r="F4" s="29" t="s">
        <v>18</v>
      </c>
      <c r="G4" s="29" t="s">
        <v>175</v>
      </c>
      <c r="H4" s="66">
        <v>0.05</v>
      </c>
      <c r="I4" s="74">
        <v>1E-3</v>
      </c>
      <c r="J4" s="29"/>
      <c r="K4" s="1" t="s">
        <v>237</v>
      </c>
      <c r="L4" s="9"/>
      <c r="M4" s="29">
        <v>5</v>
      </c>
      <c r="N4" s="29">
        <v>100</v>
      </c>
      <c r="O4" s="69" t="s">
        <v>307</v>
      </c>
    </row>
    <row r="5" spans="2:15" x14ac:dyDescent="0.4">
      <c r="B5" s="67" t="s">
        <v>309</v>
      </c>
      <c r="C5" s="29"/>
      <c r="D5" s="29" t="s">
        <v>308</v>
      </c>
      <c r="E5" s="29" t="s">
        <v>10</v>
      </c>
      <c r="F5" s="29" t="s">
        <v>19</v>
      </c>
      <c r="G5" s="29" t="s">
        <v>175</v>
      </c>
      <c r="H5" s="66">
        <v>0.1</v>
      </c>
      <c r="I5" s="74">
        <v>1.5E-3</v>
      </c>
      <c r="J5" s="29"/>
      <c r="K5" s="1" t="s">
        <v>237</v>
      </c>
      <c r="L5" s="9"/>
      <c r="M5" s="29">
        <v>5</v>
      </c>
      <c r="N5" s="29">
        <v>100</v>
      </c>
      <c r="O5" s="69" t="s">
        <v>307</v>
      </c>
    </row>
    <row r="6" spans="2:15" x14ac:dyDescent="0.4">
      <c r="B6" s="67" t="s">
        <v>310</v>
      </c>
      <c r="C6" s="29"/>
      <c r="D6" s="29" t="s">
        <v>308</v>
      </c>
      <c r="E6" s="29" t="s">
        <v>10</v>
      </c>
      <c r="F6" s="29" t="s">
        <v>20</v>
      </c>
      <c r="G6" s="29" t="s">
        <v>175</v>
      </c>
      <c r="H6" s="66">
        <v>0.15</v>
      </c>
      <c r="I6" s="74">
        <v>2E-3</v>
      </c>
      <c r="J6" s="29"/>
      <c r="K6" s="1" t="s">
        <v>237</v>
      </c>
      <c r="L6" s="9"/>
      <c r="M6" s="29">
        <v>5</v>
      </c>
      <c r="N6" s="29">
        <v>100</v>
      </c>
      <c r="O6" s="69" t="s">
        <v>307</v>
      </c>
    </row>
    <row r="7" spans="2:15" x14ac:dyDescent="0.4">
      <c r="B7" s="67" t="s">
        <v>311</v>
      </c>
      <c r="C7" s="29"/>
      <c r="D7" s="29" t="s">
        <v>308</v>
      </c>
      <c r="E7" s="29" t="s">
        <v>11</v>
      </c>
      <c r="F7" s="29" t="s">
        <v>17</v>
      </c>
      <c r="G7" s="29" t="s">
        <v>175</v>
      </c>
      <c r="H7" s="66">
        <v>0.25</v>
      </c>
      <c r="I7" s="74">
        <f>I6+0.0005</f>
        <v>2.5000000000000001E-3</v>
      </c>
      <c r="J7" s="29"/>
      <c r="K7" s="1" t="s">
        <v>237</v>
      </c>
      <c r="L7" s="9"/>
      <c r="M7" s="29">
        <v>5</v>
      </c>
      <c r="N7" s="29">
        <v>150</v>
      </c>
      <c r="O7" s="69" t="s">
        <v>309</v>
      </c>
    </row>
    <row r="8" spans="2:15" x14ac:dyDescent="0.4">
      <c r="B8" s="67" t="s">
        <v>312</v>
      </c>
      <c r="C8" s="29"/>
      <c r="D8" s="29" t="s">
        <v>308</v>
      </c>
      <c r="E8" s="29" t="s">
        <v>11</v>
      </c>
      <c r="F8" s="29" t="s">
        <v>19</v>
      </c>
      <c r="G8" s="29" t="s">
        <v>175</v>
      </c>
      <c r="H8" s="66">
        <v>0.35</v>
      </c>
      <c r="I8" s="74">
        <f t="shared" ref="I8:I15" si="0">I7+0.0005</f>
        <v>3.0000000000000001E-3</v>
      </c>
      <c r="J8" s="29"/>
      <c r="K8" s="1" t="s">
        <v>237</v>
      </c>
      <c r="L8" s="9"/>
      <c r="M8" s="29">
        <v>5</v>
      </c>
      <c r="N8" s="29">
        <v>150</v>
      </c>
      <c r="O8" s="69" t="s">
        <v>309</v>
      </c>
    </row>
    <row r="9" spans="2:15" x14ac:dyDescent="0.4">
      <c r="B9" s="67" t="s">
        <v>313</v>
      </c>
      <c r="C9" s="29"/>
      <c r="D9" s="29" t="s">
        <v>308</v>
      </c>
      <c r="E9" s="29" t="s">
        <v>11</v>
      </c>
      <c r="F9" s="29" t="s">
        <v>20</v>
      </c>
      <c r="G9" s="29" t="s">
        <v>175</v>
      </c>
      <c r="H9" s="66">
        <v>0.45</v>
      </c>
      <c r="I9" s="74">
        <f t="shared" si="0"/>
        <v>3.5000000000000001E-3</v>
      </c>
      <c r="J9" s="29"/>
      <c r="K9" s="1" t="s">
        <v>237</v>
      </c>
      <c r="L9" s="9"/>
      <c r="M9" s="29">
        <v>5</v>
      </c>
      <c r="N9" s="29">
        <v>150</v>
      </c>
      <c r="O9" s="69" t="s">
        <v>309</v>
      </c>
    </row>
    <row r="10" spans="2:15" x14ac:dyDescent="0.4">
      <c r="B10" s="67" t="s">
        <v>314</v>
      </c>
      <c r="C10" s="29"/>
      <c r="D10" s="29" t="s">
        <v>308</v>
      </c>
      <c r="E10" s="29" t="s">
        <v>12</v>
      </c>
      <c r="F10" s="29" t="s">
        <v>17</v>
      </c>
      <c r="G10" s="29" t="s">
        <v>175</v>
      </c>
      <c r="H10" s="66">
        <v>0.6</v>
      </c>
      <c r="I10" s="74">
        <f t="shared" si="0"/>
        <v>4.0000000000000001E-3</v>
      </c>
      <c r="J10" s="29"/>
      <c r="K10" s="1" t="s">
        <v>237</v>
      </c>
      <c r="L10" s="9"/>
      <c r="M10" s="29">
        <v>5</v>
      </c>
      <c r="N10" s="29">
        <v>200</v>
      </c>
      <c r="O10" s="69" t="s">
        <v>310</v>
      </c>
    </row>
    <row r="11" spans="2:15" x14ac:dyDescent="0.4">
      <c r="B11" s="67" t="s">
        <v>315</v>
      </c>
      <c r="C11" s="29"/>
      <c r="D11" s="29" t="s">
        <v>308</v>
      </c>
      <c r="E11" s="29" t="s">
        <v>12</v>
      </c>
      <c r="F11" s="29" t="s">
        <v>19</v>
      </c>
      <c r="G11" s="29" t="s">
        <v>175</v>
      </c>
      <c r="H11" s="66">
        <v>0.75</v>
      </c>
      <c r="I11" s="74">
        <f t="shared" si="0"/>
        <v>4.5000000000000005E-3</v>
      </c>
      <c r="J11" s="29"/>
      <c r="K11" s="1" t="s">
        <v>237</v>
      </c>
      <c r="L11" s="9"/>
      <c r="M11" s="29">
        <v>5</v>
      </c>
      <c r="N11" s="29">
        <v>200</v>
      </c>
      <c r="O11" s="69" t="s">
        <v>310</v>
      </c>
    </row>
    <row r="12" spans="2:15" x14ac:dyDescent="0.4">
      <c r="B12" s="67" t="s">
        <v>316</v>
      </c>
      <c r="C12" s="29"/>
      <c r="D12" s="29" t="s">
        <v>308</v>
      </c>
      <c r="E12" s="29" t="s">
        <v>12</v>
      </c>
      <c r="F12" s="29" t="s">
        <v>20</v>
      </c>
      <c r="G12" s="29" t="s">
        <v>175</v>
      </c>
      <c r="H12" s="66">
        <v>0.9</v>
      </c>
      <c r="I12" s="74">
        <f t="shared" si="0"/>
        <v>5.000000000000001E-3</v>
      </c>
      <c r="J12" s="29"/>
      <c r="K12" s="1" t="s">
        <v>237</v>
      </c>
      <c r="L12" s="9"/>
      <c r="M12" s="29">
        <v>5</v>
      </c>
      <c r="N12" s="29">
        <v>200</v>
      </c>
      <c r="O12" s="69" t="s">
        <v>310</v>
      </c>
    </row>
    <row r="13" spans="2:15" x14ac:dyDescent="0.4">
      <c r="B13" s="67" t="s">
        <v>317</v>
      </c>
      <c r="C13" s="29"/>
      <c r="D13" s="29" t="s">
        <v>308</v>
      </c>
      <c r="E13" s="29" t="s">
        <v>13</v>
      </c>
      <c r="F13" s="29" t="s">
        <v>17</v>
      </c>
      <c r="G13" s="29" t="s">
        <v>175</v>
      </c>
      <c r="H13" s="66">
        <v>1.1000000000000001</v>
      </c>
      <c r="I13" s="74">
        <f t="shared" si="0"/>
        <v>5.5000000000000014E-3</v>
      </c>
      <c r="J13" s="29"/>
      <c r="K13" s="1" t="s">
        <v>238</v>
      </c>
      <c r="L13" s="1" t="s">
        <v>276</v>
      </c>
      <c r="M13" s="29">
        <v>5</v>
      </c>
      <c r="N13" s="29">
        <v>250</v>
      </c>
      <c r="O13" s="69" t="s">
        <v>311</v>
      </c>
    </row>
    <row r="14" spans="2:15" x14ac:dyDescent="0.4">
      <c r="B14" s="67" t="s">
        <v>318</v>
      </c>
      <c r="C14" s="29"/>
      <c r="D14" s="29" t="s">
        <v>308</v>
      </c>
      <c r="E14" s="29" t="s">
        <v>13</v>
      </c>
      <c r="F14" s="29" t="s">
        <v>19</v>
      </c>
      <c r="G14" s="29" t="s">
        <v>175</v>
      </c>
      <c r="H14" s="66">
        <v>1.3</v>
      </c>
      <c r="I14" s="74">
        <f t="shared" si="0"/>
        <v>6.0000000000000019E-3</v>
      </c>
      <c r="J14" s="29"/>
      <c r="K14" s="1" t="s">
        <v>238</v>
      </c>
      <c r="L14" s="1" t="s">
        <v>276</v>
      </c>
      <c r="M14" s="29">
        <v>5</v>
      </c>
      <c r="N14" s="29">
        <v>250</v>
      </c>
      <c r="O14" s="69" t="s">
        <v>311</v>
      </c>
    </row>
    <row r="15" spans="2:15" x14ac:dyDescent="0.4">
      <c r="B15" s="67" t="s">
        <v>319</v>
      </c>
      <c r="C15" s="29"/>
      <c r="D15" s="29" t="s">
        <v>308</v>
      </c>
      <c r="E15" s="29" t="s">
        <v>13</v>
      </c>
      <c r="F15" s="29" t="s">
        <v>20</v>
      </c>
      <c r="G15" s="29" t="s">
        <v>175</v>
      </c>
      <c r="H15" s="66">
        <v>1.5</v>
      </c>
      <c r="I15" s="74">
        <f t="shared" si="0"/>
        <v>6.5000000000000023E-3</v>
      </c>
      <c r="J15" s="29"/>
      <c r="K15" s="1" t="s">
        <v>238</v>
      </c>
      <c r="L15" s="1" t="s">
        <v>276</v>
      </c>
      <c r="M15" s="29">
        <v>5</v>
      </c>
      <c r="N15" s="29">
        <v>250</v>
      </c>
      <c r="O15" s="69" t="s">
        <v>311</v>
      </c>
    </row>
    <row r="16" spans="2:15" x14ac:dyDescent="0.4">
      <c r="B16" s="67" t="s">
        <v>320</v>
      </c>
      <c r="C16" s="29"/>
      <c r="D16" s="29" t="s">
        <v>308</v>
      </c>
      <c r="E16" s="29" t="s">
        <v>14</v>
      </c>
      <c r="F16" s="29" t="s">
        <v>17</v>
      </c>
      <c r="G16" s="29" t="s">
        <v>175</v>
      </c>
      <c r="H16" s="66">
        <v>1.75</v>
      </c>
      <c r="I16" s="74">
        <f>I15+0.0015</f>
        <v>8.0000000000000019E-3</v>
      </c>
      <c r="J16" s="29"/>
      <c r="K16" s="1" t="s">
        <v>238</v>
      </c>
      <c r="L16" s="1" t="s">
        <v>276</v>
      </c>
      <c r="M16" s="29">
        <v>5</v>
      </c>
      <c r="N16" s="29">
        <v>300</v>
      </c>
      <c r="O16" s="69" t="s">
        <v>312</v>
      </c>
    </row>
    <row r="17" spans="2:15" x14ac:dyDescent="0.4">
      <c r="B17" s="67" t="s">
        <v>321</v>
      </c>
      <c r="C17" s="29"/>
      <c r="D17" s="29" t="s">
        <v>308</v>
      </c>
      <c r="E17" s="29" t="s">
        <v>14</v>
      </c>
      <c r="F17" s="29" t="s">
        <v>19</v>
      </c>
      <c r="G17" s="29" t="s">
        <v>175</v>
      </c>
      <c r="H17" s="66">
        <v>2</v>
      </c>
      <c r="I17" s="74">
        <f t="shared" ref="I17:I27" si="1">I16+0.0015</f>
        <v>9.5000000000000015E-3</v>
      </c>
      <c r="J17" s="29"/>
      <c r="K17" s="1" t="s">
        <v>238</v>
      </c>
      <c r="L17" s="1" t="s">
        <v>276</v>
      </c>
      <c r="M17" s="29">
        <v>5</v>
      </c>
      <c r="N17" s="29">
        <v>300</v>
      </c>
      <c r="O17" s="69" t="s">
        <v>312</v>
      </c>
    </row>
    <row r="18" spans="2:15" x14ac:dyDescent="0.4">
      <c r="B18" s="67" t="s">
        <v>322</v>
      </c>
      <c r="C18" s="29"/>
      <c r="D18" s="29" t="s">
        <v>308</v>
      </c>
      <c r="E18" s="29" t="s">
        <v>14</v>
      </c>
      <c r="F18" s="29" t="s">
        <v>20</v>
      </c>
      <c r="G18" s="29" t="s">
        <v>175</v>
      </c>
      <c r="H18" s="66">
        <v>2.25</v>
      </c>
      <c r="I18" s="74">
        <f t="shared" si="1"/>
        <v>1.1000000000000001E-2</v>
      </c>
      <c r="J18" s="29"/>
      <c r="K18" s="1" t="s">
        <v>238</v>
      </c>
      <c r="L18" s="1" t="s">
        <v>276</v>
      </c>
      <c r="M18" s="29">
        <v>5</v>
      </c>
      <c r="N18" s="29">
        <v>300</v>
      </c>
      <c r="O18" s="69" t="s">
        <v>312</v>
      </c>
    </row>
    <row r="19" spans="2:15" x14ac:dyDescent="0.4">
      <c r="B19" s="67" t="s">
        <v>323</v>
      </c>
      <c r="C19" s="29"/>
      <c r="D19" s="29" t="s">
        <v>308</v>
      </c>
      <c r="E19" s="29" t="s">
        <v>15</v>
      </c>
      <c r="F19" s="29" t="s">
        <v>17</v>
      </c>
      <c r="G19" s="29" t="s">
        <v>175</v>
      </c>
      <c r="H19" s="66">
        <v>2.5</v>
      </c>
      <c r="I19" s="74">
        <f t="shared" si="1"/>
        <v>1.2500000000000001E-2</v>
      </c>
      <c r="J19" s="29"/>
      <c r="K19" s="1" t="s">
        <v>238</v>
      </c>
      <c r="L19" s="1" t="s">
        <v>277</v>
      </c>
      <c r="M19" s="29">
        <v>5</v>
      </c>
      <c r="N19" s="29">
        <v>350</v>
      </c>
      <c r="O19" s="69" t="s">
        <v>313</v>
      </c>
    </row>
    <row r="20" spans="2:15" x14ac:dyDescent="0.4">
      <c r="B20" s="67" t="s">
        <v>324</v>
      </c>
      <c r="C20" s="29"/>
      <c r="D20" s="29" t="s">
        <v>308</v>
      </c>
      <c r="E20" s="29" t="s">
        <v>15</v>
      </c>
      <c r="F20" s="29" t="s">
        <v>19</v>
      </c>
      <c r="G20" s="29" t="s">
        <v>175</v>
      </c>
      <c r="H20" s="66">
        <v>2.75</v>
      </c>
      <c r="I20" s="74">
        <f t="shared" si="1"/>
        <v>1.4E-2</v>
      </c>
      <c r="J20" s="29"/>
      <c r="K20" s="1" t="s">
        <v>238</v>
      </c>
      <c r="L20" s="1" t="s">
        <v>277</v>
      </c>
      <c r="M20" s="29">
        <v>5</v>
      </c>
      <c r="N20" s="29">
        <v>350</v>
      </c>
      <c r="O20" s="69" t="s">
        <v>313</v>
      </c>
    </row>
    <row r="21" spans="2:15" x14ac:dyDescent="0.4">
      <c r="B21" s="67" t="s">
        <v>325</v>
      </c>
      <c r="C21" s="29"/>
      <c r="D21" s="29" t="s">
        <v>308</v>
      </c>
      <c r="E21" s="29" t="s">
        <v>15</v>
      </c>
      <c r="F21" s="29" t="s">
        <v>20</v>
      </c>
      <c r="G21" s="29" t="s">
        <v>175</v>
      </c>
      <c r="H21" s="66">
        <v>3</v>
      </c>
      <c r="I21" s="74">
        <f t="shared" si="1"/>
        <v>1.55E-2</v>
      </c>
      <c r="J21" s="29"/>
      <c r="K21" s="1" t="s">
        <v>238</v>
      </c>
      <c r="L21" s="1" t="s">
        <v>277</v>
      </c>
      <c r="M21" s="29">
        <v>5</v>
      </c>
      <c r="N21" s="29">
        <v>350</v>
      </c>
      <c r="O21" s="69" t="s">
        <v>313</v>
      </c>
    </row>
    <row r="22" spans="2:15" x14ac:dyDescent="0.4">
      <c r="B22" s="67" t="s">
        <v>326</v>
      </c>
      <c r="C22" s="29"/>
      <c r="D22" s="29" t="s">
        <v>308</v>
      </c>
      <c r="E22" s="29" t="s">
        <v>16</v>
      </c>
      <c r="F22" s="29" t="s">
        <v>17</v>
      </c>
      <c r="G22" s="29" t="s">
        <v>175</v>
      </c>
      <c r="H22" s="66">
        <v>3.5</v>
      </c>
      <c r="I22" s="74">
        <f t="shared" si="1"/>
        <v>1.7000000000000001E-2</v>
      </c>
      <c r="J22" s="29"/>
      <c r="K22" s="1" t="s">
        <v>238</v>
      </c>
      <c r="L22" s="1" t="s">
        <v>277</v>
      </c>
      <c r="M22" s="29">
        <v>5</v>
      </c>
      <c r="N22" s="29">
        <v>400</v>
      </c>
      <c r="O22" s="69" t="s">
        <v>314</v>
      </c>
    </row>
    <row r="23" spans="2:15" x14ac:dyDescent="0.4">
      <c r="B23" s="67" t="s">
        <v>327</v>
      </c>
      <c r="C23" s="29"/>
      <c r="D23" s="29" t="s">
        <v>308</v>
      </c>
      <c r="E23" s="29" t="s">
        <v>16</v>
      </c>
      <c r="F23" s="29" t="s">
        <v>19</v>
      </c>
      <c r="G23" s="29" t="s">
        <v>175</v>
      </c>
      <c r="H23" s="66">
        <v>4</v>
      </c>
      <c r="I23" s="74">
        <f t="shared" si="1"/>
        <v>1.8500000000000003E-2</v>
      </c>
      <c r="J23" s="29"/>
      <c r="K23" s="1" t="s">
        <v>238</v>
      </c>
      <c r="L23" s="1" t="s">
        <v>277</v>
      </c>
      <c r="M23" s="29">
        <v>5</v>
      </c>
      <c r="N23" s="29">
        <v>400</v>
      </c>
      <c r="O23" s="69" t="s">
        <v>314</v>
      </c>
    </row>
    <row r="24" spans="2:15" x14ac:dyDescent="0.4">
      <c r="B24" s="67" t="s">
        <v>328</v>
      </c>
      <c r="C24" s="29"/>
      <c r="D24" s="29" t="s">
        <v>308</v>
      </c>
      <c r="E24" s="29" t="s">
        <v>16</v>
      </c>
      <c r="F24" s="29" t="s">
        <v>20</v>
      </c>
      <c r="G24" s="29" t="s">
        <v>175</v>
      </c>
      <c r="H24" s="66">
        <v>4.5</v>
      </c>
      <c r="I24" s="74">
        <f t="shared" si="1"/>
        <v>2.0000000000000004E-2</v>
      </c>
      <c r="J24" s="29"/>
      <c r="K24" s="1" t="s">
        <v>238</v>
      </c>
      <c r="L24" s="1" t="s">
        <v>277</v>
      </c>
      <c r="M24" s="29">
        <v>5</v>
      </c>
      <c r="N24" s="29">
        <v>400</v>
      </c>
      <c r="O24" s="69" t="s">
        <v>314</v>
      </c>
    </row>
    <row r="25" spans="2:15" x14ac:dyDescent="0.4">
      <c r="B25" s="67" t="s">
        <v>329</v>
      </c>
      <c r="C25" s="29"/>
      <c r="D25" s="29" t="s">
        <v>308</v>
      </c>
      <c r="E25" s="29" t="s">
        <v>171</v>
      </c>
      <c r="F25" s="29" t="s">
        <v>17</v>
      </c>
      <c r="G25" s="29" t="s">
        <v>175</v>
      </c>
      <c r="H25" s="68">
        <v>5.5</v>
      </c>
      <c r="I25" s="74">
        <f t="shared" si="1"/>
        <v>2.1500000000000005E-2</v>
      </c>
      <c r="J25" s="29"/>
      <c r="K25" s="1" t="s">
        <v>238</v>
      </c>
      <c r="L25" s="1" t="s">
        <v>277</v>
      </c>
      <c r="M25" s="29">
        <v>5</v>
      </c>
      <c r="N25" s="29">
        <v>500</v>
      </c>
      <c r="O25" s="69" t="s">
        <v>315</v>
      </c>
    </row>
    <row r="26" spans="2:15" x14ac:dyDescent="0.4">
      <c r="B26" s="67" t="s">
        <v>330</v>
      </c>
      <c r="C26" s="29"/>
      <c r="D26" s="29" t="s">
        <v>308</v>
      </c>
      <c r="E26" s="29" t="s">
        <v>171</v>
      </c>
      <c r="F26" s="29" t="s">
        <v>19</v>
      </c>
      <c r="G26" s="29" t="s">
        <v>175</v>
      </c>
      <c r="H26" s="68">
        <v>6.5</v>
      </c>
      <c r="I26" s="74">
        <f t="shared" si="1"/>
        <v>2.3000000000000007E-2</v>
      </c>
      <c r="J26" s="29"/>
      <c r="K26" s="1" t="s">
        <v>238</v>
      </c>
      <c r="L26" s="1" t="s">
        <v>277</v>
      </c>
      <c r="M26" s="29">
        <v>5</v>
      </c>
      <c r="N26" s="29">
        <v>500</v>
      </c>
      <c r="O26" s="69" t="s">
        <v>315</v>
      </c>
    </row>
    <row r="27" spans="2:15" ht="18" thickBot="1" x14ac:dyDescent="0.45">
      <c r="B27" s="70" t="s">
        <v>331</v>
      </c>
      <c r="C27" s="71"/>
      <c r="D27" s="71" t="s">
        <v>308</v>
      </c>
      <c r="E27" s="71" t="s">
        <v>171</v>
      </c>
      <c r="F27" s="71" t="s">
        <v>20</v>
      </c>
      <c r="G27" s="71" t="s">
        <v>175</v>
      </c>
      <c r="H27" s="72">
        <v>7.5</v>
      </c>
      <c r="I27" s="75">
        <f t="shared" si="1"/>
        <v>2.4500000000000008E-2</v>
      </c>
      <c r="J27" s="71"/>
      <c r="K27" s="7" t="s">
        <v>238</v>
      </c>
      <c r="L27" s="7" t="s">
        <v>277</v>
      </c>
      <c r="M27" s="71">
        <v>5</v>
      </c>
      <c r="N27" s="71">
        <v>500</v>
      </c>
      <c r="O27" s="73" t="s">
        <v>315</v>
      </c>
    </row>
  </sheetData>
  <mergeCells count="1">
    <mergeCell ref="B2:O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E817F-450B-41F7-A39C-1020C2C5FA1E}">
  <dimension ref="B1:BJ36"/>
  <sheetViews>
    <sheetView topLeftCell="A6" workbookViewId="0">
      <selection activeCell="K12" sqref="K12"/>
    </sheetView>
  </sheetViews>
  <sheetFormatPr defaultRowHeight="17.399999999999999" x14ac:dyDescent="0.4"/>
  <cols>
    <col min="2" max="2" width="6.19921875" bestFit="1" customWidth="1"/>
    <col min="3" max="3" width="15.09765625" customWidth="1"/>
    <col min="4" max="12" width="9" bestFit="1" customWidth="1"/>
    <col min="13" max="27" width="9.8984375" bestFit="1" customWidth="1"/>
    <col min="28" max="42" width="10.5" bestFit="1" customWidth="1"/>
    <col min="43" max="43" width="12" bestFit="1" customWidth="1"/>
    <col min="44" max="53" width="10.5" bestFit="1" customWidth="1"/>
    <col min="54" max="57" width="9.8984375" bestFit="1" customWidth="1"/>
    <col min="58" max="62" width="11.5" bestFit="1" customWidth="1"/>
  </cols>
  <sheetData>
    <row r="1" spans="2:62" ht="18" thickBot="1" x14ac:dyDescent="0.45"/>
    <row r="2" spans="2:62" x14ac:dyDescent="0.4">
      <c r="B2" s="77" t="s">
        <v>339</v>
      </c>
      <c r="C2" s="79"/>
      <c r="E2" t="s">
        <v>10</v>
      </c>
      <c r="G2" s="31">
        <f>F2*20</f>
        <v>0</v>
      </c>
      <c r="I2" s="31">
        <v>20</v>
      </c>
      <c r="AY2" s="30">
        <f t="shared" ref="AY2:AY8" si="0">SUM(C16:AP16)</f>
        <v>330000</v>
      </c>
      <c r="AZ2" s="30">
        <f>AY2*5</f>
        <v>1650000</v>
      </c>
      <c r="BA2" s="30">
        <f>AZ2*4</f>
        <v>6600000</v>
      </c>
      <c r="BC2" s="31">
        <v>12000</v>
      </c>
      <c r="BD2" s="30">
        <f>BC2/4</f>
        <v>3000</v>
      </c>
    </row>
    <row r="3" spans="2:62" x14ac:dyDescent="0.4">
      <c r="B3" s="3" t="s">
        <v>2</v>
      </c>
      <c r="C3" s="17" t="s">
        <v>161</v>
      </c>
      <c r="E3" t="s">
        <v>11</v>
      </c>
      <c r="F3">
        <v>0</v>
      </c>
      <c r="G3" s="31">
        <f>F3*200</f>
        <v>0</v>
      </c>
      <c r="I3" s="31">
        <v>200</v>
      </c>
      <c r="AY3" s="30">
        <f t="shared" si="0"/>
        <v>3660000</v>
      </c>
      <c r="AZ3" s="30">
        <f t="shared" ref="AZ3:AZ8" si="1">AY3*5</f>
        <v>18300000</v>
      </c>
      <c r="BA3" s="30">
        <f t="shared" ref="BA3:BA8" si="2">AZ3*4</f>
        <v>73200000</v>
      </c>
      <c r="BC3" s="31">
        <v>720000</v>
      </c>
      <c r="BD3" s="30">
        <f t="shared" ref="BD3:BD7" si="3">BC3/4</f>
        <v>180000</v>
      </c>
    </row>
    <row r="4" spans="2:62" x14ac:dyDescent="0.4">
      <c r="B4" s="2" t="s">
        <v>10</v>
      </c>
      <c r="C4" s="22">
        <v>10</v>
      </c>
      <c r="E4" t="s">
        <v>12</v>
      </c>
      <c r="F4">
        <v>0</v>
      </c>
      <c r="G4" s="31">
        <f>F4*2000</f>
        <v>0</v>
      </c>
      <c r="I4" s="31">
        <v>2000</v>
      </c>
      <c r="AY4" s="30">
        <f t="shared" si="0"/>
        <v>16990000</v>
      </c>
      <c r="AZ4" s="30">
        <f t="shared" si="1"/>
        <v>84950000</v>
      </c>
      <c r="BA4" s="30">
        <f t="shared" si="2"/>
        <v>339800000</v>
      </c>
      <c r="BC4" s="31">
        <v>234600000</v>
      </c>
      <c r="BD4" s="30">
        <f t="shared" si="3"/>
        <v>58650000</v>
      </c>
    </row>
    <row r="5" spans="2:62" x14ac:dyDescent="0.4">
      <c r="B5" s="19" t="s">
        <v>11</v>
      </c>
      <c r="C5" s="22">
        <v>15</v>
      </c>
      <c r="E5" t="s">
        <v>13</v>
      </c>
      <c r="F5">
        <v>0</v>
      </c>
      <c r="G5" s="31">
        <f>F5*20000</f>
        <v>0</v>
      </c>
      <c r="I5" s="31">
        <v>20000</v>
      </c>
      <c r="AY5" s="30">
        <f t="shared" si="0"/>
        <v>50320000</v>
      </c>
      <c r="AZ5" s="30">
        <f t="shared" si="1"/>
        <v>251600000</v>
      </c>
      <c r="BA5" s="30">
        <f t="shared" si="2"/>
        <v>1006400000</v>
      </c>
      <c r="BC5" s="31">
        <v>470000000</v>
      </c>
      <c r="BD5" s="30">
        <f t="shared" si="3"/>
        <v>117500000</v>
      </c>
    </row>
    <row r="6" spans="2:62" x14ac:dyDescent="0.4">
      <c r="B6" s="19" t="s">
        <v>12</v>
      </c>
      <c r="C6" s="22">
        <v>20</v>
      </c>
      <c r="E6" t="s">
        <v>14</v>
      </c>
      <c r="F6">
        <v>1000</v>
      </c>
      <c r="G6" s="31">
        <f>F6*200000</f>
        <v>200000000</v>
      </c>
      <c r="I6" s="31">
        <v>200000</v>
      </c>
      <c r="AU6" s="30">
        <f>SUM(BA2:BA8)</f>
        <v>24204800000</v>
      </c>
      <c r="AV6" s="31">
        <v>350000000</v>
      </c>
      <c r="AY6" s="30">
        <f t="shared" si="0"/>
        <v>109650000</v>
      </c>
      <c r="AZ6" s="30">
        <f t="shared" si="1"/>
        <v>548250000</v>
      </c>
      <c r="BA6" s="30">
        <f t="shared" si="2"/>
        <v>2193000000</v>
      </c>
      <c r="BC6" s="31">
        <v>1200000000</v>
      </c>
      <c r="BD6" s="30">
        <f t="shared" si="3"/>
        <v>300000000</v>
      </c>
    </row>
    <row r="7" spans="2:62" x14ac:dyDescent="0.4">
      <c r="B7" s="19" t="s">
        <v>13</v>
      </c>
      <c r="C7" s="22">
        <v>25</v>
      </c>
      <c r="E7" t="s">
        <v>15</v>
      </c>
      <c r="F7">
        <v>500</v>
      </c>
      <c r="G7" s="31">
        <f>F7*2000000</f>
        <v>1000000000</v>
      </c>
      <c r="I7" s="31">
        <v>2000000</v>
      </c>
      <c r="AV7" s="30">
        <f>AV6/2</f>
        <v>175000000</v>
      </c>
      <c r="AY7" s="30">
        <f t="shared" si="0"/>
        <v>320980000</v>
      </c>
      <c r="AZ7" s="30">
        <f t="shared" si="1"/>
        <v>1604900000</v>
      </c>
      <c r="BA7" s="30">
        <f t="shared" si="2"/>
        <v>6419600000</v>
      </c>
      <c r="BC7" s="31">
        <f>SUM(BC2:BC6)</f>
        <v>1905332000</v>
      </c>
      <c r="BD7" s="30">
        <f t="shared" si="3"/>
        <v>476333000</v>
      </c>
    </row>
    <row r="8" spans="2:62" x14ac:dyDescent="0.4">
      <c r="B8" s="19" t="s">
        <v>14</v>
      </c>
      <c r="C8" s="22">
        <v>30</v>
      </c>
      <c r="G8" s="30">
        <f>SUM(G2:G7)</f>
        <v>1200000000</v>
      </c>
      <c r="AY8" s="30">
        <f t="shared" si="0"/>
        <v>708310000</v>
      </c>
      <c r="AZ8" s="30">
        <f t="shared" si="1"/>
        <v>3541550000</v>
      </c>
      <c r="BA8" s="30">
        <f t="shared" si="2"/>
        <v>14166200000</v>
      </c>
    </row>
    <row r="9" spans="2:62" x14ac:dyDescent="0.4">
      <c r="B9" s="19" t="s">
        <v>15</v>
      </c>
      <c r="C9" s="22">
        <v>35</v>
      </c>
    </row>
    <row r="10" spans="2:62" x14ac:dyDescent="0.4">
      <c r="B10" s="19" t="s">
        <v>16</v>
      </c>
      <c r="C10" s="22">
        <v>40</v>
      </c>
    </row>
    <row r="11" spans="2:62" x14ac:dyDescent="0.4">
      <c r="B11" s="19" t="s">
        <v>171</v>
      </c>
      <c r="C11" s="22">
        <v>50</v>
      </c>
    </row>
    <row r="12" spans="2:62" ht="18" thickBot="1" x14ac:dyDescent="0.45">
      <c r="B12" s="13" t="s">
        <v>172</v>
      </c>
      <c r="C12" s="23">
        <v>60</v>
      </c>
    </row>
    <row r="13" spans="2:62" ht="18" thickBot="1" x14ac:dyDescent="0.45"/>
    <row r="14" spans="2:62" x14ac:dyDescent="0.4">
      <c r="B14" s="80" t="s">
        <v>338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2"/>
    </row>
    <row r="15" spans="2:62" x14ac:dyDescent="0.4">
      <c r="B15" s="3" t="s">
        <v>2</v>
      </c>
      <c r="C15" s="15" t="s">
        <v>37</v>
      </c>
      <c r="D15" s="15" t="s">
        <v>79</v>
      </c>
      <c r="E15" s="15" t="s">
        <v>80</v>
      </c>
      <c r="F15" s="15" t="s">
        <v>81</v>
      </c>
      <c r="G15" s="15" t="s">
        <v>82</v>
      </c>
      <c r="H15" s="15" t="s">
        <v>83</v>
      </c>
      <c r="I15" s="15" t="s">
        <v>84</v>
      </c>
      <c r="J15" s="15" t="s">
        <v>85</v>
      </c>
      <c r="K15" s="15" t="s">
        <v>86</v>
      </c>
      <c r="L15" s="15" t="s">
        <v>87</v>
      </c>
      <c r="M15" s="15" t="s">
        <v>88</v>
      </c>
      <c r="N15" s="15" t="s">
        <v>89</v>
      </c>
      <c r="O15" s="15" t="s">
        <v>90</v>
      </c>
      <c r="P15" s="15" t="s">
        <v>91</v>
      </c>
      <c r="Q15" s="15" t="s">
        <v>92</v>
      </c>
      <c r="R15" s="15" t="s">
        <v>93</v>
      </c>
      <c r="S15" s="15" t="s">
        <v>94</v>
      </c>
      <c r="T15" s="15" t="s">
        <v>95</v>
      </c>
      <c r="U15" s="15" t="s">
        <v>96</v>
      </c>
      <c r="V15" s="15" t="s">
        <v>97</v>
      </c>
      <c r="W15" s="15" t="s">
        <v>98</v>
      </c>
      <c r="X15" s="15" t="s">
        <v>99</v>
      </c>
      <c r="Y15" s="15" t="s">
        <v>100</v>
      </c>
      <c r="Z15" s="15" t="s">
        <v>101</v>
      </c>
      <c r="AA15" s="15" t="s">
        <v>102</v>
      </c>
      <c r="AB15" s="15" t="s">
        <v>103</v>
      </c>
      <c r="AC15" s="15" t="s">
        <v>104</v>
      </c>
      <c r="AD15" s="15" t="s">
        <v>105</v>
      </c>
      <c r="AE15" s="15" t="s">
        <v>106</v>
      </c>
      <c r="AF15" s="15" t="s">
        <v>107</v>
      </c>
      <c r="AG15" s="15" t="s">
        <v>108</v>
      </c>
      <c r="AH15" s="15" t="s">
        <v>109</v>
      </c>
      <c r="AI15" s="15" t="s">
        <v>110</v>
      </c>
      <c r="AJ15" s="15" t="s">
        <v>111</v>
      </c>
      <c r="AK15" s="15" t="s">
        <v>112</v>
      </c>
      <c r="AL15" s="15" t="s">
        <v>113</v>
      </c>
      <c r="AM15" s="15" t="s">
        <v>114</v>
      </c>
      <c r="AN15" s="15" t="s">
        <v>115</v>
      </c>
      <c r="AO15" s="15" t="s">
        <v>116</v>
      </c>
      <c r="AP15" s="15" t="s">
        <v>117</v>
      </c>
      <c r="AQ15" s="15" t="s">
        <v>177</v>
      </c>
      <c r="AR15" s="15" t="s">
        <v>178</v>
      </c>
      <c r="AS15" s="15" t="s">
        <v>179</v>
      </c>
      <c r="AT15" s="15" t="s">
        <v>180</v>
      </c>
      <c r="AU15" s="15" t="s">
        <v>181</v>
      </c>
      <c r="AV15" s="15" t="s">
        <v>182</v>
      </c>
      <c r="AW15" s="15" t="s">
        <v>183</v>
      </c>
      <c r="AX15" s="15" t="s">
        <v>184</v>
      </c>
      <c r="AY15" s="15" t="s">
        <v>185</v>
      </c>
      <c r="AZ15" s="15" t="s">
        <v>186</v>
      </c>
      <c r="BA15" s="15" t="s">
        <v>187</v>
      </c>
      <c r="BB15" s="15" t="s">
        <v>188</v>
      </c>
      <c r="BC15" s="15" t="s">
        <v>189</v>
      </c>
      <c r="BD15" s="15" t="s">
        <v>190</v>
      </c>
      <c r="BE15" s="15" t="s">
        <v>191</v>
      </c>
      <c r="BF15" s="15" t="s">
        <v>192</v>
      </c>
      <c r="BG15" s="15" t="s">
        <v>193</v>
      </c>
      <c r="BH15" s="15" t="s">
        <v>194</v>
      </c>
      <c r="BI15" s="15" t="s">
        <v>195</v>
      </c>
      <c r="BJ15" s="17" t="s">
        <v>196</v>
      </c>
    </row>
    <row r="16" spans="2:62" x14ac:dyDescent="0.4">
      <c r="B16" s="2" t="s">
        <v>10</v>
      </c>
      <c r="C16" s="25">
        <v>2000</v>
      </c>
      <c r="D16" s="25">
        <v>4000</v>
      </c>
      <c r="E16" s="25">
        <v>6000</v>
      </c>
      <c r="F16" s="25">
        <v>8000</v>
      </c>
      <c r="G16" s="25">
        <v>10000</v>
      </c>
      <c r="H16" s="25">
        <v>20000</v>
      </c>
      <c r="I16" s="25">
        <v>40000</v>
      </c>
      <c r="J16" s="25">
        <v>60000</v>
      </c>
      <c r="K16" s="25">
        <v>80000</v>
      </c>
      <c r="L16" s="25">
        <v>100000</v>
      </c>
      <c r="M16" s="25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55"/>
    </row>
    <row r="17" spans="2:62" x14ac:dyDescent="0.4">
      <c r="B17" s="19" t="s">
        <v>11</v>
      </c>
      <c r="C17" s="25">
        <v>4000</v>
      </c>
      <c r="D17" s="25">
        <v>8000</v>
      </c>
      <c r="E17" s="25">
        <v>12000</v>
      </c>
      <c r="F17" s="25">
        <v>16000</v>
      </c>
      <c r="G17" s="25">
        <v>20000</v>
      </c>
      <c r="H17" s="25">
        <v>40000</v>
      </c>
      <c r="I17" s="25">
        <v>80000</v>
      </c>
      <c r="J17" s="25">
        <v>120000</v>
      </c>
      <c r="K17" s="25">
        <v>160000</v>
      </c>
      <c r="L17" s="25">
        <v>200000</v>
      </c>
      <c r="M17" s="25">
        <v>200000</v>
      </c>
      <c r="N17" s="25">
        <v>400000</v>
      </c>
      <c r="O17" s="25">
        <v>600000</v>
      </c>
      <c r="P17" s="25">
        <v>800000</v>
      </c>
      <c r="Q17" s="25">
        <v>1000000</v>
      </c>
      <c r="R17" s="25">
        <v>0</v>
      </c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55"/>
    </row>
    <row r="18" spans="2:62" x14ac:dyDescent="0.4">
      <c r="B18" s="19" t="s">
        <v>12</v>
      </c>
      <c r="C18" s="25">
        <v>6000</v>
      </c>
      <c r="D18" s="25">
        <v>12000</v>
      </c>
      <c r="E18" s="25">
        <v>18000</v>
      </c>
      <c r="F18" s="25">
        <v>24000</v>
      </c>
      <c r="G18" s="25">
        <v>30000</v>
      </c>
      <c r="H18" s="25">
        <v>60000</v>
      </c>
      <c r="I18" s="25">
        <v>120000</v>
      </c>
      <c r="J18" s="25">
        <v>180000</v>
      </c>
      <c r="K18" s="25">
        <v>240000</v>
      </c>
      <c r="L18" s="25">
        <v>300000</v>
      </c>
      <c r="M18" s="25">
        <v>400000</v>
      </c>
      <c r="N18" s="25">
        <v>800000</v>
      </c>
      <c r="O18" s="25">
        <v>1200000</v>
      </c>
      <c r="P18" s="25">
        <v>1600000</v>
      </c>
      <c r="Q18" s="25">
        <v>2000000</v>
      </c>
      <c r="R18" s="25">
        <v>2000000</v>
      </c>
      <c r="S18" s="25">
        <v>2000000</v>
      </c>
      <c r="T18" s="25">
        <v>2000000</v>
      </c>
      <c r="U18" s="25">
        <v>2000000</v>
      </c>
      <c r="V18" s="25">
        <v>2000000</v>
      </c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55"/>
    </row>
    <row r="19" spans="2:62" x14ac:dyDescent="0.4">
      <c r="B19" s="19" t="s">
        <v>13</v>
      </c>
      <c r="C19" s="25">
        <v>8000</v>
      </c>
      <c r="D19" s="25">
        <v>16000</v>
      </c>
      <c r="E19" s="25">
        <v>24000</v>
      </c>
      <c r="F19" s="25">
        <v>32000</v>
      </c>
      <c r="G19" s="25">
        <v>40000</v>
      </c>
      <c r="H19" s="25">
        <v>80000</v>
      </c>
      <c r="I19" s="25">
        <v>160000</v>
      </c>
      <c r="J19" s="25">
        <v>240000</v>
      </c>
      <c r="K19" s="25">
        <v>320000</v>
      </c>
      <c r="L19" s="25">
        <v>400000</v>
      </c>
      <c r="M19" s="25">
        <v>600000</v>
      </c>
      <c r="N19" s="25">
        <v>1200000</v>
      </c>
      <c r="O19" s="25">
        <v>1800000</v>
      </c>
      <c r="P19" s="25">
        <v>2400000</v>
      </c>
      <c r="Q19" s="25">
        <v>3000000</v>
      </c>
      <c r="R19" s="25">
        <v>4000000</v>
      </c>
      <c r="S19" s="25">
        <v>4000000</v>
      </c>
      <c r="T19" s="25">
        <v>4000000</v>
      </c>
      <c r="U19" s="25">
        <v>4000000</v>
      </c>
      <c r="V19" s="25">
        <v>4000000</v>
      </c>
      <c r="W19" s="25">
        <v>4000000</v>
      </c>
      <c r="X19" s="25">
        <v>4000000</v>
      </c>
      <c r="Y19" s="25">
        <v>4000000</v>
      </c>
      <c r="Z19" s="25">
        <v>4000000</v>
      </c>
      <c r="AA19" s="25">
        <v>4000000</v>
      </c>
      <c r="AB19" s="25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55"/>
    </row>
    <row r="20" spans="2:62" x14ac:dyDescent="0.4">
      <c r="B20" s="19" t="s">
        <v>14</v>
      </c>
      <c r="C20" s="25">
        <v>10000</v>
      </c>
      <c r="D20" s="25">
        <v>20000</v>
      </c>
      <c r="E20" s="25">
        <v>30000</v>
      </c>
      <c r="F20" s="25">
        <v>40000</v>
      </c>
      <c r="G20" s="25">
        <v>50000</v>
      </c>
      <c r="H20" s="25">
        <v>100000</v>
      </c>
      <c r="I20" s="25">
        <v>200000</v>
      </c>
      <c r="J20" s="25">
        <v>300000</v>
      </c>
      <c r="K20" s="25">
        <v>400000</v>
      </c>
      <c r="L20" s="25">
        <v>500000</v>
      </c>
      <c r="M20" s="25">
        <v>800000</v>
      </c>
      <c r="N20" s="25">
        <v>1600000</v>
      </c>
      <c r="O20" s="25">
        <v>2400000</v>
      </c>
      <c r="P20" s="25">
        <v>3200000</v>
      </c>
      <c r="Q20" s="25">
        <v>4000000</v>
      </c>
      <c r="R20" s="25">
        <v>6000000</v>
      </c>
      <c r="S20" s="25">
        <v>6000000</v>
      </c>
      <c r="T20" s="25">
        <v>6000000</v>
      </c>
      <c r="U20" s="25">
        <v>6000000</v>
      </c>
      <c r="V20" s="25">
        <v>6000000</v>
      </c>
      <c r="W20" s="25">
        <v>6000000</v>
      </c>
      <c r="X20" s="25">
        <v>6000000</v>
      </c>
      <c r="Y20" s="25">
        <v>6000000</v>
      </c>
      <c r="Z20" s="25">
        <v>6000000</v>
      </c>
      <c r="AA20" s="25">
        <v>6000000</v>
      </c>
      <c r="AB20" s="25">
        <v>6000000</v>
      </c>
      <c r="AC20" s="25">
        <v>6000000</v>
      </c>
      <c r="AD20" s="25">
        <v>6000000</v>
      </c>
      <c r="AE20" s="25">
        <v>8000000</v>
      </c>
      <c r="AF20" s="25">
        <v>10000000</v>
      </c>
      <c r="AG20" s="25"/>
      <c r="AH20" s="26"/>
      <c r="AI20" s="26"/>
      <c r="AJ20" s="26"/>
      <c r="AK20" s="26"/>
      <c r="AL20" s="26"/>
      <c r="AM20" s="26"/>
      <c r="AN20" s="26"/>
      <c r="AO20" s="26"/>
      <c r="AP20" s="26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55"/>
    </row>
    <row r="21" spans="2:62" x14ac:dyDescent="0.4">
      <c r="B21" s="19" t="s">
        <v>15</v>
      </c>
      <c r="C21" s="25">
        <v>12000</v>
      </c>
      <c r="D21" s="25">
        <v>24000</v>
      </c>
      <c r="E21" s="25">
        <v>36000</v>
      </c>
      <c r="F21" s="25">
        <v>48000</v>
      </c>
      <c r="G21" s="25">
        <v>60000</v>
      </c>
      <c r="H21" s="25">
        <v>120000</v>
      </c>
      <c r="I21" s="25">
        <v>240000</v>
      </c>
      <c r="J21" s="25">
        <v>360000</v>
      </c>
      <c r="K21" s="25">
        <v>480000</v>
      </c>
      <c r="L21" s="25">
        <v>600000</v>
      </c>
      <c r="M21" s="25">
        <v>1000000</v>
      </c>
      <c r="N21" s="25">
        <v>2000000</v>
      </c>
      <c r="O21" s="25">
        <v>3000000</v>
      </c>
      <c r="P21" s="25">
        <v>4000000</v>
      </c>
      <c r="Q21" s="25">
        <v>5000000</v>
      </c>
      <c r="R21" s="25">
        <v>8000000</v>
      </c>
      <c r="S21" s="25">
        <v>8000000</v>
      </c>
      <c r="T21" s="25">
        <v>8000000</v>
      </c>
      <c r="U21" s="25">
        <v>8000000</v>
      </c>
      <c r="V21" s="25">
        <v>8000000</v>
      </c>
      <c r="W21" s="25">
        <v>8000000</v>
      </c>
      <c r="X21" s="25">
        <v>8000000</v>
      </c>
      <c r="Y21" s="25">
        <v>8000000</v>
      </c>
      <c r="Z21" s="25">
        <v>8000000</v>
      </c>
      <c r="AA21" s="25">
        <v>8000000</v>
      </c>
      <c r="AB21" s="25">
        <v>8000000</v>
      </c>
      <c r="AC21" s="25">
        <v>8000000</v>
      </c>
      <c r="AD21" s="25">
        <v>12000000</v>
      </c>
      <c r="AE21" s="25">
        <v>16000000</v>
      </c>
      <c r="AF21" s="25">
        <v>20000000</v>
      </c>
      <c r="AG21" s="25">
        <v>20000000</v>
      </c>
      <c r="AH21" s="25">
        <v>20000000</v>
      </c>
      <c r="AI21" s="25">
        <v>40000000</v>
      </c>
      <c r="AJ21" s="25">
        <v>40000000</v>
      </c>
      <c r="AK21" s="25">
        <v>40000000</v>
      </c>
      <c r="AL21" s="25"/>
      <c r="AM21" s="26"/>
      <c r="AN21" s="26"/>
      <c r="AO21" s="26"/>
      <c r="AP21" s="26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55"/>
    </row>
    <row r="22" spans="2:62" x14ac:dyDescent="0.4">
      <c r="B22" s="19" t="s">
        <v>16</v>
      </c>
      <c r="C22" s="25">
        <v>14000</v>
      </c>
      <c r="D22" s="25">
        <v>28000</v>
      </c>
      <c r="E22" s="25">
        <v>42000</v>
      </c>
      <c r="F22" s="25">
        <v>56000</v>
      </c>
      <c r="G22" s="25">
        <v>70000</v>
      </c>
      <c r="H22" s="25">
        <v>140000</v>
      </c>
      <c r="I22" s="25">
        <v>280000</v>
      </c>
      <c r="J22" s="25">
        <v>420000</v>
      </c>
      <c r="K22" s="25">
        <v>560000</v>
      </c>
      <c r="L22" s="25">
        <v>700000</v>
      </c>
      <c r="M22" s="25">
        <v>1200000</v>
      </c>
      <c r="N22" s="25">
        <v>2400000</v>
      </c>
      <c r="O22" s="25">
        <v>3600000</v>
      </c>
      <c r="P22" s="25">
        <v>4800000</v>
      </c>
      <c r="Q22" s="25">
        <v>6000000</v>
      </c>
      <c r="R22" s="25">
        <v>10000000</v>
      </c>
      <c r="S22" s="25">
        <v>10000000</v>
      </c>
      <c r="T22" s="25">
        <v>10000000</v>
      </c>
      <c r="U22" s="25">
        <v>10000000</v>
      </c>
      <c r="V22" s="25">
        <v>10000000</v>
      </c>
      <c r="W22" s="25">
        <v>10000000</v>
      </c>
      <c r="X22" s="25">
        <v>10000000</v>
      </c>
      <c r="Y22" s="25">
        <v>10000000</v>
      </c>
      <c r="Z22" s="25">
        <v>10000000</v>
      </c>
      <c r="AA22" s="25">
        <v>10000000</v>
      </c>
      <c r="AB22" s="25">
        <v>10000000</v>
      </c>
      <c r="AC22" s="25">
        <v>12000000</v>
      </c>
      <c r="AD22" s="25">
        <v>16000000</v>
      </c>
      <c r="AE22" s="25">
        <v>20000000</v>
      </c>
      <c r="AF22" s="25">
        <v>30000000</v>
      </c>
      <c r="AG22" s="25">
        <v>40000000</v>
      </c>
      <c r="AH22" s="25">
        <v>40000000</v>
      </c>
      <c r="AI22" s="25">
        <v>40000000</v>
      </c>
      <c r="AJ22" s="25">
        <v>40000000</v>
      </c>
      <c r="AK22" s="25">
        <v>40000000</v>
      </c>
      <c r="AL22" s="25">
        <v>60000000</v>
      </c>
      <c r="AM22" s="25">
        <v>60000000</v>
      </c>
      <c r="AN22" s="25">
        <v>60000000</v>
      </c>
      <c r="AO22" s="25">
        <v>60000000</v>
      </c>
      <c r="AP22" s="25">
        <v>60000000</v>
      </c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55"/>
    </row>
    <row r="23" spans="2:62" x14ac:dyDescent="0.4">
      <c r="B23" s="19" t="s">
        <v>171</v>
      </c>
      <c r="C23" s="25">
        <v>16000</v>
      </c>
      <c r="D23" s="25">
        <v>32000</v>
      </c>
      <c r="E23" s="25">
        <v>48000</v>
      </c>
      <c r="F23" s="25">
        <v>64000</v>
      </c>
      <c r="G23" s="25">
        <v>80000</v>
      </c>
      <c r="H23" s="25">
        <v>160000</v>
      </c>
      <c r="I23" s="25">
        <v>320000</v>
      </c>
      <c r="J23" s="25">
        <v>480000</v>
      </c>
      <c r="K23" s="25">
        <v>640000</v>
      </c>
      <c r="L23" s="25">
        <v>800000</v>
      </c>
      <c r="M23" s="25">
        <v>1400000</v>
      </c>
      <c r="N23" s="25">
        <v>2800000</v>
      </c>
      <c r="O23" s="25">
        <v>4200000</v>
      </c>
      <c r="P23" s="25">
        <v>5600000</v>
      </c>
      <c r="Q23" s="25">
        <v>7000000</v>
      </c>
      <c r="R23" s="25">
        <v>12000000</v>
      </c>
      <c r="S23" s="25">
        <v>12000000</v>
      </c>
      <c r="T23" s="25">
        <v>12000000</v>
      </c>
      <c r="U23" s="25">
        <v>12000000</v>
      </c>
      <c r="V23" s="25">
        <v>12000000</v>
      </c>
      <c r="W23" s="25">
        <v>12000000</v>
      </c>
      <c r="X23" s="25">
        <v>12000000</v>
      </c>
      <c r="Y23" s="25">
        <v>12000000</v>
      </c>
      <c r="Z23" s="25">
        <v>12000000</v>
      </c>
      <c r="AA23" s="25">
        <v>12000000</v>
      </c>
      <c r="AB23" s="25">
        <v>12000000</v>
      </c>
      <c r="AC23" s="25">
        <v>24000000</v>
      </c>
      <c r="AD23" s="25">
        <v>36000000</v>
      </c>
      <c r="AE23" s="25">
        <v>48000000</v>
      </c>
      <c r="AF23" s="25">
        <v>40000000</v>
      </c>
      <c r="AG23" s="25">
        <v>45000000</v>
      </c>
      <c r="AH23" s="25">
        <v>45000000</v>
      </c>
      <c r="AI23" s="25">
        <v>45000000</v>
      </c>
      <c r="AJ23" s="25">
        <v>50000000</v>
      </c>
      <c r="AK23" s="25">
        <v>50000000</v>
      </c>
      <c r="AL23" s="25">
        <v>60000000</v>
      </c>
      <c r="AM23" s="25">
        <v>60000000</v>
      </c>
      <c r="AN23" s="25">
        <v>60000000</v>
      </c>
      <c r="AO23" s="25">
        <v>60000000</v>
      </c>
      <c r="AP23" s="25">
        <v>60000000</v>
      </c>
      <c r="AQ23" s="40">
        <v>70000000</v>
      </c>
      <c r="AR23" s="40">
        <v>70000000</v>
      </c>
      <c r="AS23" s="40">
        <v>70000000</v>
      </c>
      <c r="AT23" s="40">
        <v>70000000</v>
      </c>
      <c r="AU23" s="40">
        <v>70000000</v>
      </c>
      <c r="AV23" s="40">
        <v>75000000</v>
      </c>
      <c r="AW23" s="40">
        <v>75000000</v>
      </c>
      <c r="AX23" s="40">
        <v>80000000</v>
      </c>
      <c r="AY23" s="40">
        <v>80000000</v>
      </c>
      <c r="AZ23" s="40">
        <v>80000000</v>
      </c>
      <c r="BA23" s="40"/>
      <c r="BB23" s="40"/>
      <c r="BC23" s="40"/>
      <c r="BD23" s="40"/>
      <c r="BE23" s="40"/>
      <c r="BF23" s="40"/>
      <c r="BG23" s="40"/>
      <c r="BH23" s="40"/>
      <c r="BI23" s="40"/>
      <c r="BJ23" s="55"/>
    </row>
    <row r="24" spans="2:62" ht="18" thickBot="1" x14ac:dyDescent="0.45">
      <c r="B24" s="13" t="s">
        <v>172</v>
      </c>
      <c r="C24" s="27">
        <v>20000</v>
      </c>
      <c r="D24" s="27">
        <v>40000</v>
      </c>
      <c r="E24" s="27">
        <v>60000</v>
      </c>
      <c r="F24" s="27">
        <v>80000</v>
      </c>
      <c r="G24" s="27">
        <v>100000</v>
      </c>
      <c r="H24" s="27">
        <v>200000</v>
      </c>
      <c r="I24" s="27">
        <v>400000</v>
      </c>
      <c r="J24" s="27">
        <v>600000</v>
      </c>
      <c r="K24" s="27">
        <v>800000</v>
      </c>
      <c r="L24" s="27">
        <v>1000000</v>
      </c>
      <c r="M24" s="27">
        <v>1800000</v>
      </c>
      <c r="N24" s="27">
        <v>3600000</v>
      </c>
      <c r="O24" s="27">
        <v>5400000</v>
      </c>
      <c r="P24" s="27">
        <v>7200000</v>
      </c>
      <c r="Q24" s="27">
        <v>9000000</v>
      </c>
      <c r="R24" s="27">
        <v>16000000</v>
      </c>
      <c r="S24" s="27">
        <v>16000000</v>
      </c>
      <c r="T24" s="27">
        <v>16000000</v>
      </c>
      <c r="U24" s="27">
        <v>16000000</v>
      </c>
      <c r="V24" s="27">
        <v>16000000</v>
      </c>
      <c r="W24" s="27">
        <v>16000000</v>
      </c>
      <c r="X24" s="27">
        <v>16000000</v>
      </c>
      <c r="Y24" s="27">
        <v>16000000</v>
      </c>
      <c r="Z24" s="27">
        <v>16000000</v>
      </c>
      <c r="AA24" s="27">
        <v>16000000</v>
      </c>
      <c r="AB24" s="27">
        <v>16000000</v>
      </c>
      <c r="AC24" s="27">
        <v>32000000</v>
      </c>
      <c r="AD24" s="27">
        <v>48000000</v>
      </c>
      <c r="AE24" s="27">
        <v>64000000</v>
      </c>
      <c r="AF24" s="27">
        <v>60000000</v>
      </c>
      <c r="AG24" s="27">
        <v>60000000</v>
      </c>
      <c r="AH24" s="27">
        <v>60000000</v>
      </c>
      <c r="AI24" s="27">
        <v>60000000</v>
      </c>
      <c r="AJ24" s="27">
        <v>60000000</v>
      </c>
      <c r="AK24" s="27">
        <v>60000000</v>
      </c>
      <c r="AL24" s="27">
        <v>70000000</v>
      </c>
      <c r="AM24" s="27">
        <v>70000000</v>
      </c>
      <c r="AN24" s="27">
        <v>70000000</v>
      </c>
      <c r="AO24" s="27">
        <v>70000000</v>
      </c>
      <c r="AP24" s="27">
        <v>70000000</v>
      </c>
      <c r="AQ24" s="56">
        <v>75000000</v>
      </c>
      <c r="AR24" s="56">
        <v>75000000</v>
      </c>
      <c r="AS24" s="56">
        <v>75000000</v>
      </c>
      <c r="AT24" s="56">
        <v>75000000</v>
      </c>
      <c r="AU24" s="56">
        <v>75000000</v>
      </c>
      <c r="AV24" s="56">
        <v>80000000</v>
      </c>
      <c r="AW24" s="56">
        <v>80000000</v>
      </c>
      <c r="AX24" s="56">
        <v>80000000</v>
      </c>
      <c r="AY24" s="56">
        <v>80000000</v>
      </c>
      <c r="AZ24" s="56">
        <v>80000000</v>
      </c>
      <c r="BA24" s="56">
        <v>90000000</v>
      </c>
      <c r="BB24" s="56">
        <v>90000000</v>
      </c>
      <c r="BC24" s="56">
        <v>90000000</v>
      </c>
      <c r="BD24" s="56">
        <v>90000000</v>
      </c>
      <c r="BE24" s="56">
        <v>90000000</v>
      </c>
      <c r="BF24" s="56">
        <v>100000000</v>
      </c>
      <c r="BG24" s="56">
        <v>100000000</v>
      </c>
      <c r="BH24" s="56">
        <v>100000000</v>
      </c>
      <c r="BI24" s="56">
        <v>100000000</v>
      </c>
      <c r="BJ24" s="57">
        <v>100000000</v>
      </c>
    </row>
    <row r="25" spans="2:62" ht="18" thickBot="1" x14ac:dyDescent="0.45">
      <c r="AQ25" s="30"/>
    </row>
    <row r="26" spans="2:62" x14ac:dyDescent="0.4">
      <c r="B26" s="77" t="s">
        <v>334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9"/>
    </row>
    <row r="27" spans="2:62" x14ac:dyDescent="0.4">
      <c r="B27" s="3" t="s">
        <v>2</v>
      </c>
      <c r="C27" s="15" t="s">
        <v>39</v>
      </c>
      <c r="D27" s="15" t="s">
        <v>40</v>
      </c>
      <c r="E27" s="15" t="s">
        <v>41</v>
      </c>
      <c r="F27" s="15" t="s">
        <v>42</v>
      </c>
      <c r="G27" s="15" t="s">
        <v>43</v>
      </c>
      <c r="H27" s="15" t="s">
        <v>44</v>
      </c>
      <c r="I27" s="15" t="s">
        <v>45</v>
      </c>
      <c r="J27" s="15" t="s">
        <v>46</v>
      </c>
      <c r="K27" s="15" t="s">
        <v>47</v>
      </c>
      <c r="L27" s="15" t="s">
        <v>48</v>
      </c>
      <c r="M27" s="15" t="s">
        <v>49</v>
      </c>
      <c r="N27" s="15" t="s">
        <v>50</v>
      </c>
      <c r="O27" s="15" t="s">
        <v>51</v>
      </c>
      <c r="P27" s="15" t="s">
        <v>52</v>
      </c>
      <c r="Q27" s="15" t="s">
        <v>53</v>
      </c>
      <c r="R27" s="15" t="s">
        <v>54</v>
      </c>
      <c r="S27" s="15" t="s">
        <v>55</v>
      </c>
      <c r="T27" s="15" t="s">
        <v>56</v>
      </c>
      <c r="U27" s="15" t="s">
        <v>57</v>
      </c>
      <c r="V27" s="15" t="s">
        <v>58</v>
      </c>
      <c r="W27" s="15" t="s">
        <v>59</v>
      </c>
      <c r="X27" s="15" t="s">
        <v>60</v>
      </c>
      <c r="Y27" s="15" t="s">
        <v>61</v>
      </c>
      <c r="Z27" s="15" t="s">
        <v>62</v>
      </c>
      <c r="AA27" s="15" t="s">
        <v>63</v>
      </c>
      <c r="AB27" s="15" t="s">
        <v>64</v>
      </c>
      <c r="AC27" s="15" t="s">
        <v>65</v>
      </c>
      <c r="AD27" s="15" t="s">
        <v>66</v>
      </c>
      <c r="AE27" s="15" t="s">
        <v>67</v>
      </c>
      <c r="AF27" s="15" t="s">
        <v>68</v>
      </c>
      <c r="AG27" s="15" t="s">
        <v>69</v>
      </c>
      <c r="AH27" s="15" t="s">
        <v>70</v>
      </c>
      <c r="AI27" s="15" t="s">
        <v>71</v>
      </c>
      <c r="AJ27" s="15" t="s">
        <v>72</v>
      </c>
      <c r="AK27" s="15" t="s">
        <v>73</v>
      </c>
      <c r="AL27" s="15" t="s">
        <v>74</v>
      </c>
      <c r="AM27" s="15" t="s">
        <v>75</v>
      </c>
      <c r="AN27" s="15" t="s">
        <v>76</v>
      </c>
      <c r="AO27" s="15" t="s">
        <v>77</v>
      </c>
      <c r="AP27" s="15" t="s">
        <v>78</v>
      </c>
      <c r="AQ27" s="15" t="s">
        <v>197</v>
      </c>
      <c r="AR27" s="15" t="s">
        <v>198</v>
      </c>
      <c r="AS27" s="15" t="s">
        <v>199</v>
      </c>
      <c r="AT27" s="15" t="s">
        <v>200</v>
      </c>
      <c r="AU27" s="15" t="s">
        <v>201</v>
      </c>
      <c r="AV27" s="15" t="s">
        <v>202</v>
      </c>
      <c r="AW27" s="15" t="s">
        <v>203</v>
      </c>
      <c r="AX27" s="15" t="s">
        <v>204</v>
      </c>
      <c r="AY27" s="15" t="s">
        <v>205</v>
      </c>
      <c r="AZ27" s="15" t="s">
        <v>206</v>
      </c>
      <c r="BA27" s="15" t="s">
        <v>207</v>
      </c>
      <c r="BB27" s="15" t="s">
        <v>208</v>
      </c>
      <c r="BC27" s="15" t="s">
        <v>209</v>
      </c>
      <c r="BD27" s="15" t="s">
        <v>210</v>
      </c>
      <c r="BE27" s="15" t="s">
        <v>211</v>
      </c>
      <c r="BF27" s="15" t="s">
        <v>212</v>
      </c>
      <c r="BG27" s="15" t="s">
        <v>213</v>
      </c>
      <c r="BH27" s="15" t="s">
        <v>214</v>
      </c>
      <c r="BI27" s="15" t="s">
        <v>215</v>
      </c>
      <c r="BJ27" s="17" t="s">
        <v>216</v>
      </c>
    </row>
    <row r="28" spans="2:62" x14ac:dyDescent="0.4">
      <c r="B28" s="2" t="s">
        <v>10</v>
      </c>
      <c r="C28" s="48">
        <v>1</v>
      </c>
      <c r="D28" s="48">
        <v>1</v>
      </c>
      <c r="E28" s="48">
        <v>1</v>
      </c>
      <c r="F28" s="48">
        <v>1</v>
      </c>
      <c r="G28" s="48">
        <v>1</v>
      </c>
      <c r="H28" s="48">
        <v>1</v>
      </c>
      <c r="I28" s="48">
        <v>0.9</v>
      </c>
      <c r="J28" s="48">
        <v>0.8</v>
      </c>
      <c r="K28" s="48">
        <v>0.7</v>
      </c>
      <c r="L28" s="48">
        <v>0.6</v>
      </c>
      <c r="M28" s="48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1"/>
    </row>
    <row r="29" spans="2:62" x14ac:dyDescent="0.4">
      <c r="B29" s="19" t="s">
        <v>11</v>
      </c>
      <c r="C29" s="48">
        <v>1</v>
      </c>
      <c r="D29" s="48">
        <v>1</v>
      </c>
      <c r="E29" s="48">
        <v>1</v>
      </c>
      <c r="F29" s="48">
        <v>1</v>
      </c>
      <c r="G29" s="48">
        <v>1</v>
      </c>
      <c r="H29" s="48">
        <v>1</v>
      </c>
      <c r="I29" s="48">
        <v>0.9</v>
      </c>
      <c r="J29" s="48">
        <v>0.8</v>
      </c>
      <c r="K29" s="48">
        <v>0.7</v>
      </c>
      <c r="L29" s="48">
        <v>0.6</v>
      </c>
      <c r="M29" s="48">
        <v>1</v>
      </c>
      <c r="N29" s="48">
        <v>0.8</v>
      </c>
      <c r="O29" s="48">
        <v>0.6</v>
      </c>
      <c r="P29" s="48">
        <v>0.4</v>
      </c>
      <c r="Q29" s="48">
        <v>0.2</v>
      </c>
      <c r="R29" s="48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1"/>
    </row>
    <row r="30" spans="2:62" x14ac:dyDescent="0.4">
      <c r="B30" s="19" t="s">
        <v>12</v>
      </c>
      <c r="C30" s="48">
        <v>1</v>
      </c>
      <c r="D30" s="48">
        <v>1</v>
      </c>
      <c r="E30" s="48">
        <v>1</v>
      </c>
      <c r="F30" s="48">
        <v>1</v>
      </c>
      <c r="G30" s="48">
        <v>1</v>
      </c>
      <c r="H30" s="48">
        <v>1</v>
      </c>
      <c r="I30" s="48">
        <v>0.9</v>
      </c>
      <c r="J30" s="48">
        <v>0.8</v>
      </c>
      <c r="K30" s="48">
        <v>0.7</v>
      </c>
      <c r="L30" s="48">
        <v>0.6</v>
      </c>
      <c r="M30" s="48">
        <v>1</v>
      </c>
      <c r="N30" s="48">
        <v>0.8</v>
      </c>
      <c r="O30" s="48">
        <v>0.6</v>
      </c>
      <c r="P30" s="48">
        <v>0.4</v>
      </c>
      <c r="Q30" s="48">
        <v>0.2</v>
      </c>
      <c r="R30" s="48">
        <v>1</v>
      </c>
      <c r="S30" s="48">
        <v>0.8</v>
      </c>
      <c r="T30" s="48">
        <v>0.6</v>
      </c>
      <c r="U30" s="48">
        <v>0.4</v>
      </c>
      <c r="V30" s="48">
        <v>0.2</v>
      </c>
      <c r="W30" s="48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1"/>
    </row>
    <row r="31" spans="2:62" x14ac:dyDescent="0.4">
      <c r="B31" s="19" t="s">
        <v>13</v>
      </c>
      <c r="C31" s="48">
        <v>1</v>
      </c>
      <c r="D31" s="48">
        <v>1</v>
      </c>
      <c r="E31" s="48">
        <v>1</v>
      </c>
      <c r="F31" s="48">
        <v>1</v>
      </c>
      <c r="G31" s="48">
        <v>1</v>
      </c>
      <c r="H31" s="48">
        <v>1</v>
      </c>
      <c r="I31" s="48">
        <v>0.9</v>
      </c>
      <c r="J31" s="48">
        <v>0.8</v>
      </c>
      <c r="K31" s="48">
        <v>0.7</v>
      </c>
      <c r="L31" s="48">
        <v>0.6</v>
      </c>
      <c r="M31" s="48">
        <v>1</v>
      </c>
      <c r="N31" s="48">
        <v>0.8</v>
      </c>
      <c r="O31" s="48">
        <v>0.6</v>
      </c>
      <c r="P31" s="48">
        <v>0.4</v>
      </c>
      <c r="Q31" s="48">
        <v>0.2</v>
      </c>
      <c r="R31" s="48">
        <v>1</v>
      </c>
      <c r="S31" s="48">
        <v>0.8</v>
      </c>
      <c r="T31" s="48">
        <v>0.6</v>
      </c>
      <c r="U31" s="48">
        <v>0.4</v>
      </c>
      <c r="V31" s="48">
        <v>0.2</v>
      </c>
      <c r="W31" s="48">
        <v>1</v>
      </c>
      <c r="X31" s="48">
        <v>0.8</v>
      </c>
      <c r="Y31" s="48">
        <v>0.6</v>
      </c>
      <c r="Z31" s="48">
        <v>0.4</v>
      </c>
      <c r="AA31" s="48">
        <v>0.2</v>
      </c>
      <c r="AB31" s="48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1"/>
    </row>
    <row r="32" spans="2:62" x14ac:dyDescent="0.4">
      <c r="B32" s="19" t="s">
        <v>14</v>
      </c>
      <c r="C32" s="48">
        <v>1</v>
      </c>
      <c r="D32" s="48">
        <v>1</v>
      </c>
      <c r="E32" s="48">
        <v>1</v>
      </c>
      <c r="F32" s="48">
        <v>1</v>
      </c>
      <c r="G32" s="48">
        <v>1</v>
      </c>
      <c r="H32" s="48">
        <v>1</v>
      </c>
      <c r="I32" s="48">
        <v>0.9</v>
      </c>
      <c r="J32" s="48">
        <v>0.8</v>
      </c>
      <c r="K32" s="48">
        <v>0.7</v>
      </c>
      <c r="L32" s="48">
        <v>0.6</v>
      </c>
      <c r="M32" s="48">
        <v>1</v>
      </c>
      <c r="N32" s="48">
        <v>0.8</v>
      </c>
      <c r="O32" s="48">
        <v>0.6</v>
      </c>
      <c r="P32" s="48">
        <v>0.4</v>
      </c>
      <c r="Q32" s="48">
        <v>0.2</v>
      </c>
      <c r="R32" s="48">
        <v>1</v>
      </c>
      <c r="S32" s="48">
        <v>0.8</v>
      </c>
      <c r="T32" s="48">
        <v>0.6</v>
      </c>
      <c r="U32" s="48">
        <v>0.4</v>
      </c>
      <c r="V32" s="48">
        <v>0.2</v>
      </c>
      <c r="W32" s="48">
        <v>1</v>
      </c>
      <c r="X32" s="48">
        <v>0.8</v>
      </c>
      <c r="Y32" s="48">
        <v>0.6</v>
      </c>
      <c r="Z32" s="48">
        <v>0.4</v>
      </c>
      <c r="AA32" s="48">
        <v>0.2</v>
      </c>
      <c r="AB32" s="48">
        <v>1</v>
      </c>
      <c r="AC32" s="48">
        <v>0.8</v>
      </c>
      <c r="AD32" s="48">
        <v>0.6</v>
      </c>
      <c r="AE32" s="48">
        <v>0.4</v>
      </c>
      <c r="AF32" s="48">
        <v>0.2</v>
      </c>
      <c r="AG32" s="48"/>
      <c r="AH32" s="49"/>
      <c r="AI32" s="49"/>
      <c r="AJ32" s="49"/>
      <c r="AK32" s="49"/>
      <c r="AL32" s="49"/>
      <c r="AM32" s="49"/>
      <c r="AN32" s="49"/>
      <c r="AO32" s="49"/>
      <c r="AP32" s="49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1"/>
    </row>
    <row r="33" spans="2:62" x14ac:dyDescent="0.4">
      <c r="B33" s="19" t="s">
        <v>15</v>
      </c>
      <c r="C33" s="48">
        <v>1</v>
      </c>
      <c r="D33" s="48">
        <v>1</v>
      </c>
      <c r="E33" s="48">
        <v>1</v>
      </c>
      <c r="F33" s="48">
        <v>1</v>
      </c>
      <c r="G33" s="48">
        <v>1</v>
      </c>
      <c r="H33" s="48">
        <v>1</v>
      </c>
      <c r="I33" s="48">
        <v>0.9</v>
      </c>
      <c r="J33" s="48">
        <v>0.8</v>
      </c>
      <c r="K33" s="48">
        <v>0.7</v>
      </c>
      <c r="L33" s="48">
        <v>0.6</v>
      </c>
      <c r="M33" s="48">
        <v>1</v>
      </c>
      <c r="N33" s="48">
        <v>0.8</v>
      </c>
      <c r="O33" s="48">
        <v>0.6</v>
      </c>
      <c r="P33" s="48">
        <v>0.4</v>
      </c>
      <c r="Q33" s="48">
        <v>0.2</v>
      </c>
      <c r="R33" s="48">
        <v>1</v>
      </c>
      <c r="S33" s="48">
        <v>0.8</v>
      </c>
      <c r="T33" s="48">
        <v>0.6</v>
      </c>
      <c r="U33" s="48">
        <v>0.4</v>
      </c>
      <c r="V33" s="48">
        <v>0.2</v>
      </c>
      <c r="W33" s="48">
        <v>1</v>
      </c>
      <c r="X33" s="48">
        <v>0.8</v>
      </c>
      <c r="Y33" s="48">
        <v>0.6</v>
      </c>
      <c r="Z33" s="48">
        <v>0.4</v>
      </c>
      <c r="AA33" s="48">
        <v>0.2</v>
      </c>
      <c r="AB33" s="48">
        <v>1</v>
      </c>
      <c r="AC33" s="48">
        <v>0.8</v>
      </c>
      <c r="AD33" s="48">
        <v>0.6</v>
      </c>
      <c r="AE33" s="48">
        <v>0.4</v>
      </c>
      <c r="AF33" s="48">
        <v>0.2</v>
      </c>
      <c r="AG33" s="48">
        <v>1</v>
      </c>
      <c r="AH33" s="48">
        <v>0.8</v>
      </c>
      <c r="AI33" s="48">
        <v>0.6</v>
      </c>
      <c r="AJ33" s="48">
        <v>0.4</v>
      </c>
      <c r="AK33" s="48">
        <v>0.2</v>
      </c>
      <c r="AL33" s="48"/>
      <c r="AM33" s="49"/>
      <c r="AN33" s="49"/>
      <c r="AO33" s="49"/>
      <c r="AP33" s="49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1"/>
    </row>
    <row r="34" spans="2:62" x14ac:dyDescent="0.4">
      <c r="B34" s="19" t="s">
        <v>16</v>
      </c>
      <c r="C34" s="48">
        <v>1</v>
      </c>
      <c r="D34" s="48">
        <v>1</v>
      </c>
      <c r="E34" s="48">
        <v>1</v>
      </c>
      <c r="F34" s="48">
        <v>1</v>
      </c>
      <c r="G34" s="48">
        <v>1</v>
      </c>
      <c r="H34" s="48">
        <v>1</v>
      </c>
      <c r="I34" s="48">
        <v>0.9</v>
      </c>
      <c r="J34" s="48">
        <v>0.8</v>
      </c>
      <c r="K34" s="48">
        <v>0.7</v>
      </c>
      <c r="L34" s="48">
        <v>0.6</v>
      </c>
      <c r="M34" s="48">
        <v>1</v>
      </c>
      <c r="N34" s="48">
        <v>0.8</v>
      </c>
      <c r="O34" s="48">
        <v>0.6</v>
      </c>
      <c r="P34" s="48">
        <v>0.4</v>
      </c>
      <c r="Q34" s="48">
        <v>0.2</v>
      </c>
      <c r="R34" s="48">
        <v>1</v>
      </c>
      <c r="S34" s="48">
        <v>0.8</v>
      </c>
      <c r="T34" s="48">
        <v>0.6</v>
      </c>
      <c r="U34" s="48">
        <v>0.4</v>
      </c>
      <c r="V34" s="48">
        <v>0.2</v>
      </c>
      <c r="W34" s="48">
        <v>1</v>
      </c>
      <c r="X34" s="48">
        <v>0.8</v>
      </c>
      <c r="Y34" s="48">
        <v>0.6</v>
      </c>
      <c r="Z34" s="48">
        <v>0.4</v>
      </c>
      <c r="AA34" s="48">
        <v>0.2</v>
      </c>
      <c r="AB34" s="48">
        <v>1</v>
      </c>
      <c r="AC34" s="48">
        <v>0.8</v>
      </c>
      <c r="AD34" s="48">
        <v>0.6</v>
      </c>
      <c r="AE34" s="48">
        <v>0.4</v>
      </c>
      <c r="AF34" s="48">
        <v>0.2</v>
      </c>
      <c r="AG34" s="48">
        <v>1</v>
      </c>
      <c r="AH34" s="48">
        <v>0.8</v>
      </c>
      <c r="AI34" s="48">
        <v>0.6</v>
      </c>
      <c r="AJ34" s="48">
        <v>0.4</v>
      </c>
      <c r="AK34" s="48">
        <v>0.2</v>
      </c>
      <c r="AL34" s="48">
        <v>0.1</v>
      </c>
      <c r="AM34" s="48">
        <v>0.1</v>
      </c>
      <c r="AN34" s="48">
        <v>0.1</v>
      </c>
      <c r="AO34" s="48">
        <v>0.1</v>
      </c>
      <c r="AP34" s="48">
        <v>0.1</v>
      </c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1"/>
    </row>
    <row r="35" spans="2:62" x14ac:dyDescent="0.4">
      <c r="B35" s="19" t="s">
        <v>171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0.9</v>
      </c>
      <c r="J35" s="48">
        <v>0.8</v>
      </c>
      <c r="K35" s="48">
        <v>0.7</v>
      </c>
      <c r="L35" s="48">
        <v>0.6</v>
      </c>
      <c r="M35" s="48">
        <v>1</v>
      </c>
      <c r="N35" s="48">
        <v>0.8</v>
      </c>
      <c r="O35" s="48">
        <v>0.6</v>
      </c>
      <c r="P35" s="48">
        <v>0.4</v>
      </c>
      <c r="Q35" s="48">
        <v>0.2</v>
      </c>
      <c r="R35" s="48">
        <v>1</v>
      </c>
      <c r="S35" s="48">
        <v>0.8</v>
      </c>
      <c r="T35" s="48">
        <v>0.6</v>
      </c>
      <c r="U35" s="48">
        <v>0.4</v>
      </c>
      <c r="V35" s="48">
        <v>0.2</v>
      </c>
      <c r="W35" s="48">
        <v>1</v>
      </c>
      <c r="X35" s="48">
        <v>0.8</v>
      </c>
      <c r="Y35" s="48">
        <v>0.6</v>
      </c>
      <c r="Z35" s="48">
        <v>0.4</v>
      </c>
      <c r="AA35" s="48">
        <v>0.2</v>
      </c>
      <c r="AB35" s="48">
        <v>1</v>
      </c>
      <c r="AC35" s="48">
        <v>0.8</v>
      </c>
      <c r="AD35" s="48">
        <v>0.6</v>
      </c>
      <c r="AE35" s="48">
        <v>0.4</v>
      </c>
      <c r="AF35" s="48">
        <v>0.2</v>
      </c>
      <c r="AG35" s="48">
        <v>1</v>
      </c>
      <c r="AH35" s="48">
        <v>0.8</v>
      </c>
      <c r="AI35" s="48">
        <v>0.6</v>
      </c>
      <c r="AJ35" s="48">
        <v>0.4</v>
      </c>
      <c r="AK35" s="48">
        <v>0.2</v>
      </c>
      <c r="AL35" s="48">
        <v>0.1</v>
      </c>
      <c r="AM35" s="48">
        <v>0.1</v>
      </c>
      <c r="AN35" s="48">
        <v>0.1</v>
      </c>
      <c r="AO35" s="48">
        <v>0.1</v>
      </c>
      <c r="AP35" s="48">
        <v>0.1</v>
      </c>
      <c r="AQ35" s="50">
        <v>1</v>
      </c>
      <c r="AR35" s="50">
        <v>0.75</v>
      </c>
      <c r="AS35" s="50">
        <v>0.5</v>
      </c>
      <c r="AT35" s="50">
        <v>0.25</v>
      </c>
      <c r="AU35" s="50">
        <v>0.1</v>
      </c>
      <c r="AV35" s="50">
        <v>0.1</v>
      </c>
      <c r="AW35" s="50">
        <v>0.1</v>
      </c>
      <c r="AX35" s="50">
        <v>0.1</v>
      </c>
      <c r="AY35" s="50">
        <v>0.1</v>
      </c>
      <c r="AZ35" s="50">
        <v>0.1</v>
      </c>
      <c r="BA35" s="50"/>
      <c r="BB35" s="50"/>
      <c r="BC35" s="50"/>
      <c r="BD35" s="50"/>
      <c r="BE35" s="50"/>
      <c r="BF35" s="50"/>
      <c r="BG35" s="50"/>
      <c r="BH35" s="50"/>
      <c r="BI35" s="50"/>
      <c r="BJ35" s="51"/>
    </row>
    <row r="36" spans="2:62" ht="18" thickBot="1" x14ac:dyDescent="0.45">
      <c r="B36" s="13" t="s">
        <v>172</v>
      </c>
      <c r="C36" s="54">
        <v>1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  <c r="I36" s="54">
        <v>0.9</v>
      </c>
      <c r="J36" s="54">
        <v>0.8</v>
      </c>
      <c r="K36" s="54">
        <v>0.7</v>
      </c>
      <c r="L36" s="54">
        <v>0.6</v>
      </c>
      <c r="M36" s="54">
        <v>1</v>
      </c>
      <c r="N36" s="54">
        <v>0.8</v>
      </c>
      <c r="O36" s="54">
        <v>0.6</v>
      </c>
      <c r="P36" s="54">
        <v>0.4</v>
      </c>
      <c r="Q36" s="54">
        <v>0.2</v>
      </c>
      <c r="R36" s="54">
        <v>1</v>
      </c>
      <c r="S36" s="54">
        <v>0.8</v>
      </c>
      <c r="T36" s="54">
        <v>0.6</v>
      </c>
      <c r="U36" s="54">
        <v>0.4</v>
      </c>
      <c r="V36" s="54">
        <v>0.2</v>
      </c>
      <c r="W36" s="54">
        <v>1</v>
      </c>
      <c r="X36" s="54">
        <v>0.8</v>
      </c>
      <c r="Y36" s="54">
        <v>0.6</v>
      </c>
      <c r="Z36" s="54">
        <v>0.4</v>
      </c>
      <c r="AA36" s="54">
        <v>0.2</v>
      </c>
      <c r="AB36" s="54">
        <v>1</v>
      </c>
      <c r="AC36" s="54">
        <v>0.8</v>
      </c>
      <c r="AD36" s="54">
        <v>0.6</v>
      </c>
      <c r="AE36" s="54">
        <v>0.4</v>
      </c>
      <c r="AF36" s="54">
        <v>0.2</v>
      </c>
      <c r="AG36" s="54">
        <v>1</v>
      </c>
      <c r="AH36" s="54">
        <v>0.8</v>
      </c>
      <c r="AI36" s="54">
        <v>0.6</v>
      </c>
      <c r="AJ36" s="54">
        <v>0.4</v>
      </c>
      <c r="AK36" s="54">
        <v>0.2</v>
      </c>
      <c r="AL36" s="54">
        <v>0.1</v>
      </c>
      <c r="AM36" s="54">
        <v>0.1</v>
      </c>
      <c r="AN36" s="54">
        <v>0.1</v>
      </c>
      <c r="AO36" s="54">
        <v>0.1</v>
      </c>
      <c r="AP36" s="54">
        <v>0.1</v>
      </c>
      <c r="AQ36" s="52">
        <v>1</v>
      </c>
      <c r="AR36" s="52">
        <v>0.75</v>
      </c>
      <c r="AS36" s="52">
        <v>0.5</v>
      </c>
      <c r="AT36" s="52">
        <v>0.25</v>
      </c>
      <c r="AU36" s="52">
        <v>0.1</v>
      </c>
      <c r="AV36" s="52">
        <v>0.1</v>
      </c>
      <c r="AW36" s="52">
        <v>0.1</v>
      </c>
      <c r="AX36" s="52">
        <v>0.1</v>
      </c>
      <c r="AY36" s="52">
        <v>0.1</v>
      </c>
      <c r="AZ36" s="52">
        <v>0.1</v>
      </c>
      <c r="BA36" s="52">
        <v>1</v>
      </c>
      <c r="BB36" s="52">
        <v>0.7</v>
      </c>
      <c r="BC36" s="52">
        <v>0.4</v>
      </c>
      <c r="BD36" s="52">
        <v>0.1</v>
      </c>
      <c r="BE36" s="52">
        <v>0.1</v>
      </c>
      <c r="BF36" s="52">
        <v>0.1</v>
      </c>
      <c r="BG36" s="52">
        <v>0.1</v>
      </c>
      <c r="BH36" s="52">
        <v>0.1</v>
      </c>
      <c r="BI36" s="52">
        <v>0.1</v>
      </c>
      <c r="BJ36" s="53">
        <v>0.1</v>
      </c>
    </row>
  </sheetData>
  <mergeCells count="3">
    <mergeCell ref="B2:C2"/>
    <mergeCell ref="B14:BJ14"/>
    <mergeCell ref="B26:BJ2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86895-D631-452C-871C-BDA470801A64}">
  <dimension ref="B1:OO30"/>
  <sheetViews>
    <sheetView zoomScaleNormal="100" workbookViewId="0">
      <selection activeCell="G34" sqref="G34"/>
    </sheetView>
  </sheetViews>
  <sheetFormatPr defaultRowHeight="17.399999999999999" x14ac:dyDescent="0.4"/>
  <cols>
    <col min="1" max="1" width="6.69921875" bestFit="1" customWidth="1"/>
    <col min="2" max="2" width="10.19921875" bestFit="1" customWidth="1"/>
    <col min="3" max="3" width="9.19921875" bestFit="1" customWidth="1"/>
    <col min="4" max="4" width="12.09765625" bestFit="1" customWidth="1"/>
    <col min="5" max="12" width="9.19921875" customWidth="1"/>
    <col min="13" max="21" width="9.69921875" bestFit="1" customWidth="1"/>
    <col min="22" max="44" width="10.69921875" bestFit="1" customWidth="1"/>
    <col min="45" max="45" width="10.09765625" bestFit="1" customWidth="1"/>
    <col min="103" max="103" width="10.19921875" bestFit="1" customWidth="1"/>
    <col min="405" max="405" width="11.19921875" bestFit="1" customWidth="1"/>
  </cols>
  <sheetData>
    <row r="1" spans="2:65" s="16" customFormat="1" ht="18" thickBot="1" x14ac:dyDescent="0.45"/>
    <row r="2" spans="2:65" x14ac:dyDescent="0.4">
      <c r="B2" s="77" t="s">
        <v>333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9"/>
    </row>
    <row r="3" spans="2:65" x14ac:dyDescent="0.4">
      <c r="B3" s="3" t="s">
        <v>2</v>
      </c>
      <c r="C3" s="28" t="s">
        <v>9</v>
      </c>
      <c r="D3" s="28" t="s">
        <v>38</v>
      </c>
      <c r="E3" s="15" t="s">
        <v>118</v>
      </c>
      <c r="F3" s="15" t="s">
        <v>119</v>
      </c>
      <c r="G3" s="15" t="s">
        <v>120</v>
      </c>
      <c r="H3" s="15" t="s">
        <v>121</v>
      </c>
      <c r="I3" s="15" t="s">
        <v>122</v>
      </c>
      <c r="J3" s="15" t="s">
        <v>123</v>
      </c>
      <c r="K3" s="15" t="s">
        <v>124</v>
      </c>
      <c r="L3" s="15" t="s">
        <v>125</v>
      </c>
      <c r="M3" s="15" t="s">
        <v>126</v>
      </c>
      <c r="N3" s="15" t="s">
        <v>127</v>
      </c>
      <c r="O3" s="15" t="s">
        <v>128</v>
      </c>
      <c r="P3" s="15" t="s">
        <v>129</v>
      </c>
      <c r="Q3" s="15" t="s">
        <v>130</v>
      </c>
      <c r="R3" s="15" t="s">
        <v>131</v>
      </c>
      <c r="S3" s="15" t="s">
        <v>132</v>
      </c>
      <c r="T3" s="15" t="s">
        <v>133</v>
      </c>
      <c r="U3" s="15" t="s">
        <v>134</v>
      </c>
      <c r="V3" s="15" t="s">
        <v>135</v>
      </c>
      <c r="W3" s="15" t="s">
        <v>136</v>
      </c>
      <c r="X3" s="15" t="s">
        <v>137</v>
      </c>
      <c r="Y3" s="15" t="s">
        <v>138</v>
      </c>
      <c r="Z3" s="15" t="s">
        <v>139</v>
      </c>
      <c r="AA3" s="15" t="s">
        <v>140</v>
      </c>
      <c r="AB3" s="15" t="s">
        <v>141</v>
      </c>
      <c r="AC3" s="15" t="s">
        <v>142</v>
      </c>
      <c r="AD3" s="15" t="s">
        <v>143</v>
      </c>
      <c r="AE3" s="15" t="s">
        <v>144</v>
      </c>
      <c r="AF3" s="15" t="s">
        <v>145</v>
      </c>
      <c r="AG3" s="15" t="s">
        <v>146</v>
      </c>
      <c r="AH3" s="15" t="s">
        <v>147</v>
      </c>
      <c r="AI3" s="15" t="s">
        <v>148</v>
      </c>
      <c r="AJ3" s="15" t="s">
        <v>149</v>
      </c>
      <c r="AK3" s="15" t="s">
        <v>150</v>
      </c>
      <c r="AL3" s="15" t="s">
        <v>151</v>
      </c>
      <c r="AM3" s="15" t="s">
        <v>152</v>
      </c>
      <c r="AN3" s="15" t="s">
        <v>153</v>
      </c>
      <c r="AO3" s="15" t="s">
        <v>154</v>
      </c>
      <c r="AP3" s="15" t="s">
        <v>155</v>
      </c>
      <c r="AQ3" s="15" t="s">
        <v>156</v>
      </c>
      <c r="AR3" s="15" t="s">
        <v>157</v>
      </c>
      <c r="AS3" s="15" t="s">
        <v>158</v>
      </c>
      <c r="AT3" s="15" t="s">
        <v>217</v>
      </c>
      <c r="AU3" s="15" t="s">
        <v>218</v>
      </c>
      <c r="AV3" s="15" t="s">
        <v>219</v>
      </c>
      <c r="AW3" s="15" t="s">
        <v>220</v>
      </c>
      <c r="AX3" s="15" t="s">
        <v>221</v>
      </c>
      <c r="AY3" s="15" t="s">
        <v>222</v>
      </c>
      <c r="AZ3" s="15" t="s">
        <v>223</v>
      </c>
      <c r="BA3" s="15" t="s">
        <v>224</v>
      </c>
      <c r="BB3" s="15" t="s">
        <v>225</v>
      </c>
      <c r="BC3" s="15" t="s">
        <v>226</v>
      </c>
      <c r="BD3" s="15" t="s">
        <v>227</v>
      </c>
      <c r="BE3" s="15" t="s">
        <v>228</v>
      </c>
      <c r="BF3" s="15" t="s">
        <v>229</v>
      </c>
      <c r="BG3" s="15" t="s">
        <v>230</v>
      </c>
      <c r="BH3" s="15" t="s">
        <v>231</v>
      </c>
      <c r="BI3" s="15" t="s">
        <v>232</v>
      </c>
      <c r="BJ3" s="15" t="s">
        <v>233</v>
      </c>
      <c r="BK3" s="15" t="s">
        <v>234</v>
      </c>
      <c r="BL3" s="15" t="s">
        <v>235</v>
      </c>
      <c r="BM3" s="17" t="s">
        <v>236</v>
      </c>
    </row>
    <row r="4" spans="2:65" x14ac:dyDescent="0.4">
      <c r="B4" s="2" t="s">
        <v>10</v>
      </c>
      <c r="C4" s="1" t="s">
        <v>18</v>
      </c>
      <c r="D4" s="29">
        <v>100</v>
      </c>
      <c r="E4" s="10">
        <v>240</v>
      </c>
      <c r="F4" s="10">
        <v>480</v>
      </c>
      <c r="G4" s="10">
        <v>720</v>
      </c>
      <c r="H4" s="10">
        <v>960</v>
      </c>
      <c r="I4" s="10">
        <v>1200</v>
      </c>
      <c r="J4" s="10">
        <v>1440</v>
      </c>
      <c r="K4" s="10">
        <v>1680</v>
      </c>
      <c r="L4" s="10">
        <v>1920</v>
      </c>
      <c r="M4" s="10">
        <v>2160</v>
      </c>
      <c r="N4" s="10">
        <v>2400</v>
      </c>
      <c r="O4" s="10">
        <v>2640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1"/>
    </row>
    <row r="5" spans="2:65" x14ac:dyDescent="0.4">
      <c r="B5" s="2" t="s">
        <v>10</v>
      </c>
      <c r="C5" s="1" t="s">
        <v>19</v>
      </c>
      <c r="D5" s="29">
        <v>60</v>
      </c>
      <c r="E5" s="10">
        <v>300</v>
      </c>
      <c r="F5" s="10">
        <v>600</v>
      </c>
      <c r="G5" s="10">
        <v>900</v>
      </c>
      <c r="H5" s="10">
        <v>1200</v>
      </c>
      <c r="I5" s="10">
        <v>1500</v>
      </c>
      <c r="J5" s="10">
        <v>1800</v>
      </c>
      <c r="K5" s="10">
        <v>2100</v>
      </c>
      <c r="L5" s="10">
        <v>2400</v>
      </c>
      <c r="M5" s="10">
        <v>2700</v>
      </c>
      <c r="N5" s="10">
        <v>3000</v>
      </c>
      <c r="O5" s="10">
        <v>3300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1"/>
    </row>
    <row r="6" spans="2:65" x14ac:dyDescent="0.4">
      <c r="B6" s="2" t="s">
        <v>10</v>
      </c>
      <c r="C6" s="1" t="s">
        <v>20</v>
      </c>
      <c r="D6" s="29">
        <v>100</v>
      </c>
      <c r="E6" s="10">
        <v>350</v>
      </c>
      <c r="F6" s="10">
        <v>700</v>
      </c>
      <c r="G6" s="10">
        <v>1050</v>
      </c>
      <c r="H6" s="10">
        <v>1400</v>
      </c>
      <c r="I6" s="10">
        <v>1750</v>
      </c>
      <c r="J6" s="10">
        <v>2100</v>
      </c>
      <c r="K6" s="10">
        <v>2450</v>
      </c>
      <c r="L6" s="10">
        <v>2800</v>
      </c>
      <c r="M6" s="10">
        <v>3150</v>
      </c>
      <c r="N6" s="10">
        <v>3500</v>
      </c>
      <c r="O6" s="10">
        <v>3850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1"/>
    </row>
    <row r="7" spans="2:65" x14ac:dyDescent="0.4">
      <c r="B7" s="19" t="s">
        <v>11</v>
      </c>
      <c r="C7" s="1" t="s">
        <v>17</v>
      </c>
      <c r="D7" s="29">
        <v>100</v>
      </c>
      <c r="E7" s="10">
        <v>400</v>
      </c>
      <c r="F7" s="10">
        <v>800</v>
      </c>
      <c r="G7" s="10">
        <v>1200</v>
      </c>
      <c r="H7" s="10">
        <v>1600</v>
      </c>
      <c r="I7" s="10">
        <v>2000</v>
      </c>
      <c r="J7" s="10">
        <v>2400</v>
      </c>
      <c r="K7" s="10">
        <v>2800</v>
      </c>
      <c r="L7" s="10">
        <v>3200</v>
      </c>
      <c r="M7" s="10">
        <v>3600</v>
      </c>
      <c r="N7" s="10">
        <v>4000</v>
      </c>
      <c r="O7" s="10">
        <v>4400</v>
      </c>
      <c r="P7" s="10">
        <v>4800</v>
      </c>
      <c r="Q7" s="10">
        <v>5200</v>
      </c>
      <c r="R7" s="10">
        <v>5600</v>
      </c>
      <c r="S7" s="10">
        <v>6000</v>
      </c>
      <c r="T7" s="10">
        <v>6400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1"/>
    </row>
    <row r="8" spans="2:65" x14ac:dyDescent="0.4">
      <c r="B8" s="19" t="s">
        <v>11</v>
      </c>
      <c r="C8" s="1" t="s">
        <v>19</v>
      </c>
      <c r="D8" s="29">
        <v>100</v>
      </c>
      <c r="E8" s="10">
        <v>450</v>
      </c>
      <c r="F8" s="10">
        <v>900</v>
      </c>
      <c r="G8" s="10">
        <v>1350</v>
      </c>
      <c r="H8" s="10">
        <v>1800</v>
      </c>
      <c r="I8" s="10">
        <v>2250</v>
      </c>
      <c r="J8" s="10">
        <v>2700</v>
      </c>
      <c r="K8" s="10">
        <v>3150</v>
      </c>
      <c r="L8" s="10">
        <v>3600</v>
      </c>
      <c r="M8" s="10">
        <v>4050</v>
      </c>
      <c r="N8" s="10">
        <v>4500</v>
      </c>
      <c r="O8" s="10">
        <v>4950</v>
      </c>
      <c r="P8" s="10">
        <v>5400</v>
      </c>
      <c r="Q8" s="10">
        <v>5850</v>
      </c>
      <c r="R8" s="10">
        <v>6300</v>
      </c>
      <c r="S8" s="10">
        <v>6750</v>
      </c>
      <c r="T8" s="10">
        <v>7200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1"/>
    </row>
    <row r="9" spans="2:65" x14ac:dyDescent="0.4">
      <c r="B9" s="19" t="s">
        <v>11</v>
      </c>
      <c r="C9" s="1" t="s">
        <v>20</v>
      </c>
      <c r="D9" s="29">
        <v>100</v>
      </c>
      <c r="E9" s="10">
        <v>500</v>
      </c>
      <c r="F9" s="10">
        <v>1000</v>
      </c>
      <c r="G9" s="10">
        <v>1500</v>
      </c>
      <c r="H9" s="10">
        <v>2000</v>
      </c>
      <c r="I9" s="10">
        <v>2500</v>
      </c>
      <c r="J9" s="10">
        <v>3000</v>
      </c>
      <c r="K9" s="10">
        <v>3500</v>
      </c>
      <c r="L9" s="10">
        <v>4000</v>
      </c>
      <c r="M9" s="10">
        <v>4500</v>
      </c>
      <c r="N9" s="10">
        <v>5000</v>
      </c>
      <c r="O9" s="10">
        <v>5500</v>
      </c>
      <c r="P9" s="10">
        <v>6000</v>
      </c>
      <c r="Q9" s="10">
        <v>6500</v>
      </c>
      <c r="R9" s="10">
        <v>7000</v>
      </c>
      <c r="S9" s="10">
        <v>7500</v>
      </c>
      <c r="T9" s="10">
        <v>8000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1"/>
    </row>
    <row r="10" spans="2:65" x14ac:dyDescent="0.4">
      <c r="B10" s="19" t="s">
        <v>12</v>
      </c>
      <c r="C10" s="1" t="s">
        <v>17</v>
      </c>
      <c r="D10" s="29">
        <v>60</v>
      </c>
      <c r="E10" s="10">
        <v>500</v>
      </c>
      <c r="F10" s="10">
        <v>1000</v>
      </c>
      <c r="G10" s="10">
        <v>1500</v>
      </c>
      <c r="H10" s="10">
        <v>2000</v>
      </c>
      <c r="I10" s="10">
        <v>2500</v>
      </c>
      <c r="J10" s="10">
        <v>3000</v>
      </c>
      <c r="K10" s="10">
        <v>3500</v>
      </c>
      <c r="L10" s="10">
        <v>4000</v>
      </c>
      <c r="M10" s="10">
        <v>4500</v>
      </c>
      <c r="N10" s="10">
        <v>5000</v>
      </c>
      <c r="O10" s="10">
        <v>5500</v>
      </c>
      <c r="P10" s="10">
        <v>6000</v>
      </c>
      <c r="Q10" s="10">
        <v>6500</v>
      </c>
      <c r="R10" s="10">
        <v>7000</v>
      </c>
      <c r="S10" s="10">
        <v>7500</v>
      </c>
      <c r="T10" s="10">
        <v>8000</v>
      </c>
      <c r="U10" s="10">
        <v>8500</v>
      </c>
      <c r="V10" s="10">
        <v>9000</v>
      </c>
      <c r="W10" s="10">
        <v>9500</v>
      </c>
      <c r="X10" s="10">
        <v>10000</v>
      </c>
      <c r="Y10" s="10">
        <v>10500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1"/>
    </row>
    <row r="11" spans="2:65" x14ac:dyDescent="0.4">
      <c r="B11" s="19" t="s">
        <v>12</v>
      </c>
      <c r="C11" s="1" t="s">
        <v>19</v>
      </c>
      <c r="D11" s="29">
        <v>100</v>
      </c>
      <c r="E11" s="10">
        <v>500</v>
      </c>
      <c r="F11" s="10">
        <v>1000</v>
      </c>
      <c r="G11" s="10">
        <v>1500</v>
      </c>
      <c r="H11" s="10">
        <v>2000</v>
      </c>
      <c r="I11" s="10">
        <v>2500</v>
      </c>
      <c r="J11" s="10">
        <v>3000</v>
      </c>
      <c r="K11" s="10">
        <v>3500</v>
      </c>
      <c r="L11" s="10">
        <v>4000</v>
      </c>
      <c r="M11" s="10">
        <v>4500</v>
      </c>
      <c r="N11" s="10">
        <v>5000</v>
      </c>
      <c r="O11" s="10">
        <v>5500</v>
      </c>
      <c r="P11" s="10">
        <v>6000</v>
      </c>
      <c r="Q11" s="10">
        <v>6500</v>
      </c>
      <c r="R11" s="10">
        <v>7000</v>
      </c>
      <c r="S11" s="10">
        <v>7500</v>
      </c>
      <c r="T11" s="10">
        <v>8000</v>
      </c>
      <c r="U11" s="10">
        <v>8500</v>
      </c>
      <c r="V11" s="10">
        <v>9000</v>
      </c>
      <c r="W11" s="10">
        <v>9500</v>
      </c>
      <c r="X11" s="10">
        <v>10000</v>
      </c>
      <c r="Y11" s="10">
        <v>10500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1"/>
    </row>
    <row r="12" spans="2:65" x14ac:dyDescent="0.4">
      <c r="B12" s="19" t="s">
        <v>12</v>
      </c>
      <c r="C12" s="1" t="s">
        <v>20</v>
      </c>
      <c r="D12" s="29">
        <v>100</v>
      </c>
      <c r="E12" s="10">
        <v>500</v>
      </c>
      <c r="F12" s="10">
        <v>1000</v>
      </c>
      <c r="G12" s="10">
        <v>1500</v>
      </c>
      <c r="H12" s="10">
        <v>2000</v>
      </c>
      <c r="I12" s="10">
        <v>2500</v>
      </c>
      <c r="J12" s="10">
        <v>3000</v>
      </c>
      <c r="K12" s="10">
        <v>3500</v>
      </c>
      <c r="L12" s="10">
        <v>4000</v>
      </c>
      <c r="M12" s="10">
        <v>4500</v>
      </c>
      <c r="N12" s="10">
        <v>5000</v>
      </c>
      <c r="O12" s="10">
        <v>5500</v>
      </c>
      <c r="P12" s="10">
        <v>6000</v>
      </c>
      <c r="Q12" s="10">
        <v>6500</v>
      </c>
      <c r="R12" s="10">
        <v>7000</v>
      </c>
      <c r="S12" s="10">
        <v>7500</v>
      </c>
      <c r="T12" s="10">
        <v>8000</v>
      </c>
      <c r="U12" s="10">
        <v>8500</v>
      </c>
      <c r="V12" s="10">
        <v>9000</v>
      </c>
      <c r="W12" s="10">
        <v>9500</v>
      </c>
      <c r="X12" s="10">
        <v>10000</v>
      </c>
      <c r="Y12" s="10">
        <v>10500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1"/>
    </row>
    <row r="13" spans="2:65" x14ac:dyDescent="0.4">
      <c r="B13" s="19" t="s">
        <v>13</v>
      </c>
      <c r="C13" s="1" t="s">
        <v>17</v>
      </c>
      <c r="D13" s="29">
        <v>100</v>
      </c>
      <c r="E13" s="10">
        <v>750</v>
      </c>
      <c r="F13" s="10">
        <v>1500</v>
      </c>
      <c r="G13" s="10">
        <v>2250</v>
      </c>
      <c r="H13" s="10">
        <v>3000</v>
      </c>
      <c r="I13" s="10">
        <v>3750</v>
      </c>
      <c r="J13" s="10">
        <v>4500</v>
      </c>
      <c r="K13" s="10">
        <v>5250</v>
      </c>
      <c r="L13" s="10">
        <v>6000</v>
      </c>
      <c r="M13" s="10">
        <v>6750</v>
      </c>
      <c r="N13" s="10">
        <v>7500</v>
      </c>
      <c r="O13" s="10">
        <v>8250</v>
      </c>
      <c r="P13" s="10">
        <v>9000</v>
      </c>
      <c r="Q13" s="10">
        <v>9750</v>
      </c>
      <c r="R13" s="10">
        <v>10500</v>
      </c>
      <c r="S13" s="10">
        <v>11250</v>
      </c>
      <c r="T13" s="10">
        <v>12000</v>
      </c>
      <c r="U13" s="10">
        <v>12750</v>
      </c>
      <c r="V13" s="10">
        <v>13500</v>
      </c>
      <c r="W13" s="10">
        <v>14250</v>
      </c>
      <c r="X13" s="10">
        <v>15000</v>
      </c>
      <c r="Y13" s="10">
        <v>15750</v>
      </c>
      <c r="Z13" s="10">
        <v>16500</v>
      </c>
      <c r="AA13" s="10">
        <v>17250</v>
      </c>
      <c r="AB13" s="10">
        <v>18000</v>
      </c>
      <c r="AC13" s="10">
        <v>18750</v>
      </c>
      <c r="AD13" s="10">
        <v>19500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1"/>
    </row>
    <row r="14" spans="2:65" x14ac:dyDescent="0.4">
      <c r="B14" s="19" t="s">
        <v>13</v>
      </c>
      <c r="C14" s="1" t="s">
        <v>19</v>
      </c>
      <c r="D14" s="29">
        <v>100</v>
      </c>
      <c r="E14" s="10">
        <v>750</v>
      </c>
      <c r="F14" s="10">
        <v>1500</v>
      </c>
      <c r="G14" s="10">
        <v>2250</v>
      </c>
      <c r="H14" s="10">
        <v>3000</v>
      </c>
      <c r="I14" s="10">
        <v>3750</v>
      </c>
      <c r="J14" s="10">
        <v>4500</v>
      </c>
      <c r="K14" s="10">
        <v>5250</v>
      </c>
      <c r="L14" s="10">
        <v>6000</v>
      </c>
      <c r="M14" s="10">
        <v>6750</v>
      </c>
      <c r="N14" s="10">
        <v>7500</v>
      </c>
      <c r="O14" s="10">
        <v>8250</v>
      </c>
      <c r="P14" s="10">
        <v>9000</v>
      </c>
      <c r="Q14" s="10">
        <v>9750</v>
      </c>
      <c r="R14" s="10">
        <v>10500</v>
      </c>
      <c r="S14" s="10">
        <v>11250</v>
      </c>
      <c r="T14" s="10">
        <v>12000</v>
      </c>
      <c r="U14" s="10">
        <v>12750</v>
      </c>
      <c r="V14" s="10">
        <v>13500</v>
      </c>
      <c r="W14" s="10">
        <v>14250</v>
      </c>
      <c r="X14" s="10">
        <v>15000</v>
      </c>
      <c r="Y14" s="10">
        <v>15750</v>
      </c>
      <c r="Z14" s="10">
        <v>16500</v>
      </c>
      <c r="AA14" s="10">
        <v>17250</v>
      </c>
      <c r="AB14" s="10">
        <v>18000</v>
      </c>
      <c r="AC14" s="10">
        <v>18750</v>
      </c>
      <c r="AD14" s="10">
        <v>19500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1"/>
    </row>
    <row r="15" spans="2:65" x14ac:dyDescent="0.4">
      <c r="B15" s="19" t="s">
        <v>13</v>
      </c>
      <c r="C15" s="1" t="s">
        <v>20</v>
      </c>
      <c r="D15" s="29">
        <v>60</v>
      </c>
      <c r="E15" s="10">
        <v>750</v>
      </c>
      <c r="F15" s="10">
        <v>1500</v>
      </c>
      <c r="G15" s="10">
        <v>2250</v>
      </c>
      <c r="H15" s="10">
        <v>3000</v>
      </c>
      <c r="I15" s="10">
        <v>3750</v>
      </c>
      <c r="J15" s="10">
        <v>4500</v>
      </c>
      <c r="K15" s="10">
        <v>5250</v>
      </c>
      <c r="L15" s="10">
        <v>6000</v>
      </c>
      <c r="M15" s="10">
        <v>6750</v>
      </c>
      <c r="N15" s="10">
        <v>7500</v>
      </c>
      <c r="O15" s="10">
        <v>8250</v>
      </c>
      <c r="P15" s="10">
        <v>9000</v>
      </c>
      <c r="Q15" s="10">
        <v>9750</v>
      </c>
      <c r="R15" s="10">
        <v>10500</v>
      </c>
      <c r="S15" s="10">
        <v>11250</v>
      </c>
      <c r="T15" s="10">
        <v>12000</v>
      </c>
      <c r="U15" s="10">
        <v>12750</v>
      </c>
      <c r="V15" s="10">
        <v>13500</v>
      </c>
      <c r="W15" s="10">
        <v>14250</v>
      </c>
      <c r="X15" s="10">
        <v>15000</v>
      </c>
      <c r="Y15" s="10">
        <v>15750</v>
      </c>
      <c r="Z15" s="10">
        <v>16500</v>
      </c>
      <c r="AA15" s="10">
        <v>17250</v>
      </c>
      <c r="AB15" s="10">
        <v>18000</v>
      </c>
      <c r="AC15" s="10">
        <v>18750</v>
      </c>
      <c r="AD15" s="10">
        <v>19500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1"/>
    </row>
    <row r="16" spans="2:65" x14ac:dyDescent="0.4">
      <c r="B16" s="19" t="s">
        <v>14</v>
      </c>
      <c r="C16" s="1" t="s">
        <v>17</v>
      </c>
      <c r="D16" s="29">
        <v>100</v>
      </c>
      <c r="E16" s="10">
        <v>750</v>
      </c>
      <c r="F16" s="10">
        <v>1500</v>
      </c>
      <c r="G16" s="10">
        <v>2250</v>
      </c>
      <c r="H16" s="10">
        <v>3000</v>
      </c>
      <c r="I16" s="10">
        <v>3750</v>
      </c>
      <c r="J16" s="10">
        <v>4500</v>
      </c>
      <c r="K16" s="10">
        <v>5250</v>
      </c>
      <c r="L16" s="10">
        <v>6000</v>
      </c>
      <c r="M16" s="10">
        <v>6750</v>
      </c>
      <c r="N16" s="10">
        <v>7500</v>
      </c>
      <c r="O16" s="10">
        <v>8250</v>
      </c>
      <c r="P16" s="10">
        <v>9000</v>
      </c>
      <c r="Q16" s="10">
        <v>9750</v>
      </c>
      <c r="R16" s="10">
        <v>10500</v>
      </c>
      <c r="S16" s="10">
        <v>11250</v>
      </c>
      <c r="T16" s="10">
        <v>12000</v>
      </c>
      <c r="U16" s="10">
        <v>12750</v>
      </c>
      <c r="V16" s="10">
        <v>13500</v>
      </c>
      <c r="W16" s="10">
        <v>14250</v>
      </c>
      <c r="X16" s="10">
        <v>15000</v>
      </c>
      <c r="Y16" s="10">
        <v>15750</v>
      </c>
      <c r="Z16" s="10">
        <v>16500</v>
      </c>
      <c r="AA16" s="10">
        <v>17250</v>
      </c>
      <c r="AB16" s="10">
        <v>18000</v>
      </c>
      <c r="AC16" s="10">
        <v>18750</v>
      </c>
      <c r="AD16" s="10">
        <v>19500</v>
      </c>
      <c r="AE16" s="10">
        <v>20250</v>
      </c>
      <c r="AF16" s="10">
        <v>21000</v>
      </c>
      <c r="AG16" s="10">
        <v>21750</v>
      </c>
      <c r="AH16" s="10">
        <v>22500</v>
      </c>
      <c r="AI16" s="10">
        <v>23250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1"/>
    </row>
    <row r="17" spans="2:405" x14ac:dyDescent="0.4">
      <c r="B17" s="19" t="s">
        <v>14</v>
      </c>
      <c r="C17" s="1" t="s">
        <v>19</v>
      </c>
      <c r="D17" s="29">
        <v>100</v>
      </c>
      <c r="E17" s="10">
        <v>800</v>
      </c>
      <c r="F17" s="10">
        <v>1600</v>
      </c>
      <c r="G17" s="10">
        <v>2400</v>
      </c>
      <c r="H17" s="10">
        <v>3200</v>
      </c>
      <c r="I17" s="10">
        <v>4000</v>
      </c>
      <c r="J17" s="10">
        <v>4800</v>
      </c>
      <c r="K17" s="10">
        <v>5600</v>
      </c>
      <c r="L17" s="10">
        <v>6400</v>
      </c>
      <c r="M17" s="10">
        <v>7200</v>
      </c>
      <c r="N17" s="10">
        <v>8000</v>
      </c>
      <c r="O17" s="10">
        <v>8800</v>
      </c>
      <c r="P17" s="10">
        <v>9600</v>
      </c>
      <c r="Q17" s="10">
        <v>10400</v>
      </c>
      <c r="R17" s="10">
        <v>11200</v>
      </c>
      <c r="S17" s="10">
        <v>12000</v>
      </c>
      <c r="T17" s="10">
        <v>12800</v>
      </c>
      <c r="U17" s="10">
        <v>13600</v>
      </c>
      <c r="V17" s="10">
        <v>14400</v>
      </c>
      <c r="W17" s="10">
        <v>15200</v>
      </c>
      <c r="X17" s="10">
        <v>16000</v>
      </c>
      <c r="Y17" s="10">
        <v>16800</v>
      </c>
      <c r="Z17" s="10">
        <v>17600</v>
      </c>
      <c r="AA17" s="10">
        <v>18400</v>
      </c>
      <c r="AB17" s="10">
        <v>19200</v>
      </c>
      <c r="AC17" s="10">
        <v>20000</v>
      </c>
      <c r="AD17" s="10">
        <v>20800</v>
      </c>
      <c r="AE17" s="10">
        <v>21600</v>
      </c>
      <c r="AF17" s="10">
        <v>22400</v>
      </c>
      <c r="AG17" s="10">
        <v>23200</v>
      </c>
      <c r="AH17" s="10">
        <v>24000</v>
      </c>
      <c r="AI17" s="10">
        <v>24800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1"/>
    </row>
    <row r="18" spans="2:405" x14ac:dyDescent="0.4">
      <c r="B18" s="19" t="s">
        <v>14</v>
      </c>
      <c r="C18" s="1" t="s">
        <v>20</v>
      </c>
      <c r="D18" s="29">
        <v>100</v>
      </c>
      <c r="E18" s="10">
        <v>1000</v>
      </c>
      <c r="F18" s="10">
        <v>2000</v>
      </c>
      <c r="G18" s="10">
        <v>3000</v>
      </c>
      <c r="H18" s="10">
        <v>4000</v>
      </c>
      <c r="I18" s="10">
        <v>5000</v>
      </c>
      <c r="J18" s="10">
        <v>6000</v>
      </c>
      <c r="K18" s="10">
        <v>7000</v>
      </c>
      <c r="L18" s="10">
        <v>8000</v>
      </c>
      <c r="M18" s="10">
        <v>9000</v>
      </c>
      <c r="N18" s="10">
        <v>10000</v>
      </c>
      <c r="O18" s="10">
        <v>11000</v>
      </c>
      <c r="P18" s="10">
        <v>12000</v>
      </c>
      <c r="Q18" s="10">
        <v>13000</v>
      </c>
      <c r="R18" s="10">
        <v>14000</v>
      </c>
      <c r="S18" s="10">
        <v>15000</v>
      </c>
      <c r="T18" s="10">
        <v>16000</v>
      </c>
      <c r="U18" s="10">
        <v>17000</v>
      </c>
      <c r="V18" s="10">
        <v>18000</v>
      </c>
      <c r="W18" s="10">
        <v>19000</v>
      </c>
      <c r="X18" s="10">
        <v>20000</v>
      </c>
      <c r="Y18" s="10">
        <v>21000</v>
      </c>
      <c r="Z18" s="10">
        <v>22000</v>
      </c>
      <c r="AA18" s="10">
        <v>23000</v>
      </c>
      <c r="AB18" s="10">
        <v>24000</v>
      </c>
      <c r="AC18" s="10">
        <v>25000</v>
      </c>
      <c r="AD18" s="10">
        <v>26000</v>
      </c>
      <c r="AE18" s="10">
        <v>27000</v>
      </c>
      <c r="AF18" s="10">
        <v>28000</v>
      </c>
      <c r="AG18" s="10">
        <v>29000</v>
      </c>
      <c r="AH18" s="10">
        <v>30000</v>
      </c>
      <c r="AI18" s="10">
        <v>31000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1"/>
    </row>
    <row r="19" spans="2:405" x14ac:dyDescent="0.4">
      <c r="B19" s="19" t="s">
        <v>15</v>
      </c>
      <c r="C19" s="1" t="s">
        <v>17</v>
      </c>
      <c r="D19" s="29">
        <v>100</v>
      </c>
      <c r="E19" s="10">
        <v>1000</v>
      </c>
      <c r="F19" s="10">
        <v>2000</v>
      </c>
      <c r="G19" s="10">
        <v>3000</v>
      </c>
      <c r="H19" s="10">
        <v>4000</v>
      </c>
      <c r="I19" s="10">
        <v>5000</v>
      </c>
      <c r="J19" s="10">
        <v>6000</v>
      </c>
      <c r="K19" s="10">
        <v>7000</v>
      </c>
      <c r="L19" s="10">
        <v>8000</v>
      </c>
      <c r="M19" s="10">
        <v>9000</v>
      </c>
      <c r="N19" s="10">
        <v>10000</v>
      </c>
      <c r="O19" s="10">
        <v>11000</v>
      </c>
      <c r="P19" s="10">
        <v>12000</v>
      </c>
      <c r="Q19" s="10">
        <v>13000</v>
      </c>
      <c r="R19" s="10">
        <v>14000</v>
      </c>
      <c r="S19" s="10">
        <v>15000</v>
      </c>
      <c r="T19" s="10">
        <v>16000</v>
      </c>
      <c r="U19" s="10">
        <v>17000</v>
      </c>
      <c r="V19" s="10">
        <v>18000</v>
      </c>
      <c r="W19" s="10">
        <v>19000</v>
      </c>
      <c r="X19" s="10">
        <v>20000</v>
      </c>
      <c r="Y19" s="10">
        <v>21000</v>
      </c>
      <c r="Z19" s="10">
        <v>22000</v>
      </c>
      <c r="AA19" s="10">
        <v>23000</v>
      </c>
      <c r="AB19" s="10">
        <v>24000</v>
      </c>
      <c r="AC19" s="10">
        <v>25000</v>
      </c>
      <c r="AD19" s="10">
        <v>26000</v>
      </c>
      <c r="AE19" s="10">
        <v>27000</v>
      </c>
      <c r="AF19" s="10">
        <v>28000</v>
      </c>
      <c r="AG19" s="10">
        <v>29000</v>
      </c>
      <c r="AH19" s="10">
        <v>30000</v>
      </c>
      <c r="AI19" s="10">
        <v>31000</v>
      </c>
      <c r="AJ19" s="10">
        <v>32000</v>
      </c>
      <c r="AK19" s="10">
        <v>33000</v>
      </c>
      <c r="AL19" s="10">
        <v>34000</v>
      </c>
      <c r="AM19" s="10">
        <v>35000</v>
      </c>
      <c r="AN19" s="10">
        <v>36000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1"/>
    </row>
    <row r="20" spans="2:405" x14ac:dyDescent="0.4">
      <c r="B20" s="19" t="s">
        <v>15</v>
      </c>
      <c r="C20" s="1" t="s">
        <v>19</v>
      </c>
      <c r="D20" s="29">
        <v>60</v>
      </c>
      <c r="E20" s="10">
        <v>3000</v>
      </c>
      <c r="F20" s="10">
        <v>6000</v>
      </c>
      <c r="G20" s="10">
        <v>9000</v>
      </c>
      <c r="H20" s="10">
        <v>12000</v>
      </c>
      <c r="I20" s="10">
        <v>15000</v>
      </c>
      <c r="J20" s="10">
        <v>18000</v>
      </c>
      <c r="K20" s="10">
        <v>21000</v>
      </c>
      <c r="L20" s="10">
        <v>24000</v>
      </c>
      <c r="M20" s="10">
        <v>27000</v>
      </c>
      <c r="N20" s="10">
        <v>30000</v>
      </c>
      <c r="O20" s="10">
        <v>33000</v>
      </c>
      <c r="P20" s="10">
        <v>36000</v>
      </c>
      <c r="Q20" s="10">
        <v>39000</v>
      </c>
      <c r="R20" s="10">
        <v>42000</v>
      </c>
      <c r="S20" s="10">
        <v>45000</v>
      </c>
      <c r="T20" s="10">
        <v>48000</v>
      </c>
      <c r="U20" s="10">
        <v>51000</v>
      </c>
      <c r="V20" s="10">
        <v>54000</v>
      </c>
      <c r="W20" s="10">
        <v>57000</v>
      </c>
      <c r="X20" s="10">
        <v>60000</v>
      </c>
      <c r="Y20" s="10">
        <v>63000</v>
      </c>
      <c r="Z20" s="10">
        <v>66000</v>
      </c>
      <c r="AA20" s="10">
        <v>69000</v>
      </c>
      <c r="AB20" s="10">
        <v>72000</v>
      </c>
      <c r="AC20" s="10">
        <v>75000</v>
      </c>
      <c r="AD20" s="10">
        <v>78000</v>
      </c>
      <c r="AE20" s="10">
        <v>81000</v>
      </c>
      <c r="AF20" s="10">
        <v>84000</v>
      </c>
      <c r="AG20" s="10">
        <v>87000</v>
      </c>
      <c r="AH20" s="10">
        <v>90000</v>
      </c>
      <c r="AI20" s="10">
        <v>93000</v>
      </c>
      <c r="AJ20" s="10">
        <v>96000</v>
      </c>
      <c r="AK20" s="10">
        <v>99000</v>
      </c>
      <c r="AL20" s="10">
        <v>102000</v>
      </c>
      <c r="AM20" s="10">
        <v>105000</v>
      </c>
      <c r="AN20" s="10">
        <v>108000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1"/>
    </row>
    <row r="21" spans="2:405" x14ac:dyDescent="0.4">
      <c r="B21" s="19" t="s">
        <v>15</v>
      </c>
      <c r="C21" s="1" t="s">
        <v>20</v>
      </c>
      <c r="D21" s="29">
        <v>100</v>
      </c>
      <c r="E21" s="10">
        <v>3000</v>
      </c>
      <c r="F21" s="10">
        <v>6000</v>
      </c>
      <c r="G21" s="10">
        <v>9000</v>
      </c>
      <c r="H21" s="10">
        <v>12000</v>
      </c>
      <c r="I21" s="10">
        <v>15000</v>
      </c>
      <c r="J21" s="10">
        <v>18000</v>
      </c>
      <c r="K21" s="10">
        <v>21000</v>
      </c>
      <c r="L21" s="10">
        <v>24000</v>
      </c>
      <c r="M21" s="10">
        <v>27000</v>
      </c>
      <c r="N21" s="10">
        <v>30000</v>
      </c>
      <c r="O21" s="10">
        <v>33000</v>
      </c>
      <c r="P21" s="10">
        <v>36000</v>
      </c>
      <c r="Q21" s="10">
        <v>39000</v>
      </c>
      <c r="R21" s="10">
        <v>42000</v>
      </c>
      <c r="S21" s="10">
        <v>45000</v>
      </c>
      <c r="T21" s="10">
        <v>48000</v>
      </c>
      <c r="U21" s="10">
        <v>51000</v>
      </c>
      <c r="V21" s="10">
        <v>54000</v>
      </c>
      <c r="W21" s="10">
        <v>57000</v>
      </c>
      <c r="X21" s="10">
        <v>60000</v>
      </c>
      <c r="Y21" s="10">
        <v>63000</v>
      </c>
      <c r="Z21" s="10">
        <v>66000</v>
      </c>
      <c r="AA21" s="10">
        <v>69000</v>
      </c>
      <c r="AB21" s="10">
        <v>72000</v>
      </c>
      <c r="AC21" s="10">
        <v>75000</v>
      </c>
      <c r="AD21" s="10">
        <v>78000</v>
      </c>
      <c r="AE21" s="10">
        <v>81000</v>
      </c>
      <c r="AF21" s="10">
        <v>84000</v>
      </c>
      <c r="AG21" s="10">
        <v>87000</v>
      </c>
      <c r="AH21" s="10">
        <v>90000</v>
      </c>
      <c r="AI21" s="10">
        <v>93000</v>
      </c>
      <c r="AJ21" s="10">
        <v>96000</v>
      </c>
      <c r="AK21" s="10">
        <v>99000</v>
      </c>
      <c r="AL21" s="10">
        <v>102000</v>
      </c>
      <c r="AM21" s="10">
        <v>105000</v>
      </c>
      <c r="AN21" s="10">
        <v>108000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1"/>
    </row>
    <row r="22" spans="2:405" x14ac:dyDescent="0.4">
      <c r="B22" s="19" t="s">
        <v>16</v>
      </c>
      <c r="C22" s="1" t="s">
        <v>17</v>
      </c>
      <c r="D22" s="29">
        <v>100</v>
      </c>
      <c r="E22" s="10">
        <v>3000</v>
      </c>
      <c r="F22" s="10">
        <v>6000</v>
      </c>
      <c r="G22" s="10">
        <v>9000</v>
      </c>
      <c r="H22" s="10">
        <v>12000</v>
      </c>
      <c r="I22" s="10">
        <v>15000</v>
      </c>
      <c r="J22" s="10">
        <v>18000</v>
      </c>
      <c r="K22" s="10">
        <v>21000</v>
      </c>
      <c r="L22" s="10">
        <v>24000</v>
      </c>
      <c r="M22" s="10">
        <v>27000</v>
      </c>
      <c r="N22" s="10">
        <v>30000</v>
      </c>
      <c r="O22" s="10">
        <v>33000</v>
      </c>
      <c r="P22" s="10">
        <v>36000</v>
      </c>
      <c r="Q22" s="10">
        <v>39000</v>
      </c>
      <c r="R22" s="10">
        <v>42000</v>
      </c>
      <c r="S22" s="10">
        <v>45000</v>
      </c>
      <c r="T22" s="10">
        <v>48000</v>
      </c>
      <c r="U22" s="10">
        <v>51000</v>
      </c>
      <c r="V22" s="10">
        <v>54000</v>
      </c>
      <c r="W22" s="10">
        <v>57000</v>
      </c>
      <c r="X22" s="10">
        <v>60000</v>
      </c>
      <c r="Y22" s="10">
        <v>63000</v>
      </c>
      <c r="Z22" s="10">
        <v>66000</v>
      </c>
      <c r="AA22" s="10">
        <v>69000</v>
      </c>
      <c r="AB22" s="10">
        <v>72000</v>
      </c>
      <c r="AC22" s="10">
        <v>75000</v>
      </c>
      <c r="AD22" s="10">
        <v>78000</v>
      </c>
      <c r="AE22" s="10">
        <v>81000</v>
      </c>
      <c r="AF22" s="10">
        <v>84000</v>
      </c>
      <c r="AG22" s="10">
        <v>87000</v>
      </c>
      <c r="AH22" s="10">
        <v>90000</v>
      </c>
      <c r="AI22" s="10">
        <v>93000</v>
      </c>
      <c r="AJ22" s="10">
        <v>96000</v>
      </c>
      <c r="AK22" s="10">
        <v>99000</v>
      </c>
      <c r="AL22" s="10">
        <v>102000</v>
      </c>
      <c r="AM22" s="10">
        <v>105000</v>
      </c>
      <c r="AN22" s="10">
        <v>108000</v>
      </c>
      <c r="AO22" s="10">
        <v>111000</v>
      </c>
      <c r="AP22" s="10">
        <v>114000</v>
      </c>
      <c r="AQ22" s="10">
        <v>117000</v>
      </c>
      <c r="AR22" s="10">
        <v>120000</v>
      </c>
      <c r="AS22" s="10">
        <v>123000</v>
      </c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1"/>
    </row>
    <row r="23" spans="2:405" x14ac:dyDescent="0.4">
      <c r="B23" s="19" t="s">
        <v>16</v>
      </c>
      <c r="C23" s="1" t="s">
        <v>19</v>
      </c>
      <c r="D23" s="29">
        <v>100</v>
      </c>
      <c r="E23" s="10">
        <v>3000</v>
      </c>
      <c r="F23" s="10">
        <v>6000</v>
      </c>
      <c r="G23" s="10">
        <v>9000</v>
      </c>
      <c r="H23" s="10">
        <v>12000</v>
      </c>
      <c r="I23" s="10">
        <v>15000</v>
      </c>
      <c r="J23" s="10">
        <v>18000</v>
      </c>
      <c r="K23" s="10">
        <v>21000</v>
      </c>
      <c r="L23" s="10">
        <v>24000</v>
      </c>
      <c r="M23" s="10">
        <v>27000</v>
      </c>
      <c r="N23" s="10">
        <v>30000</v>
      </c>
      <c r="O23" s="10">
        <v>33000</v>
      </c>
      <c r="P23" s="10">
        <v>36000</v>
      </c>
      <c r="Q23" s="10">
        <v>39000</v>
      </c>
      <c r="R23" s="10">
        <v>42000</v>
      </c>
      <c r="S23" s="10">
        <v>45000</v>
      </c>
      <c r="T23" s="10">
        <v>48000</v>
      </c>
      <c r="U23" s="10">
        <v>51000</v>
      </c>
      <c r="V23" s="10">
        <v>54000</v>
      </c>
      <c r="W23" s="10">
        <v>57000</v>
      </c>
      <c r="X23" s="10">
        <v>60000</v>
      </c>
      <c r="Y23" s="10">
        <v>63000</v>
      </c>
      <c r="Z23" s="10">
        <v>66000</v>
      </c>
      <c r="AA23" s="10">
        <v>69000</v>
      </c>
      <c r="AB23" s="10">
        <v>72000</v>
      </c>
      <c r="AC23" s="10">
        <v>75000</v>
      </c>
      <c r="AD23" s="10">
        <v>78000</v>
      </c>
      <c r="AE23" s="10">
        <v>81000</v>
      </c>
      <c r="AF23" s="10">
        <v>84000</v>
      </c>
      <c r="AG23" s="10">
        <v>87000</v>
      </c>
      <c r="AH23" s="10">
        <v>90000</v>
      </c>
      <c r="AI23" s="10">
        <v>93000</v>
      </c>
      <c r="AJ23" s="10">
        <v>96000</v>
      </c>
      <c r="AK23" s="10">
        <v>99000</v>
      </c>
      <c r="AL23" s="10">
        <v>102000</v>
      </c>
      <c r="AM23" s="10">
        <v>105000</v>
      </c>
      <c r="AN23" s="10">
        <v>108000</v>
      </c>
      <c r="AO23" s="10">
        <v>111000</v>
      </c>
      <c r="AP23" s="10">
        <v>114000</v>
      </c>
      <c r="AQ23" s="10">
        <v>117000</v>
      </c>
      <c r="AR23" s="10">
        <v>120000</v>
      </c>
      <c r="AS23" s="10">
        <v>123000</v>
      </c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1"/>
    </row>
    <row r="24" spans="2:405" ht="18" thickBot="1" x14ac:dyDescent="0.45">
      <c r="B24" s="44" t="s">
        <v>16</v>
      </c>
      <c r="C24" s="38" t="s">
        <v>20</v>
      </c>
      <c r="D24" s="58">
        <v>100</v>
      </c>
      <c r="E24" s="59">
        <v>3750</v>
      </c>
      <c r="F24" s="59">
        <v>7500</v>
      </c>
      <c r="G24" s="59">
        <v>11250</v>
      </c>
      <c r="H24" s="59">
        <v>15000</v>
      </c>
      <c r="I24" s="59">
        <v>18750</v>
      </c>
      <c r="J24" s="59">
        <v>22500</v>
      </c>
      <c r="K24" s="59">
        <v>26250</v>
      </c>
      <c r="L24" s="59">
        <v>30000</v>
      </c>
      <c r="M24" s="59">
        <v>33750</v>
      </c>
      <c r="N24" s="59">
        <v>37500</v>
      </c>
      <c r="O24" s="59">
        <v>41250</v>
      </c>
      <c r="P24" s="59">
        <v>45000</v>
      </c>
      <c r="Q24" s="59">
        <v>48750</v>
      </c>
      <c r="R24" s="59">
        <v>52500</v>
      </c>
      <c r="S24" s="59">
        <v>56250</v>
      </c>
      <c r="T24" s="59">
        <v>60000</v>
      </c>
      <c r="U24" s="59">
        <v>63750</v>
      </c>
      <c r="V24" s="59">
        <v>67500</v>
      </c>
      <c r="W24" s="59">
        <v>71250</v>
      </c>
      <c r="X24" s="59">
        <v>75000</v>
      </c>
      <c r="Y24" s="59">
        <v>78750</v>
      </c>
      <c r="Z24" s="59">
        <v>82500</v>
      </c>
      <c r="AA24" s="59">
        <v>86250</v>
      </c>
      <c r="AB24" s="59">
        <v>90000</v>
      </c>
      <c r="AC24" s="59">
        <v>93750</v>
      </c>
      <c r="AD24" s="59">
        <v>97500</v>
      </c>
      <c r="AE24" s="59">
        <v>101250</v>
      </c>
      <c r="AF24" s="59">
        <v>105000</v>
      </c>
      <c r="AG24" s="59">
        <v>108750</v>
      </c>
      <c r="AH24" s="59">
        <v>112500</v>
      </c>
      <c r="AI24" s="59">
        <v>116250</v>
      </c>
      <c r="AJ24" s="59">
        <v>120000</v>
      </c>
      <c r="AK24" s="59">
        <v>123750</v>
      </c>
      <c r="AL24" s="59">
        <v>127500</v>
      </c>
      <c r="AM24" s="59">
        <v>131250</v>
      </c>
      <c r="AN24" s="59">
        <v>135000</v>
      </c>
      <c r="AO24" s="59">
        <v>138750</v>
      </c>
      <c r="AP24" s="59">
        <v>142500</v>
      </c>
      <c r="AQ24" s="59">
        <v>146250</v>
      </c>
      <c r="AR24" s="59">
        <v>150000</v>
      </c>
      <c r="AS24" s="59">
        <v>153750</v>
      </c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9"/>
    </row>
    <row r="25" spans="2:405" x14ac:dyDescent="0.4">
      <c r="B25" s="45" t="s">
        <v>171</v>
      </c>
      <c r="C25" s="41" t="s">
        <v>17</v>
      </c>
      <c r="D25" s="41">
        <v>1000</v>
      </c>
      <c r="E25" s="41">
        <v>10000</v>
      </c>
      <c r="F25" s="60">
        <f>E25+$E$25</f>
        <v>20000</v>
      </c>
      <c r="G25" s="60">
        <f t="shared" ref="G25:BC25" si="0">F25+$E$25</f>
        <v>30000</v>
      </c>
      <c r="H25" s="60">
        <f t="shared" si="0"/>
        <v>40000</v>
      </c>
      <c r="I25" s="60">
        <f t="shared" si="0"/>
        <v>50000</v>
      </c>
      <c r="J25" s="60">
        <f t="shared" si="0"/>
        <v>60000</v>
      </c>
      <c r="K25" s="60">
        <f t="shared" si="0"/>
        <v>70000</v>
      </c>
      <c r="L25" s="60">
        <f t="shared" si="0"/>
        <v>80000</v>
      </c>
      <c r="M25" s="60">
        <f t="shared" si="0"/>
        <v>90000</v>
      </c>
      <c r="N25" s="60">
        <f t="shared" si="0"/>
        <v>100000</v>
      </c>
      <c r="O25" s="60">
        <f t="shared" si="0"/>
        <v>110000</v>
      </c>
      <c r="P25" s="60">
        <f t="shared" si="0"/>
        <v>120000</v>
      </c>
      <c r="Q25" s="60">
        <f t="shared" si="0"/>
        <v>130000</v>
      </c>
      <c r="R25" s="60">
        <f t="shared" si="0"/>
        <v>140000</v>
      </c>
      <c r="S25" s="60">
        <f t="shared" si="0"/>
        <v>150000</v>
      </c>
      <c r="T25" s="60">
        <f t="shared" si="0"/>
        <v>160000</v>
      </c>
      <c r="U25" s="60">
        <f t="shared" si="0"/>
        <v>170000</v>
      </c>
      <c r="V25" s="60">
        <f t="shared" si="0"/>
        <v>180000</v>
      </c>
      <c r="W25" s="60">
        <f t="shared" si="0"/>
        <v>190000</v>
      </c>
      <c r="X25" s="60">
        <f t="shared" si="0"/>
        <v>200000</v>
      </c>
      <c r="Y25" s="60">
        <f t="shared" si="0"/>
        <v>210000</v>
      </c>
      <c r="Z25" s="60">
        <f t="shared" si="0"/>
        <v>220000</v>
      </c>
      <c r="AA25" s="60">
        <f t="shared" si="0"/>
        <v>230000</v>
      </c>
      <c r="AB25" s="60">
        <f t="shared" si="0"/>
        <v>240000</v>
      </c>
      <c r="AC25" s="60">
        <f t="shared" si="0"/>
        <v>250000</v>
      </c>
      <c r="AD25" s="60">
        <f t="shared" si="0"/>
        <v>260000</v>
      </c>
      <c r="AE25" s="60">
        <f t="shared" si="0"/>
        <v>270000</v>
      </c>
      <c r="AF25" s="60">
        <f t="shared" si="0"/>
        <v>280000</v>
      </c>
      <c r="AG25" s="60">
        <f t="shared" si="0"/>
        <v>290000</v>
      </c>
      <c r="AH25" s="60">
        <f t="shared" si="0"/>
        <v>300000</v>
      </c>
      <c r="AI25" s="60">
        <f t="shared" si="0"/>
        <v>310000</v>
      </c>
      <c r="AJ25" s="60">
        <f t="shared" si="0"/>
        <v>320000</v>
      </c>
      <c r="AK25" s="60">
        <f t="shared" si="0"/>
        <v>330000</v>
      </c>
      <c r="AL25" s="60">
        <f t="shared" si="0"/>
        <v>340000</v>
      </c>
      <c r="AM25" s="60">
        <f t="shared" si="0"/>
        <v>350000</v>
      </c>
      <c r="AN25" s="60">
        <f t="shared" si="0"/>
        <v>360000</v>
      </c>
      <c r="AO25" s="60">
        <f t="shared" si="0"/>
        <v>370000</v>
      </c>
      <c r="AP25" s="60">
        <f t="shared" si="0"/>
        <v>380000</v>
      </c>
      <c r="AQ25" s="60">
        <f t="shared" si="0"/>
        <v>390000</v>
      </c>
      <c r="AR25" s="60">
        <f t="shared" si="0"/>
        <v>400000</v>
      </c>
      <c r="AS25" s="60">
        <f t="shared" si="0"/>
        <v>410000</v>
      </c>
      <c r="AT25" s="60">
        <f t="shared" si="0"/>
        <v>420000</v>
      </c>
      <c r="AU25" s="60">
        <f t="shared" si="0"/>
        <v>430000</v>
      </c>
      <c r="AV25" s="60">
        <f t="shared" si="0"/>
        <v>440000</v>
      </c>
      <c r="AW25" s="60">
        <f t="shared" si="0"/>
        <v>450000</v>
      </c>
      <c r="AX25" s="60">
        <f t="shared" si="0"/>
        <v>460000</v>
      </c>
      <c r="AY25" s="60">
        <f t="shared" si="0"/>
        <v>470000</v>
      </c>
      <c r="AZ25" s="60">
        <f t="shared" si="0"/>
        <v>480000</v>
      </c>
      <c r="BA25" s="60">
        <f t="shared" si="0"/>
        <v>490000</v>
      </c>
      <c r="BB25" s="60">
        <f t="shared" si="0"/>
        <v>500000</v>
      </c>
      <c r="BC25" s="60">
        <f t="shared" si="0"/>
        <v>510000</v>
      </c>
      <c r="BD25" s="41"/>
      <c r="BE25" s="41"/>
      <c r="BF25" s="41"/>
      <c r="BG25" s="41"/>
      <c r="BH25" s="41"/>
      <c r="BI25" s="41"/>
      <c r="BJ25" s="41"/>
      <c r="BK25" s="41"/>
      <c r="BL25" s="41"/>
      <c r="BM25" s="43"/>
    </row>
    <row r="26" spans="2:405" x14ac:dyDescent="0.4">
      <c r="B26" s="19" t="s">
        <v>171</v>
      </c>
      <c r="C26" s="1" t="s">
        <v>19</v>
      </c>
      <c r="D26" s="1">
        <v>2000</v>
      </c>
      <c r="E26" s="1">
        <v>20000</v>
      </c>
      <c r="F26" s="10">
        <f t="shared" ref="F26:AK26" si="1">E26+$E$26</f>
        <v>40000</v>
      </c>
      <c r="G26" s="10">
        <f t="shared" si="1"/>
        <v>60000</v>
      </c>
      <c r="H26" s="10">
        <f t="shared" si="1"/>
        <v>80000</v>
      </c>
      <c r="I26" s="10">
        <f t="shared" si="1"/>
        <v>100000</v>
      </c>
      <c r="J26" s="10">
        <f t="shared" si="1"/>
        <v>120000</v>
      </c>
      <c r="K26" s="10">
        <f t="shared" si="1"/>
        <v>140000</v>
      </c>
      <c r="L26" s="10">
        <f t="shared" si="1"/>
        <v>160000</v>
      </c>
      <c r="M26" s="10">
        <f t="shared" si="1"/>
        <v>180000</v>
      </c>
      <c r="N26" s="10">
        <f t="shared" si="1"/>
        <v>200000</v>
      </c>
      <c r="O26" s="10">
        <f t="shared" si="1"/>
        <v>220000</v>
      </c>
      <c r="P26" s="10">
        <f t="shared" si="1"/>
        <v>240000</v>
      </c>
      <c r="Q26" s="10">
        <f t="shared" si="1"/>
        <v>260000</v>
      </c>
      <c r="R26" s="10">
        <f t="shared" si="1"/>
        <v>280000</v>
      </c>
      <c r="S26" s="10">
        <f t="shared" si="1"/>
        <v>300000</v>
      </c>
      <c r="T26" s="10">
        <f t="shared" si="1"/>
        <v>320000</v>
      </c>
      <c r="U26" s="10">
        <f t="shared" si="1"/>
        <v>340000</v>
      </c>
      <c r="V26" s="10">
        <f t="shared" si="1"/>
        <v>360000</v>
      </c>
      <c r="W26" s="10">
        <f t="shared" si="1"/>
        <v>380000</v>
      </c>
      <c r="X26" s="10">
        <f t="shared" si="1"/>
        <v>400000</v>
      </c>
      <c r="Y26" s="10">
        <f t="shared" si="1"/>
        <v>420000</v>
      </c>
      <c r="Z26" s="10">
        <f t="shared" si="1"/>
        <v>440000</v>
      </c>
      <c r="AA26" s="10">
        <f t="shared" si="1"/>
        <v>460000</v>
      </c>
      <c r="AB26" s="10">
        <f t="shared" si="1"/>
        <v>480000</v>
      </c>
      <c r="AC26" s="10">
        <f t="shared" si="1"/>
        <v>500000</v>
      </c>
      <c r="AD26" s="10">
        <f t="shared" si="1"/>
        <v>520000</v>
      </c>
      <c r="AE26" s="10">
        <f t="shared" si="1"/>
        <v>540000</v>
      </c>
      <c r="AF26" s="10">
        <f t="shared" si="1"/>
        <v>560000</v>
      </c>
      <c r="AG26" s="10">
        <f t="shared" si="1"/>
        <v>580000</v>
      </c>
      <c r="AH26" s="10">
        <f t="shared" si="1"/>
        <v>600000</v>
      </c>
      <c r="AI26" s="10">
        <f t="shared" si="1"/>
        <v>620000</v>
      </c>
      <c r="AJ26" s="10">
        <f t="shared" si="1"/>
        <v>640000</v>
      </c>
      <c r="AK26" s="10">
        <f t="shared" si="1"/>
        <v>660000</v>
      </c>
      <c r="AL26" s="10">
        <f t="shared" ref="AL26:BC26" si="2">AK26+$E$26</f>
        <v>680000</v>
      </c>
      <c r="AM26" s="10">
        <f t="shared" si="2"/>
        <v>700000</v>
      </c>
      <c r="AN26" s="10">
        <f t="shared" si="2"/>
        <v>720000</v>
      </c>
      <c r="AO26" s="10">
        <f t="shared" si="2"/>
        <v>740000</v>
      </c>
      <c r="AP26" s="10">
        <f t="shared" si="2"/>
        <v>760000</v>
      </c>
      <c r="AQ26" s="10">
        <f t="shared" si="2"/>
        <v>780000</v>
      </c>
      <c r="AR26" s="10">
        <f t="shared" si="2"/>
        <v>800000</v>
      </c>
      <c r="AS26" s="10">
        <f t="shared" si="2"/>
        <v>820000</v>
      </c>
      <c r="AT26" s="10">
        <f t="shared" si="2"/>
        <v>840000</v>
      </c>
      <c r="AU26" s="10">
        <f t="shared" si="2"/>
        <v>860000</v>
      </c>
      <c r="AV26" s="10">
        <f t="shared" si="2"/>
        <v>880000</v>
      </c>
      <c r="AW26" s="10">
        <f t="shared" si="2"/>
        <v>900000</v>
      </c>
      <c r="AX26" s="10">
        <f t="shared" si="2"/>
        <v>920000</v>
      </c>
      <c r="AY26" s="10">
        <f t="shared" si="2"/>
        <v>940000</v>
      </c>
      <c r="AZ26" s="10">
        <f t="shared" si="2"/>
        <v>960000</v>
      </c>
      <c r="BA26" s="10">
        <f t="shared" si="2"/>
        <v>980000</v>
      </c>
      <c r="BB26" s="10">
        <f t="shared" si="2"/>
        <v>1000000</v>
      </c>
      <c r="BC26" s="10">
        <f t="shared" si="2"/>
        <v>1020000</v>
      </c>
      <c r="BD26" s="1"/>
      <c r="BE26" s="1"/>
      <c r="BF26" s="1"/>
      <c r="BG26" s="1"/>
      <c r="BH26" s="1"/>
      <c r="BI26" s="1"/>
      <c r="BJ26" s="1"/>
      <c r="BK26" s="1"/>
      <c r="BL26" s="1"/>
      <c r="BM26" s="11"/>
      <c r="OO26" s="30" t="e">
        <f>SUM(#REF!)*4</f>
        <v>#REF!</v>
      </c>
    </row>
    <row r="27" spans="2:405" x14ac:dyDescent="0.4">
      <c r="B27" s="19" t="s">
        <v>171</v>
      </c>
      <c r="C27" s="1" t="s">
        <v>20</v>
      </c>
      <c r="D27" s="1">
        <v>4000</v>
      </c>
      <c r="E27" s="1">
        <v>40000</v>
      </c>
      <c r="F27" s="10">
        <f t="shared" ref="F27:AK27" si="3">E27+$E$27</f>
        <v>80000</v>
      </c>
      <c r="G27" s="10">
        <f t="shared" si="3"/>
        <v>120000</v>
      </c>
      <c r="H27" s="10">
        <f t="shared" si="3"/>
        <v>160000</v>
      </c>
      <c r="I27" s="10">
        <f t="shared" si="3"/>
        <v>200000</v>
      </c>
      <c r="J27" s="10">
        <f t="shared" si="3"/>
        <v>240000</v>
      </c>
      <c r="K27" s="10">
        <f t="shared" si="3"/>
        <v>280000</v>
      </c>
      <c r="L27" s="10">
        <f t="shared" si="3"/>
        <v>320000</v>
      </c>
      <c r="M27" s="10">
        <f t="shared" si="3"/>
        <v>360000</v>
      </c>
      <c r="N27" s="10">
        <f t="shared" si="3"/>
        <v>400000</v>
      </c>
      <c r="O27" s="10">
        <f t="shared" si="3"/>
        <v>440000</v>
      </c>
      <c r="P27" s="10">
        <f t="shared" si="3"/>
        <v>480000</v>
      </c>
      <c r="Q27" s="10">
        <f t="shared" si="3"/>
        <v>520000</v>
      </c>
      <c r="R27" s="10">
        <f t="shared" si="3"/>
        <v>560000</v>
      </c>
      <c r="S27" s="10">
        <f t="shared" si="3"/>
        <v>600000</v>
      </c>
      <c r="T27" s="10">
        <f t="shared" si="3"/>
        <v>640000</v>
      </c>
      <c r="U27" s="10">
        <f t="shared" si="3"/>
        <v>680000</v>
      </c>
      <c r="V27" s="10">
        <f t="shared" si="3"/>
        <v>720000</v>
      </c>
      <c r="W27" s="10">
        <f t="shared" si="3"/>
        <v>760000</v>
      </c>
      <c r="X27" s="10">
        <f t="shared" si="3"/>
        <v>800000</v>
      </c>
      <c r="Y27" s="10">
        <f t="shared" si="3"/>
        <v>840000</v>
      </c>
      <c r="Z27" s="10">
        <f t="shared" si="3"/>
        <v>880000</v>
      </c>
      <c r="AA27" s="10">
        <f t="shared" si="3"/>
        <v>920000</v>
      </c>
      <c r="AB27" s="10">
        <f t="shared" si="3"/>
        <v>960000</v>
      </c>
      <c r="AC27" s="10">
        <f t="shared" si="3"/>
        <v>1000000</v>
      </c>
      <c r="AD27" s="10">
        <f t="shared" si="3"/>
        <v>1040000</v>
      </c>
      <c r="AE27" s="10">
        <f t="shared" si="3"/>
        <v>1080000</v>
      </c>
      <c r="AF27" s="10">
        <f t="shared" si="3"/>
        <v>1120000</v>
      </c>
      <c r="AG27" s="10">
        <f t="shared" si="3"/>
        <v>1160000</v>
      </c>
      <c r="AH27" s="10">
        <f t="shared" si="3"/>
        <v>1200000</v>
      </c>
      <c r="AI27" s="10">
        <f t="shared" si="3"/>
        <v>1240000</v>
      </c>
      <c r="AJ27" s="10">
        <f t="shared" si="3"/>
        <v>1280000</v>
      </c>
      <c r="AK27" s="10">
        <f t="shared" si="3"/>
        <v>1320000</v>
      </c>
      <c r="AL27" s="10">
        <f t="shared" ref="AL27:BC27" si="4">AK27+$E$27</f>
        <v>1360000</v>
      </c>
      <c r="AM27" s="10">
        <f t="shared" si="4"/>
        <v>1400000</v>
      </c>
      <c r="AN27" s="10">
        <f t="shared" si="4"/>
        <v>1440000</v>
      </c>
      <c r="AO27" s="10">
        <f t="shared" si="4"/>
        <v>1480000</v>
      </c>
      <c r="AP27" s="10">
        <f t="shared" si="4"/>
        <v>1520000</v>
      </c>
      <c r="AQ27" s="10">
        <f t="shared" si="4"/>
        <v>1560000</v>
      </c>
      <c r="AR27" s="10">
        <f t="shared" si="4"/>
        <v>1600000</v>
      </c>
      <c r="AS27" s="10">
        <f t="shared" si="4"/>
        <v>1640000</v>
      </c>
      <c r="AT27" s="10">
        <f t="shared" si="4"/>
        <v>1680000</v>
      </c>
      <c r="AU27" s="10">
        <f t="shared" si="4"/>
        <v>1720000</v>
      </c>
      <c r="AV27" s="10">
        <f t="shared" si="4"/>
        <v>1760000</v>
      </c>
      <c r="AW27" s="10">
        <f t="shared" si="4"/>
        <v>1800000</v>
      </c>
      <c r="AX27" s="10">
        <f t="shared" si="4"/>
        <v>1840000</v>
      </c>
      <c r="AY27" s="10">
        <f t="shared" si="4"/>
        <v>1880000</v>
      </c>
      <c r="AZ27" s="10">
        <f t="shared" si="4"/>
        <v>1920000</v>
      </c>
      <c r="BA27" s="10">
        <f t="shared" si="4"/>
        <v>1960000</v>
      </c>
      <c r="BB27" s="10">
        <f t="shared" si="4"/>
        <v>2000000</v>
      </c>
      <c r="BC27" s="10">
        <f t="shared" si="4"/>
        <v>2040000</v>
      </c>
      <c r="BD27" s="1"/>
      <c r="BE27" s="1"/>
      <c r="BF27" s="1"/>
      <c r="BG27" s="1"/>
      <c r="BH27" s="1"/>
      <c r="BI27" s="1"/>
      <c r="BJ27" s="1"/>
      <c r="BK27" s="1"/>
      <c r="BL27" s="1"/>
      <c r="BM27" s="11"/>
    </row>
    <row r="28" spans="2:405" x14ac:dyDescent="0.4">
      <c r="B28" s="19" t="s">
        <v>172</v>
      </c>
      <c r="C28" s="1" t="s">
        <v>17</v>
      </c>
      <c r="D28" s="1">
        <v>10000</v>
      </c>
      <c r="E28" s="1">
        <v>50000</v>
      </c>
      <c r="F28" s="10">
        <f>E28+$E$28</f>
        <v>100000</v>
      </c>
      <c r="G28" s="10">
        <f t="shared" ref="G28:BM28" si="5">F28+$E$28</f>
        <v>150000</v>
      </c>
      <c r="H28" s="10">
        <f t="shared" si="5"/>
        <v>200000</v>
      </c>
      <c r="I28" s="10">
        <f t="shared" si="5"/>
        <v>250000</v>
      </c>
      <c r="J28" s="10">
        <f t="shared" si="5"/>
        <v>300000</v>
      </c>
      <c r="K28" s="10">
        <f t="shared" si="5"/>
        <v>350000</v>
      </c>
      <c r="L28" s="10">
        <f t="shared" si="5"/>
        <v>400000</v>
      </c>
      <c r="M28" s="10">
        <f t="shared" si="5"/>
        <v>450000</v>
      </c>
      <c r="N28" s="10">
        <f t="shared" si="5"/>
        <v>500000</v>
      </c>
      <c r="O28" s="10">
        <f t="shared" si="5"/>
        <v>550000</v>
      </c>
      <c r="P28" s="10">
        <f t="shared" si="5"/>
        <v>600000</v>
      </c>
      <c r="Q28" s="10">
        <f t="shared" si="5"/>
        <v>650000</v>
      </c>
      <c r="R28" s="10">
        <f t="shared" si="5"/>
        <v>700000</v>
      </c>
      <c r="S28" s="10">
        <f t="shared" si="5"/>
        <v>750000</v>
      </c>
      <c r="T28" s="10">
        <f t="shared" si="5"/>
        <v>800000</v>
      </c>
      <c r="U28" s="10">
        <f t="shared" si="5"/>
        <v>850000</v>
      </c>
      <c r="V28" s="10">
        <f t="shared" si="5"/>
        <v>900000</v>
      </c>
      <c r="W28" s="10">
        <f t="shared" si="5"/>
        <v>950000</v>
      </c>
      <c r="X28" s="10">
        <f t="shared" si="5"/>
        <v>1000000</v>
      </c>
      <c r="Y28" s="10">
        <f t="shared" si="5"/>
        <v>1050000</v>
      </c>
      <c r="Z28" s="10">
        <f t="shared" si="5"/>
        <v>1100000</v>
      </c>
      <c r="AA28" s="10">
        <f t="shared" si="5"/>
        <v>1150000</v>
      </c>
      <c r="AB28" s="10">
        <f t="shared" si="5"/>
        <v>1200000</v>
      </c>
      <c r="AC28" s="10">
        <f t="shared" si="5"/>
        <v>1250000</v>
      </c>
      <c r="AD28" s="10">
        <f t="shared" si="5"/>
        <v>1300000</v>
      </c>
      <c r="AE28" s="10">
        <f t="shared" si="5"/>
        <v>1350000</v>
      </c>
      <c r="AF28" s="10">
        <f t="shared" si="5"/>
        <v>1400000</v>
      </c>
      <c r="AG28" s="10">
        <f t="shared" si="5"/>
        <v>1450000</v>
      </c>
      <c r="AH28" s="10">
        <f t="shared" si="5"/>
        <v>1500000</v>
      </c>
      <c r="AI28" s="10">
        <f t="shared" si="5"/>
        <v>1550000</v>
      </c>
      <c r="AJ28" s="10">
        <f t="shared" si="5"/>
        <v>1600000</v>
      </c>
      <c r="AK28" s="10">
        <f t="shared" si="5"/>
        <v>1650000</v>
      </c>
      <c r="AL28" s="10">
        <f t="shared" si="5"/>
        <v>1700000</v>
      </c>
      <c r="AM28" s="10">
        <f t="shared" si="5"/>
        <v>1750000</v>
      </c>
      <c r="AN28" s="10">
        <f t="shared" si="5"/>
        <v>1800000</v>
      </c>
      <c r="AO28" s="10">
        <f t="shared" si="5"/>
        <v>1850000</v>
      </c>
      <c r="AP28" s="10">
        <f t="shared" si="5"/>
        <v>1900000</v>
      </c>
      <c r="AQ28" s="10">
        <f t="shared" si="5"/>
        <v>1950000</v>
      </c>
      <c r="AR28" s="10">
        <f t="shared" si="5"/>
        <v>2000000</v>
      </c>
      <c r="AS28" s="10">
        <f t="shared" si="5"/>
        <v>2050000</v>
      </c>
      <c r="AT28" s="10">
        <f t="shared" si="5"/>
        <v>2100000</v>
      </c>
      <c r="AU28" s="10">
        <f t="shared" si="5"/>
        <v>2150000</v>
      </c>
      <c r="AV28" s="10">
        <f t="shared" si="5"/>
        <v>2200000</v>
      </c>
      <c r="AW28" s="10">
        <f t="shared" si="5"/>
        <v>2250000</v>
      </c>
      <c r="AX28" s="10">
        <f t="shared" si="5"/>
        <v>2300000</v>
      </c>
      <c r="AY28" s="10">
        <f t="shared" si="5"/>
        <v>2350000</v>
      </c>
      <c r="AZ28" s="10">
        <f t="shared" si="5"/>
        <v>2400000</v>
      </c>
      <c r="BA28" s="10">
        <f t="shared" si="5"/>
        <v>2450000</v>
      </c>
      <c r="BB28" s="10">
        <f t="shared" si="5"/>
        <v>2500000</v>
      </c>
      <c r="BC28" s="10">
        <f t="shared" si="5"/>
        <v>2550000</v>
      </c>
      <c r="BD28" s="10">
        <f t="shared" si="5"/>
        <v>2600000</v>
      </c>
      <c r="BE28" s="10">
        <f t="shared" si="5"/>
        <v>2650000</v>
      </c>
      <c r="BF28" s="10">
        <f t="shared" si="5"/>
        <v>2700000</v>
      </c>
      <c r="BG28" s="10">
        <f t="shared" si="5"/>
        <v>2750000</v>
      </c>
      <c r="BH28" s="10">
        <f t="shared" si="5"/>
        <v>2800000</v>
      </c>
      <c r="BI28" s="10">
        <f t="shared" si="5"/>
        <v>2850000</v>
      </c>
      <c r="BJ28" s="10">
        <f t="shared" si="5"/>
        <v>2900000</v>
      </c>
      <c r="BK28" s="10">
        <f t="shared" si="5"/>
        <v>2950000</v>
      </c>
      <c r="BL28" s="10">
        <f t="shared" si="5"/>
        <v>3000000</v>
      </c>
      <c r="BM28" s="22">
        <f t="shared" si="5"/>
        <v>3050000</v>
      </c>
    </row>
    <row r="29" spans="2:405" x14ac:dyDescent="0.4">
      <c r="B29" s="19" t="s">
        <v>172</v>
      </c>
      <c r="C29" s="1" t="s">
        <v>19</v>
      </c>
      <c r="D29" s="1">
        <v>20000</v>
      </c>
      <c r="E29" s="1">
        <v>150000</v>
      </c>
      <c r="F29" s="10">
        <f t="shared" ref="F29:AK29" si="6">E29+$E$29</f>
        <v>300000</v>
      </c>
      <c r="G29" s="10">
        <f t="shared" si="6"/>
        <v>450000</v>
      </c>
      <c r="H29" s="10">
        <f t="shared" si="6"/>
        <v>600000</v>
      </c>
      <c r="I29" s="10">
        <f t="shared" si="6"/>
        <v>750000</v>
      </c>
      <c r="J29" s="10">
        <f t="shared" si="6"/>
        <v>900000</v>
      </c>
      <c r="K29" s="10">
        <f t="shared" si="6"/>
        <v>1050000</v>
      </c>
      <c r="L29" s="10">
        <f t="shared" si="6"/>
        <v>1200000</v>
      </c>
      <c r="M29" s="10">
        <f t="shared" si="6"/>
        <v>1350000</v>
      </c>
      <c r="N29" s="10">
        <f t="shared" si="6"/>
        <v>1500000</v>
      </c>
      <c r="O29" s="10">
        <f t="shared" si="6"/>
        <v>1650000</v>
      </c>
      <c r="P29" s="10">
        <f t="shared" si="6"/>
        <v>1800000</v>
      </c>
      <c r="Q29" s="10">
        <f t="shared" si="6"/>
        <v>1950000</v>
      </c>
      <c r="R29" s="10">
        <f t="shared" si="6"/>
        <v>2100000</v>
      </c>
      <c r="S29" s="10">
        <f t="shared" si="6"/>
        <v>2250000</v>
      </c>
      <c r="T29" s="10">
        <f t="shared" si="6"/>
        <v>2400000</v>
      </c>
      <c r="U29" s="10">
        <f t="shared" si="6"/>
        <v>2550000</v>
      </c>
      <c r="V29" s="10">
        <f t="shared" si="6"/>
        <v>2700000</v>
      </c>
      <c r="W29" s="10">
        <f t="shared" si="6"/>
        <v>2850000</v>
      </c>
      <c r="X29" s="10">
        <f t="shared" si="6"/>
        <v>3000000</v>
      </c>
      <c r="Y29" s="10">
        <f t="shared" si="6"/>
        <v>3150000</v>
      </c>
      <c r="Z29" s="10">
        <f t="shared" si="6"/>
        <v>3300000</v>
      </c>
      <c r="AA29" s="10">
        <f t="shared" si="6"/>
        <v>3450000</v>
      </c>
      <c r="AB29" s="10">
        <f t="shared" si="6"/>
        <v>3600000</v>
      </c>
      <c r="AC29" s="10">
        <f t="shared" si="6"/>
        <v>3750000</v>
      </c>
      <c r="AD29" s="10">
        <f t="shared" si="6"/>
        <v>3900000</v>
      </c>
      <c r="AE29" s="10">
        <f t="shared" si="6"/>
        <v>4050000</v>
      </c>
      <c r="AF29" s="10">
        <f t="shared" si="6"/>
        <v>4200000</v>
      </c>
      <c r="AG29" s="10">
        <f t="shared" si="6"/>
        <v>4350000</v>
      </c>
      <c r="AH29" s="10">
        <f t="shared" si="6"/>
        <v>4500000</v>
      </c>
      <c r="AI29" s="10">
        <f t="shared" si="6"/>
        <v>4650000</v>
      </c>
      <c r="AJ29" s="10">
        <f t="shared" si="6"/>
        <v>4800000</v>
      </c>
      <c r="AK29" s="10">
        <f t="shared" si="6"/>
        <v>4950000</v>
      </c>
      <c r="AL29" s="10">
        <f t="shared" ref="AL29:BM29" si="7">AK29+$E$29</f>
        <v>5100000</v>
      </c>
      <c r="AM29" s="10">
        <f t="shared" si="7"/>
        <v>5250000</v>
      </c>
      <c r="AN29" s="10">
        <f t="shared" si="7"/>
        <v>5400000</v>
      </c>
      <c r="AO29" s="10">
        <f t="shared" si="7"/>
        <v>5550000</v>
      </c>
      <c r="AP29" s="10">
        <f t="shared" si="7"/>
        <v>5700000</v>
      </c>
      <c r="AQ29" s="10">
        <f t="shared" si="7"/>
        <v>5850000</v>
      </c>
      <c r="AR29" s="10">
        <f t="shared" si="7"/>
        <v>6000000</v>
      </c>
      <c r="AS29" s="10">
        <f t="shared" si="7"/>
        <v>6150000</v>
      </c>
      <c r="AT29" s="10">
        <f t="shared" si="7"/>
        <v>6300000</v>
      </c>
      <c r="AU29" s="10">
        <f t="shared" si="7"/>
        <v>6450000</v>
      </c>
      <c r="AV29" s="10">
        <f t="shared" si="7"/>
        <v>6600000</v>
      </c>
      <c r="AW29" s="10">
        <f t="shared" si="7"/>
        <v>6750000</v>
      </c>
      <c r="AX29" s="10">
        <f t="shared" si="7"/>
        <v>6900000</v>
      </c>
      <c r="AY29" s="10">
        <f t="shared" si="7"/>
        <v>7050000</v>
      </c>
      <c r="AZ29" s="10">
        <f t="shared" si="7"/>
        <v>7200000</v>
      </c>
      <c r="BA29" s="10">
        <f t="shared" si="7"/>
        <v>7350000</v>
      </c>
      <c r="BB29" s="10">
        <f t="shared" si="7"/>
        <v>7500000</v>
      </c>
      <c r="BC29" s="10">
        <f t="shared" si="7"/>
        <v>7650000</v>
      </c>
      <c r="BD29" s="10">
        <f t="shared" si="7"/>
        <v>7800000</v>
      </c>
      <c r="BE29" s="10">
        <f t="shared" si="7"/>
        <v>7950000</v>
      </c>
      <c r="BF29" s="10">
        <f t="shared" si="7"/>
        <v>8100000</v>
      </c>
      <c r="BG29" s="10">
        <f t="shared" si="7"/>
        <v>8250000</v>
      </c>
      <c r="BH29" s="10">
        <f t="shared" si="7"/>
        <v>8400000</v>
      </c>
      <c r="BI29" s="10">
        <f t="shared" si="7"/>
        <v>8550000</v>
      </c>
      <c r="BJ29" s="10">
        <f t="shared" si="7"/>
        <v>8700000</v>
      </c>
      <c r="BK29" s="10">
        <f t="shared" si="7"/>
        <v>8850000</v>
      </c>
      <c r="BL29" s="10">
        <f t="shared" si="7"/>
        <v>9000000</v>
      </c>
      <c r="BM29" s="22">
        <f t="shared" si="7"/>
        <v>9150000</v>
      </c>
    </row>
    <row r="30" spans="2:405" ht="18" thickBot="1" x14ac:dyDescent="0.45">
      <c r="B30" s="13" t="s">
        <v>172</v>
      </c>
      <c r="C30" s="7" t="s">
        <v>20</v>
      </c>
      <c r="D30" s="7">
        <v>40000</v>
      </c>
      <c r="E30" s="7">
        <v>400000</v>
      </c>
      <c r="F30" s="14">
        <f t="shared" ref="F30:AK30" si="8">E30+$E$30</f>
        <v>800000</v>
      </c>
      <c r="G30" s="14">
        <f t="shared" si="8"/>
        <v>1200000</v>
      </c>
      <c r="H30" s="14">
        <f t="shared" si="8"/>
        <v>1600000</v>
      </c>
      <c r="I30" s="14">
        <f t="shared" si="8"/>
        <v>2000000</v>
      </c>
      <c r="J30" s="14">
        <f t="shared" si="8"/>
        <v>2400000</v>
      </c>
      <c r="K30" s="14">
        <f t="shared" si="8"/>
        <v>2800000</v>
      </c>
      <c r="L30" s="14">
        <f t="shared" si="8"/>
        <v>3200000</v>
      </c>
      <c r="M30" s="14">
        <f t="shared" si="8"/>
        <v>3600000</v>
      </c>
      <c r="N30" s="14">
        <f t="shared" si="8"/>
        <v>4000000</v>
      </c>
      <c r="O30" s="14">
        <f t="shared" si="8"/>
        <v>4400000</v>
      </c>
      <c r="P30" s="14">
        <f t="shared" si="8"/>
        <v>4800000</v>
      </c>
      <c r="Q30" s="14">
        <f t="shared" si="8"/>
        <v>5200000</v>
      </c>
      <c r="R30" s="14">
        <f t="shared" si="8"/>
        <v>5600000</v>
      </c>
      <c r="S30" s="14">
        <f t="shared" si="8"/>
        <v>6000000</v>
      </c>
      <c r="T30" s="14">
        <f t="shared" si="8"/>
        <v>6400000</v>
      </c>
      <c r="U30" s="14">
        <f t="shared" si="8"/>
        <v>6800000</v>
      </c>
      <c r="V30" s="14">
        <f t="shared" si="8"/>
        <v>7200000</v>
      </c>
      <c r="W30" s="14">
        <f t="shared" si="8"/>
        <v>7600000</v>
      </c>
      <c r="X30" s="14">
        <f t="shared" si="8"/>
        <v>8000000</v>
      </c>
      <c r="Y30" s="14">
        <f t="shared" si="8"/>
        <v>8400000</v>
      </c>
      <c r="Z30" s="14">
        <f t="shared" si="8"/>
        <v>8800000</v>
      </c>
      <c r="AA30" s="14">
        <f t="shared" si="8"/>
        <v>9200000</v>
      </c>
      <c r="AB30" s="14">
        <f t="shared" si="8"/>
        <v>9600000</v>
      </c>
      <c r="AC30" s="14">
        <f t="shared" si="8"/>
        <v>10000000</v>
      </c>
      <c r="AD30" s="14">
        <f t="shared" si="8"/>
        <v>10400000</v>
      </c>
      <c r="AE30" s="14">
        <f t="shared" si="8"/>
        <v>10800000</v>
      </c>
      <c r="AF30" s="14">
        <f t="shared" si="8"/>
        <v>11200000</v>
      </c>
      <c r="AG30" s="14">
        <f t="shared" si="8"/>
        <v>11600000</v>
      </c>
      <c r="AH30" s="14">
        <f t="shared" si="8"/>
        <v>12000000</v>
      </c>
      <c r="AI30" s="14">
        <f t="shared" si="8"/>
        <v>12400000</v>
      </c>
      <c r="AJ30" s="14">
        <f t="shared" si="8"/>
        <v>12800000</v>
      </c>
      <c r="AK30" s="14">
        <f t="shared" si="8"/>
        <v>13200000</v>
      </c>
      <c r="AL30" s="14">
        <f t="shared" ref="AL30:BM30" si="9">AK30+$E$30</f>
        <v>13600000</v>
      </c>
      <c r="AM30" s="14">
        <f t="shared" si="9"/>
        <v>14000000</v>
      </c>
      <c r="AN30" s="14">
        <f t="shared" si="9"/>
        <v>14400000</v>
      </c>
      <c r="AO30" s="14">
        <f t="shared" si="9"/>
        <v>14800000</v>
      </c>
      <c r="AP30" s="14">
        <f t="shared" si="9"/>
        <v>15200000</v>
      </c>
      <c r="AQ30" s="14">
        <f t="shared" si="9"/>
        <v>15600000</v>
      </c>
      <c r="AR30" s="14">
        <f t="shared" si="9"/>
        <v>16000000</v>
      </c>
      <c r="AS30" s="14">
        <f t="shared" si="9"/>
        <v>16400000</v>
      </c>
      <c r="AT30" s="14">
        <f t="shared" si="9"/>
        <v>16800000</v>
      </c>
      <c r="AU30" s="14">
        <f t="shared" si="9"/>
        <v>17200000</v>
      </c>
      <c r="AV30" s="14">
        <f t="shared" si="9"/>
        <v>17600000</v>
      </c>
      <c r="AW30" s="14">
        <f t="shared" si="9"/>
        <v>18000000</v>
      </c>
      <c r="AX30" s="14">
        <f t="shared" si="9"/>
        <v>18400000</v>
      </c>
      <c r="AY30" s="14">
        <f t="shared" si="9"/>
        <v>18800000</v>
      </c>
      <c r="AZ30" s="14">
        <f t="shared" si="9"/>
        <v>19200000</v>
      </c>
      <c r="BA30" s="14">
        <f t="shared" si="9"/>
        <v>19600000</v>
      </c>
      <c r="BB30" s="14">
        <f t="shared" si="9"/>
        <v>20000000</v>
      </c>
      <c r="BC30" s="14">
        <f t="shared" si="9"/>
        <v>20400000</v>
      </c>
      <c r="BD30" s="14">
        <f t="shared" si="9"/>
        <v>20800000</v>
      </c>
      <c r="BE30" s="14">
        <f t="shared" si="9"/>
        <v>21200000</v>
      </c>
      <c r="BF30" s="14">
        <f t="shared" si="9"/>
        <v>21600000</v>
      </c>
      <c r="BG30" s="14">
        <f t="shared" si="9"/>
        <v>22000000</v>
      </c>
      <c r="BH30" s="14">
        <f t="shared" si="9"/>
        <v>22400000</v>
      </c>
      <c r="BI30" s="14">
        <f t="shared" si="9"/>
        <v>22800000</v>
      </c>
      <c r="BJ30" s="14">
        <f t="shared" si="9"/>
        <v>23200000</v>
      </c>
      <c r="BK30" s="14">
        <f t="shared" si="9"/>
        <v>23600000</v>
      </c>
      <c r="BL30" s="14">
        <f t="shared" si="9"/>
        <v>24000000</v>
      </c>
      <c r="BM30" s="23">
        <f t="shared" si="9"/>
        <v>24400000</v>
      </c>
    </row>
  </sheetData>
  <mergeCells count="1">
    <mergeCell ref="B2:BM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6DB1-5687-42DC-97C7-09376C5E475D}">
  <dimension ref="B1:F27"/>
  <sheetViews>
    <sheetView workbookViewId="0">
      <selection activeCell="H7" sqref="H7"/>
    </sheetView>
  </sheetViews>
  <sheetFormatPr defaultRowHeight="17.399999999999999" x14ac:dyDescent="0.4"/>
  <cols>
    <col min="2" max="2" width="23.69921875" bestFit="1" customWidth="1"/>
    <col min="3" max="3" width="12.3984375" bestFit="1" customWidth="1"/>
    <col min="4" max="4" width="10.09765625" bestFit="1" customWidth="1"/>
    <col min="5" max="5" width="12.69921875" bestFit="1" customWidth="1"/>
  </cols>
  <sheetData>
    <row r="1" spans="2:6" ht="18" thickBot="1" x14ac:dyDescent="0.45"/>
    <row r="2" spans="2:6" x14ac:dyDescent="0.4">
      <c r="B2" s="77" t="s">
        <v>241</v>
      </c>
      <c r="C2" s="78"/>
      <c r="D2" s="78"/>
      <c r="E2" s="79"/>
    </row>
    <row r="3" spans="2:6" ht="18" thickBot="1" x14ac:dyDescent="0.45">
      <c r="B3" s="3" t="s">
        <v>0</v>
      </c>
      <c r="C3" s="28" t="s">
        <v>3</v>
      </c>
      <c r="D3" s="28" t="s">
        <v>4</v>
      </c>
      <c r="E3" s="12" t="s">
        <v>7</v>
      </c>
    </row>
    <row r="4" spans="2:6" x14ac:dyDescent="0.4">
      <c r="B4" s="45" t="s">
        <v>173</v>
      </c>
      <c r="C4" s="42" t="s">
        <v>175</v>
      </c>
      <c r="D4" s="46">
        <v>0.05</v>
      </c>
      <c r="E4" s="47">
        <v>0.01</v>
      </c>
      <c r="F4" s="21"/>
    </row>
    <row r="5" spans="2:6" ht="18" thickBot="1" x14ac:dyDescent="0.45">
      <c r="B5" s="13" t="s">
        <v>174</v>
      </c>
      <c r="C5" s="5" t="s">
        <v>176</v>
      </c>
      <c r="D5" s="36">
        <v>0.05</v>
      </c>
      <c r="E5" s="37">
        <v>0.01</v>
      </c>
      <c r="F5" s="21"/>
    </row>
    <row r="6" spans="2:6" x14ac:dyDescent="0.4">
      <c r="B6" s="2" t="s">
        <v>34</v>
      </c>
      <c r="C6" s="1" t="s">
        <v>24</v>
      </c>
      <c r="D6" s="62">
        <v>0.02</v>
      </c>
      <c r="E6" s="20">
        <v>1E-3</v>
      </c>
    </row>
    <row r="7" spans="2:6" x14ac:dyDescent="0.4">
      <c r="B7" s="2" t="s">
        <v>33</v>
      </c>
      <c r="C7" s="1" t="s">
        <v>24</v>
      </c>
      <c r="D7" s="62">
        <v>1</v>
      </c>
      <c r="E7" s="20">
        <v>0.02</v>
      </c>
    </row>
    <row r="8" spans="2:6" x14ac:dyDescent="0.4">
      <c r="B8" s="2" t="s">
        <v>26</v>
      </c>
      <c r="C8" s="1" t="s">
        <v>5</v>
      </c>
      <c r="D8" s="62">
        <v>2.5000000000000001E-2</v>
      </c>
      <c r="E8" s="20">
        <v>1E-3</v>
      </c>
    </row>
    <row r="9" spans="2:6" x14ac:dyDescent="0.4">
      <c r="B9" s="2" t="s">
        <v>27</v>
      </c>
      <c r="C9" s="1" t="s">
        <v>6</v>
      </c>
      <c r="D9" s="62">
        <v>5.0000000000000001E-3</v>
      </c>
      <c r="E9" s="20">
        <v>2.8500000000000002E-5</v>
      </c>
    </row>
    <row r="10" spans="2:6" x14ac:dyDescent="0.4">
      <c r="B10" s="2" t="s">
        <v>28</v>
      </c>
      <c r="C10" s="1" t="s">
        <v>6</v>
      </c>
      <c r="D10" s="62">
        <v>5.0000000000000001E-3</v>
      </c>
      <c r="E10" s="20">
        <v>7.4999999999999993E-5</v>
      </c>
    </row>
    <row r="11" spans="2:6" x14ac:dyDescent="0.4">
      <c r="B11" s="2" t="s">
        <v>35</v>
      </c>
      <c r="C11" s="1" t="s">
        <v>25</v>
      </c>
      <c r="D11" s="62">
        <v>0.02</v>
      </c>
      <c r="E11" s="20">
        <v>1E-3</v>
      </c>
    </row>
    <row r="12" spans="2:6" x14ac:dyDescent="0.4">
      <c r="B12" s="2" t="s">
        <v>36</v>
      </c>
      <c r="C12" s="1" t="s">
        <v>25</v>
      </c>
      <c r="D12" s="62">
        <v>1</v>
      </c>
      <c r="E12" s="20">
        <v>0.02</v>
      </c>
    </row>
    <row r="13" spans="2:6" x14ac:dyDescent="0.4">
      <c r="B13" s="2" t="s">
        <v>167</v>
      </c>
      <c r="C13" s="1" t="s">
        <v>170</v>
      </c>
      <c r="D13" s="63">
        <v>5.0000000000000001E-3</v>
      </c>
      <c r="E13" s="35">
        <v>1.2500000000000001E-5</v>
      </c>
    </row>
    <row r="14" spans="2:6" x14ac:dyDescent="0.4">
      <c r="B14" s="2" t="s">
        <v>239</v>
      </c>
      <c r="C14" s="1" t="s">
        <v>170</v>
      </c>
      <c r="D14" s="63">
        <v>5.0000000000000001E-3</v>
      </c>
      <c r="E14" s="35">
        <v>2.5999999999999998E-5</v>
      </c>
    </row>
    <row r="15" spans="2:6" x14ac:dyDescent="0.4">
      <c r="B15" s="2" t="s">
        <v>168</v>
      </c>
      <c r="C15" s="1" t="s">
        <v>169</v>
      </c>
      <c r="D15" s="63">
        <v>2.5000000000000001E-2</v>
      </c>
      <c r="E15" s="35">
        <v>1E-4</v>
      </c>
    </row>
    <row r="16" spans="2:6" x14ac:dyDescent="0.4">
      <c r="B16" s="2" t="s">
        <v>268</v>
      </c>
      <c r="C16" s="1" t="s">
        <v>169</v>
      </c>
      <c r="D16" s="63">
        <v>0.05</v>
      </c>
      <c r="E16" s="35">
        <v>2.0000000000000001E-4</v>
      </c>
    </row>
    <row r="17" spans="2:5" x14ac:dyDescent="0.4">
      <c r="B17" s="2" t="s">
        <v>269</v>
      </c>
      <c r="C17" s="1" t="s">
        <v>270</v>
      </c>
      <c r="D17" s="63">
        <v>0.05</v>
      </c>
      <c r="E17" s="35">
        <v>2.5000000000000001E-3</v>
      </c>
    </row>
    <row r="18" spans="2:5" x14ac:dyDescent="0.4">
      <c r="B18" s="2" t="s">
        <v>271</v>
      </c>
      <c r="C18" s="1" t="s">
        <v>270</v>
      </c>
      <c r="D18" s="63">
        <v>0.1</v>
      </c>
      <c r="E18" s="35">
        <v>3.7499999999999999E-3</v>
      </c>
    </row>
    <row r="19" spans="2:5" x14ac:dyDescent="0.4">
      <c r="B19" s="2" t="s">
        <v>272</v>
      </c>
      <c r="C19" s="1" t="s">
        <v>162</v>
      </c>
      <c r="D19" s="63">
        <v>0.05</v>
      </c>
      <c r="E19" s="35">
        <v>1E-3</v>
      </c>
    </row>
    <row r="20" spans="2:5" x14ac:dyDescent="0.4">
      <c r="B20" s="2" t="s">
        <v>273</v>
      </c>
      <c r="C20" s="1" t="s">
        <v>162</v>
      </c>
      <c r="D20" s="63">
        <v>0.1</v>
      </c>
      <c r="E20" s="35">
        <v>1.25E-3</v>
      </c>
    </row>
    <row r="21" spans="2:5" x14ac:dyDescent="0.4">
      <c r="B21" s="2" t="s">
        <v>274</v>
      </c>
      <c r="C21" s="1" t="s">
        <v>162</v>
      </c>
      <c r="D21" s="63">
        <v>0.15</v>
      </c>
      <c r="E21" s="35">
        <v>3.7499999999999999E-3</v>
      </c>
    </row>
    <row r="22" spans="2:5" x14ac:dyDescent="0.4">
      <c r="B22" s="2" t="s">
        <v>237</v>
      </c>
      <c r="C22" s="1" t="s">
        <v>275</v>
      </c>
      <c r="D22" s="63">
        <v>0.05</v>
      </c>
      <c r="E22" s="35">
        <v>1E-3</v>
      </c>
    </row>
    <row r="23" spans="2:5" x14ac:dyDescent="0.4">
      <c r="B23" s="2" t="s">
        <v>238</v>
      </c>
      <c r="C23" s="1" t="s">
        <v>275</v>
      </c>
      <c r="D23" s="63">
        <v>0.15</v>
      </c>
      <c r="E23" s="35">
        <v>1.25E-3</v>
      </c>
    </row>
    <row r="24" spans="2:5" x14ac:dyDescent="0.4">
      <c r="B24" s="2" t="s">
        <v>276</v>
      </c>
      <c r="C24" s="1" t="s">
        <v>163</v>
      </c>
      <c r="D24" s="63">
        <v>0.05</v>
      </c>
      <c r="E24" s="35">
        <v>1E-3</v>
      </c>
    </row>
    <row r="25" spans="2:5" x14ac:dyDescent="0.4">
      <c r="B25" s="2" t="s">
        <v>277</v>
      </c>
      <c r="C25" s="1" t="s">
        <v>163</v>
      </c>
      <c r="D25" s="63">
        <v>0.15</v>
      </c>
      <c r="E25" s="35">
        <v>1.25E-3</v>
      </c>
    </row>
    <row r="26" spans="2:5" x14ac:dyDescent="0.4">
      <c r="B26" s="2" t="s">
        <v>278</v>
      </c>
      <c r="C26" s="1" t="s">
        <v>164</v>
      </c>
      <c r="D26" s="61">
        <v>2.5000000000000001E-2</v>
      </c>
      <c r="E26" s="20">
        <v>1E-4</v>
      </c>
    </row>
    <row r="27" spans="2:5" ht="18" thickBot="1" x14ac:dyDescent="0.45">
      <c r="B27" s="8" t="s">
        <v>279</v>
      </c>
      <c r="C27" s="7" t="s">
        <v>164</v>
      </c>
      <c r="D27" s="64">
        <v>0.05</v>
      </c>
      <c r="E27" s="65">
        <v>2.0000000000000001E-4</v>
      </c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17BFA-0AA0-4651-A18F-B2D1C82F18EA}">
  <dimension ref="B1:C10"/>
  <sheetViews>
    <sheetView tabSelected="1" workbookViewId="0">
      <selection activeCell="K11" sqref="K11"/>
    </sheetView>
  </sheetViews>
  <sheetFormatPr defaultRowHeight="17.399999999999999" x14ac:dyDescent="0.4"/>
  <cols>
    <col min="2" max="2" width="27.19921875" bestFit="1" customWidth="1"/>
    <col min="3" max="3" width="17.5" customWidth="1"/>
  </cols>
  <sheetData>
    <row r="1" spans="2:3" ht="18" thickBot="1" x14ac:dyDescent="0.45"/>
    <row r="2" spans="2:3" x14ac:dyDescent="0.4">
      <c r="B2" s="77" t="s">
        <v>332</v>
      </c>
      <c r="C2" s="79"/>
    </row>
    <row r="3" spans="2:3" x14ac:dyDescent="0.4">
      <c r="B3" s="24" t="s">
        <v>23</v>
      </c>
      <c r="C3" s="11">
        <v>3</v>
      </c>
    </row>
    <row r="4" spans="2:3" x14ac:dyDescent="0.4">
      <c r="B4" s="24" t="s">
        <v>159</v>
      </c>
      <c r="C4" s="11">
        <v>10</v>
      </c>
    </row>
    <row r="5" spans="2:3" x14ac:dyDescent="0.4">
      <c r="B5" s="24" t="s">
        <v>160</v>
      </c>
      <c r="C5" s="11">
        <v>0.02</v>
      </c>
    </row>
    <row r="6" spans="2:3" x14ac:dyDescent="0.4">
      <c r="B6" s="33" t="s">
        <v>165</v>
      </c>
      <c r="C6" s="34">
        <v>5</v>
      </c>
    </row>
    <row r="7" spans="2:3" x14ac:dyDescent="0.4">
      <c r="B7" s="33" t="s">
        <v>166</v>
      </c>
      <c r="C7" s="34">
        <v>3</v>
      </c>
    </row>
    <row r="8" spans="2:3" x14ac:dyDescent="0.4">
      <c r="B8" s="33" t="s">
        <v>335</v>
      </c>
      <c r="C8" s="34">
        <v>1</v>
      </c>
    </row>
    <row r="9" spans="2:3" x14ac:dyDescent="0.4">
      <c r="B9" s="33" t="s">
        <v>336</v>
      </c>
      <c r="C9" s="11">
        <v>2</v>
      </c>
    </row>
    <row r="10" spans="2:3" ht="18" thickBot="1" x14ac:dyDescent="0.45">
      <c r="B10" s="32" t="s">
        <v>337</v>
      </c>
      <c r="C10" s="18">
        <v>2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NecklaceData</vt:lpstr>
      <vt:lpstr>EarringData</vt:lpstr>
      <vt:lpstr>RingData</vt:lpstr>
      <vt:lpstr>ReforgeData</vt:lpstr>
      <vt:lpstr>UpgradeData</vt:lpstr>
      <vt:lpstr>OwnStatData</vt:lpstr>
      <vt:lpstr>AccessoryCommonData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Seokhwan</dc:creator>
  <cp:lastModifiedBy>석환 최</cp:lastModifiedBy>
  <dcterms:created xsi:type="dcterms:W3CDTF">2022-10-13T07:52:46Z</dcterms:created>
  <dcterms:modified xsi:type="dcterms:W3CDTF">2025-01-17T12:46:38Z</dcterms:modified>
</cp:coreProperties>
</file>