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5875" windowHeight="1144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Sheet1!$B$4:$L$24</definedName>
  </definedNames>
  <calcPr calcId="125725"/>
</workbook>
</file>

<file path=xl/calcChain.xml><?xml version="1.0" encoding="utf-8"?>
<calcChain xmlns="http://schemas.openxmlformats.org/spreadsheetml/2006/main">
  <c r="K23" i="1"/>
  <c r="L23" s="1"/>
  <c r="K8"/>
  <c r="L8" s="1"/>
  <c r="K11"/>
  <c r="L11" s="1"/>
  <c r="K9"/>
  <c r="L9" s="1"/>
  <c r="K21"/>
  <c r="L21" s="1"/>
  <c r="K17"/>
  <c r="L17" s="1"/>
  <c r="K24"/>
  <c r="L24" s="1"/>
  <c r="J23"/>
  <c r="J8"/>
  <c r="J11"/>
  <c r="J9"/>
  <c r="J21"/>
  <c r="J17"/>
  <c r="J16"/>
  <c r="J22"/>
  <c r="J7"/>
  <c r="J25" s="1"/>
  <c r="J20"/>
  <c r="J15"/>
  <c r="J5"/>
  <c r="J13"/>
  <c r="J19"/>
  <c r="J14"/>
  <c r="J6"/>
  <c r="J18"/>
  <c r="J24"/>
  <c r="J10"/>
  <c r="J12"/>
  <c r="I23"/>
  <c r="I8"/>
  <c r="I11"/>
  <c r="I9"/>
  <c r="I21"/>
  <c r="I17"/>
  <c r="I16"/>
  <c r="K16" s="1"/>
  <c r="L16" s="1"/>
  <c r="I22"/>
  <c r="K22" s="1"/>
  <c r="L22" s="1"/>
  <c r="I7"/>
  <c r="K7" s="1"/>
  <c r="I20"/>
  <c r="K20" s="1"/>
  <c r="L20" s="1"/>
  <c r="I15"/>
  <c r="K15" s="1"/>
  <c r="L15" s="1"/>
  <c r="I5"/>
  <c r="K5" s="1"/>
  <c r="L5" s="1"/>
  <c r="I13"/>
  <c r="K13" s="1"/>
  <c r="L13" s="1"/>
  <c r="I19"/>
  <c r="K19" s="1"/>
  <c r="L19" s="1"/>
  <c r="I14"/>
  <c r="K14" s="1"/>
  <c r="L14" s="1"/>
  <c r="I6"/>
  <c r="K6" s="1"/>
  <c r="L6" s="1"/>
  <c r="I18"/>
  <c r="K18" s="1"/>
  <c r="L18" s="1"/>
  <c r="I24"/>
  <c r="I10"/>
  <c r="K10" s="1"/>
  <c r="L10" s="1"/>
  <c r="I12"/>
  <c r="K12" s="1"/>
  <c r="H23"/>
  <c r="H8"/>
  <c r="H11"/>
  <c r="H9"/>
  <c r="H21"/>
  <c r="H17"/>
  <c r="H16"/>
  <c r="H22"/>
  <c r="H7"/>
  <c r="H20"/>
  <c r="H15"/>
  <c r="H5"/>
  <c r="H13"/>
  <c r="H19"/>
  <c r="H14"/>
  <c r="H6"/>
  <c r="H18"/>
  <c r="H24"/>
  <c r="H10"/>
  <c r="H12"/>
  <c r="K28" l="1"/>
  <c r="L7"/>
  <c r="K26"/>
  <c r="K30"/>
  <c r="J30"/>
  <c r="I25"/>
  <c r="J28"/>
  <c r="K25"/>
  <c r="L12"/>
  <c r="J29" l="1"/>
  <c r="K29"/>
</calcChain>
</file>

<file path=xl/sharedStrings.xml><?xml version="1.0" encoding="utf-8"?>
<sst xmlns="http://schemas.openxmlformats.org/spreadsheetml/2006/main" count="59" uniqueCount="41">
  <si>
    <t xml:space="preserve">은행명 </t>
    <phoneticPr fontId="2" type="noConversion"/>
  </si>
  <si>
    <t>고객명</t>
    <phoneticPr fontId="2" type="noConversion"/>
  </si>
  <si>
    <t>성별</t>
    <phoneticPr fontId="2" type="noConversion"/>
  </si>
  <si>
    <t>예금</t>
    <phoneticPr fontId="2" type="noConversion"/>
  </si>
  <si>
    <t>지출</t>
    <phoneticPr fontId="2" type="noConversion"/>
  </si>
  <si>
    <t>대출금액</t>
    <phoneticPr fontId="2" type="noConversion"/>
  </si>
  <si>
    <t>전자은행</t>
    <phoneticPr fontId="2" type="noConversion"/>
  </si>
  <si>
    <t>학교은행</t>
    <phoneticPr fontId="2" type="noConversion"/>
  </si>
  <si>
    <t>비자은행</t>
    <phoneticPr fontId="2" type="noConversion"/>
  </si>
  <si>
    <t>김종남</t>
    <phoneticPr fontId="2" type="noConversion"/>
  </si>
  <si>
    <t>박철수</t>
    <phoneticPr fontId="2" type="noConversion"/>
  </si>
  <si>
    <t>남민종</t>
    <phoneticPr fontId="2" type="noConversion"/>
  </si>
  <si>
    <t>곽수지</t>
    <phoneticPr fontId="2" type="noConversion"/>
  </si>
  <si>
    <t>편영표</t>
    <phoneticPr fontId="2" type="noConversion"/>
  </si>
  <si>
    <t>황귀영</t>
    <phoneticPr fontId="2" type="noConversion"/>
  </si>
  <si>
    <t>하석태</t>
    <phoneticPr fontId="2" type="noConversion"/>
  </si>
  <si>
    <t>박종식</t>
    <phoneticPr fontId="2" type="noConversion"/>
  </si>
  <si>
    <t>심수미</t>
    <phoneticPr fontId="2" type="noConversion"/>
  </si>
  <si>
    <t>김지수</t>
    <phoneticPr fontId="2" type="noConversion"/>
  </si>
  <si>
    <t>이남석</t>
    <phoneticPr fontId="2" type="noConversion"/>
  </si>
  <si>
    <t>임지영</t>
    <phoneticPr fontId="2" type="noConversion"/>
  </si>
  <si>
    <t>강승헌</t>
    <phoneticPr fontId="2" type="noConversion"/>
  </si>
  <si>
    <t>정연수</t>
    <phoneticPr fontId="2" type="noConversion"/>
  </si>
  <si>
    <t>이인용</t>
    <phoneticPr fontId="2" type="noConversion"/>
  </si>
  <si>
    <t>송춘석</t>
    <phoneticPr fontId="2" type="noConversion"/>
  </si>
  <si>
    <t>심남숙</t>
    <phoneticPr fontId="2" type="noConversion"/>
  </si>
  <si>
    <t>전은미</t>
    <phoneticPr fontId="2" type="noConversion"/>
  </si>
  <si>
    <t>함미경</t>
    <phoneticPr fontId="2" type="noConversion"/>
  </si>
  <si>
    <t>이철희</t>
    <phoneticPr fontId="2" type="noConversion"/>
  </si>
  <si>
    <t>잔액</t>
    <phoneticPr fontId="2" type="noConversion"/>
  </si>
  <si>
    <t>대출이자</t>
    <phoneticPr fontId="2" type="noConversion"/>
  </si>
  <si>
    <t>대출가능액</t>
    <phoneticPr fontId="2" type="noConversion"/>
  </si>
  <si>
    <t>비고</t>
    <phoneticPr fontId="2" type="noConversion"/>
  </si>
  <si>
    <t>평균</t>
    <phoneticPr fontId="2" type="noConversion"/>
  </si>
  <si>
    <t>전자은행 또는 비자은행의 합</t>
    <phoneticPr fontId="2" type="noConversion"/>
  </si>
  <si>
    <t>이씨이면서 우수고객인 고객들의 합</t>
    <phoneticPr fontId="2" type="noConversion"/>
  </si>
  <si>
    <t>여성이고 이씨이면서 학교은행인 고객들의 합</t>
    <phoneticPr fontId="2" type="noConversion"/>
  </si>
  <si>
    <t>잔액이 1500000 이상 2000000 미만인 합</t>
    <phoneticPr fontId="2" type="noConversion"/>
  </si>
  <si>
    <t>=SUMPRODUCT(ISNUMBER(FIND("전자은행",B5:B24))+ISNUMBER(FIND("비자은행", B5:B24)),K5:K24)</t>
    <phoneticPr fontId="2" type="noConversion"/>
  </si>
  <si>
    <t>=SUMPRODUCT((LEFT($C$5:$C$24,1)="이")*($L$5:$L$24="우수고객"),K5:K24)</t>
    <phoneticPr fontId="2" type="noConversion"/>
  </si>
  <si>
    <t>은행별 고객 대출 계산</t>
    <phoneticPr fontId="2" type="noConversion"/>
  </si>
</sst>
</file>

<file path=xl/styles.xml><?xml version="1.0" encoding="utf-8"?>
<styleSheet xmlns="http://schemas.openxmlformats.org/spreadsheetml/2006/main">
  <numFmts count="1">
    <numFmt numFmtId="42" formatCode="_-&quot;₩&quot;* #,##0_-;\-&quot;₩&quot;* #,##0_-;_-&quot;₩&quot;* &quot;-&quot;_-;_-@_-"/>
  </numFmts>
  <fonts count="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2" fontId="0" fillId="0" borderId="1" xfId="1" applyFont="1" applyBorder="1">
      <alignment vertical="center"/>
    </xf>
    <xf numFmtId="0" fontId="0" fillId="0" borderId="1" xfId="0" quotePrefix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2" fontId="0" fillId="0" borderId="2" xfId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2" fontId="0" fillId="0" borderId="3" xfId="1" applyFont="1" applyBorder="1" applyAlignment="1">
      <alignment horizontal="center" vertical="center"/>
    </xf>
  </cellXfs>
  <cellStyles count="2">
    <cellStyle name="통화 [0]" xfId="1" builtinId="7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/>
            </a:pPr>
            <a:r>
              <a:rPr lang="ko-KR" altLang="en-US"/>
              <a:t>전자은행 고객 대출 금액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Sheet1!$I$4</c:f>
              <c:strCache>
                <c:ptCount val="1"/>
                <c:pt idx="0">
                  <c:v>잔액</c:v>
                </c:pt>
              </c:strCache>
            </c:strRef>
          </c:tx>
          <c:dLbls>
            <c:showVal val="1"/>
          </c:dLbls>
          <c:cat>
            <c:strRef>
              <c:f>Sheet1!$C$11:$C$18</c:f>
              <c:strCache>
                <c:ptCount val="8"/>
                <c:pt idx="0">
                  <c:v>곽수지</c:v>
                </c:pt>
                <c:pt idx="1">
                  <c:v>김종남</c:v>
                </c:pt>
                <c:pt idx="2">
                  <c:v>정연수</c:v>
                </c:pt>
                <c:pt idx="3">
                  <c:v>송춘석</c:v>
                </c:pt>
                <c:pt idx="4">
                  <c:v>임지영</c:v>
                </c:pt>
                <c:pt idx="5">
                  <c:v>박종식</c:v>
                </c:pt>
                <c:pt idx="6">
                  <c:v>하석태</c:v>
                </c:pt>
                <c:pt idx="7">
                  <c:v>전은미</c:v>
                </c:pt>
              </c:strCache>
            </c:strRef>
          </c:cat>
          <c:val>
            <c:numRef>
              <c:f>Sheet1!$I$11:$I$18</c:f>
              <c:numCache>
                <c:formatCode>_-"₩"* #,##0_-;\-"₩"* #,##0_-;_-"₩"* "-"_-;_-@_-</c:formatCode>
                <c:ptCount val="8"/>
                <c:pt idx="0">
                  <c:v>900000</c:v>
                </c:pt>
                <c:pt idx="1">
                  <c:v>1000000</c:v>
                </c:pt>
                <c:pt idx="2">
                  <c:v>2260000</c:v>
                </c:pt>
                <c:pt idx="3">
                  <c:v>1380000</c:v>
                </c:pt>
                <c:pt idx="4">
                  <c:v>3360000</c:v>
                </c:pt>
                <c:pt idx="5">
                  <c:v>1950000</c:v>
                </c:pt>
                <c:pt idx="6">
                  <c:v>1740000</c:v>
                </c:pt>
                <c:pt idx="7">
                  <c:v>2660000</c:v>
                </c:pt>
              </c:numCache>
            </c:numRef>
          </c:val>
        </c:ser>
        <c:axId val="169944192"/>
        <c:axId val="169949824"/>
      </c:barChart>
      <c:lineChart>
        <c:grouping val="standard"/>
        <c:ser>
          <c:idx val="1"/>
          <c:order val="1"/>
          <c:tx>
            <c:strRef>
              <c:f>Sheet1!$K$4</c:f>
              <c:strCache>
                <c:ptCount val="1"/>
                <c:pt idx="0">
                  <c:v>대출가능액</c:v>
                </c:pt>
              </c:strCache>
            </c:strRef>
          </c:tx>
          <c:cat>
            <c:strRef>
              <c:f>Sheet1!$C$11:$C$18</c:f>
              <c:strCache>
                <c:ptCount val="8"/>
                <c:pt idx="0">
                  <c:v>곽수지</c:v>
                </c:pt>
                <c:pt idx="1">
                  <c:v>김종남</c:v>
                </c:pt>
                <c:pt idx="2">
                  <c:v>정연수</c:v>
                </c:pt>
                <c:pt idx="3">
                  <c:v>송춘석</c:v>
                </c:pt>
                <c:pt idx="4">
                  <c:v>임지영</c:v>
                </c:pt>
                <c:pt idx="5">
                  <c:v>박종식</c:v>
                </c:pt>
                <c:pt idx="6">
                  <c:v>하석태</c:v>
                </c:pt>
                <c:pt idx="7">
                  <c:v>전은미</c:v>
                </c:pt>
              </c:strCache>
            </c:strRef>
          </c:cat>
          <c:val>
            <c:numRef>
              <c:f>Sheet1!$K$11:$K$18</c:f>
              <c:numCache>
                <c:formatCode>_-"₩"* #,##0_-;\-"₩"* #,##0_-;_-"₩"* "-"_-;_-@_-</c:formatCode>
                <c:ptCount val="8"/>
                <c:pt idx="0">
                  <c:v>0</c:v>
                </c:pt>
                <c:pt idx="1">
                  <c:v>700000</c:v>
                </c:pt>
                <c:pt idx="2">
                  <c:v>760000</c:v>
                </c:pt>
                <c:pt idx="3">
                  <c:v>760000</c:v>
                </c:pt>
                <c:pt idx="4">
                  <c:v>1000000</c:v>
                </c:pt>
                <c:pt idx="5">
                  <c:v>1100000</c:v>
                </c:pt>
                <c:pt idx="6">
                  <c:v>1170000</c:v>
                </c:pt>
                <c:pt idx="7">
                  <c:v>1620000</c:v>
                </c:pt>
              </c:numCache>
            </c:numRef>
          </c:val>
        </c:ser>
        <c:marker val="1"/>
        <c:axId val="169944192"/>
        <c:axId val="169949824"/>
      </c:lineChart>
      <c:catAx>
        <c:axId val="169944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고객명</a:t>
                </a:r>
              </a:p>
            </c:rich>
          </c:tx>
          <c:layout/>
        </c:title>
        <c:tickLblPos val="nextTo"/>
        <c:crossAx val="169949824"/>
        <c:crosses val="autoZero"/>
        <c:auto val="1"/>
        <c:lblAlgn val="ctr"/>
        <c:lblOffset val="100"/>
      </c:catAx>
      <c:valAx>
        <c:axId val="1699498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ko-KR" altLang="en-US"/>
                  <a:t>금액</a:t>
                </a:r>
              </a:p>
            </c:rich>
          </c:tx>
          <c:layout/>
        </c:title>
        <c:numFmt formatCode="_-&quot;₩&quot;* #,##0_-;\-&quot;₩&quot;* #,##0_-;_-&quot;₩&quot;* &quot;-&quot;_-;_-@_-" sourceLinked="1"/>
        <c:tickLblPos val="nextTo"/>
        <c:crossAx val="16994419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31</xdr:row>
      <xdr:rowOff>114300</xdr:rowOff>
    </xdr:from>
    <xdr:to>
      <xdr:col>12</xdr:col>
      <xdr:colOff>0</xdr:colOff>
      <xdr:row>44</xdr:row>
      <xdr:rowOff>133350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31"/>
  <sheetViews>
    <sheetView tabSelected="1" topLeftCell="B1" workbookViewId="0">
      <selection activeCell="N16" sqref="N16"/>
    </sheetView>
  </sheetViews>
  <sheetFormatPr defaultRowHeight="16.5"/>
  <cols>
    <col min="1" max="1" width="0" hidden="1" customWidth="1"/>
    <col min="4" max="7" width="0" hidden="1" customWidth="1"/>
    <col min="8" max="8" width="10.625" customWidth="1"/>
    <col min="9" max="9" width="17.25" customWidth="1"/>
    <col min="10" max="10" width="16.25" customWidth="1"/>
    <col min="11" max="11" width="12.375" bestFit="1" customWidth="1"/>
    <col min="12" max="12" width="12.375" customWidth="1"/>
  </cols>
  <sheetData>
    <row r="1" spans="2:12" ht="26.25">
      <c r="B1" s="1" t="s">
        <v>40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4" spans="2:12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2</v>
      </c>
      <c r="I4" s="2" t="s">
        <v>29</v>
      </c>
      <c r="J4" s="2" t="s">
        <v>30</v>
      </c>
      <c r="K4" s="2" t="s">
        <v>31</v>
      </c>
      <c r="L4" s="2" t="s">
        <v>32</v>
      </c>
    </row>
    <row r="5" spans="2:12">
      <c r="B5" s="6" t="s">
        <v>8</v>
      </c>
      <c r="C5" s="6" t="s">
        <v>21</v>
      </c>
      <c r="D5" s="6">
        <v>1</v>
      </c>
      <c r="E5" s="6">
        <v>2000000</v>
      </c>
      <c r="F5" s="6">
        <v>320000</v>
      </c>
      <c r="G5" s="6">
        <v>9000000</v>
      </c>
      <c r="H5" s="6" t="str">
        <f>IF(D5=1,"남성","여성")</f>
        <v>남성</v>
      </c>
      <c r="I5" s="7">
        <f>E5-F5</f>
        <v>1680000</v>
      </c>
      <c r="J5" s="7">
        <f>G5*10%</f>
        <v>900000</v>
      </c>
      <c r="K5" s="7">
        <f>I5-G5</f>
        <v>-7320000</v>
      </c>
      <c r="L5" s="6" t="str">
        <f>IF(K5&gt;1000000, "우수고객", IF(K5&lt;500000, "불량고객", ""))</f>
        <v>불량고객</v>
      </c>
    </row>
    <row r="6" spans="2:12">
      <c r="B6" s="6" t="s">
        <v>8</v>
      </c>
      <c r="C6" s="6" t="s">
        <v>25</v>
      </c>
      <c r="D6" s="6">
        <v>0</v>
      </c>
      <c r="E6" s="6">
        <v>2200000</v>
      </c>
      <c r="F6" s="6">
        <v>530000</v>
      </c>
      <c r="G6" s="6">
        <v>870000</v>
      </c>
      <c r="H6" s="6" t="str">
        <f>IF(D6=1,"남성","여성")</f>
        <v>여성</v>
      </c>
      <c r="I6" s="7">
        <f>E6-F6</f>
        <v>1670000</v>
      </c>
      <c r="J6" s="7">
        <f>G6*10%</f>
        <v>87000</v>
      </c>
      <c r="K6" s="7">
        <f>I6-G6</f>
        <v>800000</v>
      </c>
      <c r="L6" s="6" t="str">
        <f>IF(K6&gt;1000000, "우수고객", IF(K6&lt;500000, "불량고객", ""))</f>
        <v/>
      </c>
    </row>
    <row r="7" spans="2:12">
      <c r="B7" s="6" t="s">
        <v>8</v>
      </c>
      <c r="C7" s="6" t="s">
        <v>18</v>
      </c>
      <c r="D7" s="6">
        <v>0</v>
      </c>
      <c r="E7" s="6">
        <v>5200000</v>
      </c>
      <c r="F7" s="6">
        <v>1500000</v>
      </c>
      <c r="G7" s="6">
        <v>2800000</v>
      </c>
      <c r="H7" s="6" t="str">
        <f>IF(D7=1,"남성","여성")</f>
        <v>여성</v>
      </c>
      <c r="I7" s="7">
        <f>E7-F7</f>
        <v>3700000</v>
      </c>
      <c r="J7" s="7">
        <f>G7*10%</f>
        <v>280000</v>
      </c>
      <c r="K7" s="7">
        <f>I7-G7</f>
        <v>900000</v>
      </c>
      <c r="L7" s="6" t="str">
        <f>IF(K7&gt;1000000, "우수고객", IF(K7&lt;500000, "불량고객", ""))</f>
        <v/>
      </c>
    </row>
    <row r="8" spans="2:12">
      <c r="B8" s="6" t="s">
        <v>8</v>
      </c>
      <c r="C8" s="6" t="s">
        <v>11</v>
      </c>
      <c r="D8" s="6">
        <v>1</v>
      </c>
      <c r="E8" s="6">
        <v>1850000</v>
      </c>
      <c r="F8" s="6">
        <v>250000</v>
      </c>
      <c r="G8" s="6">
        <v>520000</v>
      </c>
      <c r="H8" s="6" t="str">
        <f>IF(D8=1,"남성","여성")</f>
        <v>남성</v>
      </c>
      <c r="I8" s="7">
        <f>E8-F8</f>
        <v>1600000</v>
      </c>
      <c r="J8" s="7">
        <f>G8*10%</f>
        <v>52000</v>
      </c>
      <c r="K8" s="7">
        <f>I8-G8</f>
        <v>1080000</v>
      </c>
      <c r="L8" s="6" t="str">
        <f>IF(K8&gt;1000000, "우수고객", IF(K8&lt;500000, "불량고객", ""))</f>
        <v>우수고객</v>
      </c>
    </row>
    <row r="9" spans="2:12">
      <c r="B9" s="6" t="s">
        <v>8</v>
      </c>
      <c r="C9" s="6" t="s">
        <v>13</v>
      </c>
      <c r="D9" s="6">
        <v>1</v>
      </c>
      <c r="E9" s="6">
        <v>2180000</v>
      </c>
      <c r="F9" s="6">
        <v>580000</v>
      </c>
      <c r="G9" s="6">
        <v>500000</v>
      </c>
      <c r="H9" s="6" t="str">
        <f>IF(D9=1,"남성","여성")</f>
        <v>남성</v>
      </c>
      <c r="I9" s="7">
        <f>E9-F9</f>
        <v>1600000</v>
      </c>
      <c r="J9" s="7">
        <f>G9*10%</f>
        <v>50000</v>
      </c>
      <c r="K9" s="7">
        <f>I9-G9</f>
        <v>1100000</v>
      </c>
      <c r="L9" s="6" t="str">
        <f>IF(K9&gt;1000000, "우수고객", IF(K9&lt;500000, "불량고객", ""))</f>
        <v>우수고객</v>
      </c>
    </row>
    <row r="10" spans="2:12">
      <c r="B10" s="6" t="s">
        <v>8</v>
      </c>
      <c r="C10" s="6" t="s">
        <v>28</v>
      </c>
      <c r="D10" s="6">
        <v>1</v>
      </c>
      <c r="E10" s="6">
        <v>2640000</v>
      </c>
      <c r="F10" s="6">
        <v>220000</v>
      </c>
      <c r="G10" s="6">
        <v>640000</v>
      </c>
      <c r="H10" s="6" t="str">
        <f>IF(D10=1,"남성","여성")</f>
        <v>남성</v>
      </c>
      <c r="I10" s="7">
        <f>E10-F10</f>
        <v>2420000</v>
      </c>
      <c r="J10" s="7">
        <f>G10*10%</f>
        <v>64000</v>
      </c>
      <c r="K10" s="7">
        <f>I10-G10</f>
        <v>1780000</v>
      </c>
      <c r="L10" s="6" t="str">
        <f>IF(K10&gt;1000000, "우수고객", IF(K10&lt;500000, "불량고객", ""))</f>
        <v>우수고객</v>
      </c>
    </row>
    <row r="11" spans="2:12">
      <c r="B11" s="6" t="s">
        <v>6</v>
      </c>
      <c r="C11" s="6" t="s">
        <v>12</v>
      </c>
      <c r="D11" s="6">
        <v>0</v>
      </c>
      <c r="E11" s="6">
        <v>3500000</v>
      </c>
      <c r="F11" s="6">
        <v>2600000</v>
      </c>
      <c r="G11" s="6">
        <v>900000</v>
      </c>
      <c r="H11" s="6" t="str">
        <f>IF(D11=1,"남성","여성")</f>
        <v>여성</v>
      </c>
      <c r="I11" s="7">
        <f>E11-F11</f>
        <v>900000</v>
      </c>
      <c r="J11" s="7">
        <f>G11*10%</f>
        <v>90000</v>
      </c>
      <c r="K11" s="7">
        <f>I11-G11</f>
        <v>0</v>
      </c>
      <c r="L11" s="6" t="str">
        <f>IF(K11&gt;1000000, "우수고객", IF(K11&lt;500000, "불량고객", ""))</f>
        <v>불량고객</v>
      </c>
    </row>
    <row r="12" spans="2:12">
      <c r="B12" s="6" t="s">
        <v>6</v>
      </c>
      <c r="C12" s="6" t="s">
        <v>9</v>
      </c>
      <c r="D12" s="6">
        <v>1</v>
      </c>
      <c r="E12" s="6">
        <v>2200000</v>
      </c>
      <c r="F12" s="6">
        <v>1200000</v>
      </c>
      <c r="G12" s="6">
        <v>300000</v>
      </c>
      <c r="H12" s="6" t="str">
        <f>IF(D12=1,"남성","여성")</f>
        <v>남성</v>
      </c>
      <c r="I12" s="7">
        <f>E12-F12</f>
        <v>1000000</v>
      </c>
      <c r="J12" s="7">
        <f>G12*10%</f>
        <v>30000</v>
      </c>
      <c r="K12" s="7">
        <f>I12-G12</f>
        <v>700000</v>
      </c>
      <c r="L12" s="6" t="str">
        <f>IF(K12&gt;1000000, "우수고객", IF(K12&lt;500000, "불량고객", ""))</f>
        <v/>
      </c>
    </row>
    <row r="13" spans="2:12">
      <c r="B13" s="6" t="s">
        <v>6</v>
      </c>
      <c r="C13" s="6" t="s">
        <v>22</v>
      </c>
      <c r="D13" s="6">
        <v>1</v>
      </c>
      <c r="E13" s="6">
        <v>2540000</v>
      </c>
      <c r="F13" s="6">
        <v>280000</v>
      </c>
      <c r="G13" s="6">
        <v>1500000</v>
      </c>
      <c r="H13" s="6" t="str">
        <f>IF(D13=1,"남성","여성")</f>
        <v>남성</v>
      </c>
      <c r="I13" s="7">
        <f>E13-F13</f>
        <v>2260000</v>
      </c>
      <c r="J13" s="7">
        <f>G13*10%</f>
        <v>150000</v>
      </c>
      <c r="K13" s="7">
        <f>I13-G13</f>
        <v>760000</v>
      </c>
      <c r="L13" s="6" t="str">
        <f>IF(K13&gt;1000000, "우수고객", IF(K13&lt;500000, "불량고객", ""))</f>
        <v/>
      </c>
    </row>
    <row r="14" spans="2:12">
      <c r="B14" s="6" t="s">
        <v>6</v>
      </c>
      <c r="C14" s="6" t="s">
        <v>24</v>
      </c>
      <c r="D14" s="6">
        <v>1</v>
      </c>
      <c r="E14" s="6">
        <v>1800000</v>
      </c>
      <c r="F14" s="6">
        <v>420000</v>
      </c>
      <c r="G14" s="6">
        <v>620000</v>
      </c>
      <c r="H14" s="6" t="str">
        <f>IF(D14=1,"남성","여성")</f>
        <v>남성</v>
      </c>
      <c r="I14" s="7">
        <f>E14-F14</f>
        <v>1380000</v>
      </c>
      <c r="J14" s="7">
        <f>G14*10%</f>
        <v>62000</v>
      </c>
      <c r="K14" s="7">
        <f>I14-G14</f>
        <v>760000</v>
      </c>
      <c r="L14" s="6" t="str">
        <f>IF(K14&gt;1000000, "우수고객", IF(K14&lt;500000, "불량고객", ""))</f>
        <v/>
      </c>
    </row>
    <row r="15" spans="2:12">
      <c r="B15" s="6" t="s">
        <v>6</v>
      </c>
      <c r="C15" s="6" t="s">
        <v>20</v>
      </c>
      <c r="D15" s="6">
        <v>0</v>
      </c>
      <c r="E15" s="6">
        <v>3570000</v>
      </c>
      <c r="F15" s="6">
        <v>210000</v>
      </c>
      <c r="G15" s="6">
        <v>2360000</v>
      </c>
      <c r="H15" s="6" t="str">
        <f>IF(D15=1,"남성","여성")</f>
        <v>여성</v>
      </c>
      <c r="I15" s="7">
        <f>E15-F15</f>
        <v>3360000</v>
      </c>
      <c r="J15" s="7">
        <f>G15*10%</f>
        <v>236000</v>
      </c>
      <c r="K15" s="7">
        <f>I15-G15</f>
        <v>1000000</v>
      </c>
      <c r="L15" s="6" t="str">
        <f>IF(K15&gt;1000000, "우수고객", IF(K15&lt;500000, "불량고객", ""))</f>
        <v/>
      </c>
    </row>
    <row r="16" spans="2:12">
      <c r="B16" s="6" t="s">
        <v>6</v>
      </c>
      <c r="C16" s="6" t="s">
        <v>16</v>
      </c>
      <c r="D16" s="6">
        <v>1</v>
      </c>
      <c r="E16" s="6">
        <v>2750000</v>
      </c>
      <c r="F16" s="6">
        <v>800000</v>
      </c>
      <c r="G16" s="6">
        <v>850000</v>
      </c>
      <c r="H16" s="6" t="str">
        <f>IF(D16=1,"남성","여성")</f>
        <v>남성</v>
      </c>
      <c r="I16" s="7">
        <f>E16-F16</f>
        <v>1950000</v>
      </c>
      <c r="J16" s="7">
        <f>G16*10%</f>
        <v>85000</v>
      </c>
      <c r="K16" s="7">
        <f>I16-G16</f>
        <v>1100000</v>
      </c>
      <c r="L16" s="6" t="str">
        <f>IF(K16&gt;1000000, "우수고객", IF(K16&lt;500000, "불량고객", ""))</f>
        <v>우수고객</v>
      </c>
    </row>
    <row r="17" spans="2:12">
      <c r="B17" s="6" t="s">
        <v>6</v>
      </c>
      <c r="C17" s="6" t="s">
        <v>15</v>
      </c>
      <c r="D17" s="6">
        <v>1</v>
      </c>
      <c r="E17" s="6">
        <v>2040000</v>
      </c>
      <c r="F17" s="6">
        <v>300000</v>
      </c>
      <c r="G17" s="6">
        <v>570000</v>
      </c>
      <c r="H17" s="6" t="str">
        <f>IF(D17=1,"남성","여성")</f>
        <v>남성</v>
      </c>
      <c r="I17" s="7">
        <f>E17-F17</f>
        <v>1740000</v>
      </c>
      <c r="J17" s="7">
        <f>G17*10%</f>
        <v>57000</v>
      </c>
      <c r="K17" s="7">
        <f>I17-G17</f>
        <v>1170000</v>
      </c>
      <c r="L17" s="6" t="str">
        <f>IF(K17&gt;1000000, "우수고객", IF(K17&lt;500000, "불량고객", ""))</f>
        <v>우수고객</v>
      </c>
    </row>
    <row r="18" spans="2:12">
      <c r="B18" s="6" t="s">
        <v>6</v>
      </c>
      <c r="C18" s="6" t="s">
        <v>26</v>
      </c>
      <c r="D18" s="6">
        <v>1</v>
      </c>
      <c r="E18" s="6">
        <v>3100000</v>
      </c>
      <c r="F18" s="6">
        <v>440000</v>
      </c>
      <c r="G18" s="6">
        <v>1040000</v>
      </c>
      <c r="H18" s="6" t="str">
        <f>IF(D18=1,"남성","여성")</f>
        <v>남성</v>
      </c>
      <c r="I18" s="7">
        <f>E18-F18</f>
        <v>2660000</v>
      </c>
      <c r="J18" s="7">
        <f>G18*10%</f>
        <v>104000</v>
      </c>
      <c r="K18" s="7">
        <f>I18-G18</f>
        <v>1620000</v>
      </c>
      <c r="L18" s="6" t="str">
        <f>IF(K18&gt;1000000, "우수고객", IF(K18&lt;500000, "불량고객", ""))</f>
        <v>우수고객</v>
      </c>
    </row>
    <row r="19" spans="2:12">
      <c r="B19" s="6" t="s">
        <v>7</v>
      </c>
      <c r="C19" s="6" t="s">
        <v>23</v>
      </c>
      <c r="D19" s="6">
        <v>0</v>
      </c>
      <c r="E19" s="6">
        <v>1600000</v>
      </c>
      <c r="F19" s="6">
        <v>270000</v>
      </c>
      <c r="G19" s="6">
        <v>1800000</v>
      </c>
      <c r="H19" s="6" t="str">
        <f>IF(D19=1,"남성","여성")</f>
        <v>여성</v>
      </c>
      <c r="I19" s="7">
        <f>E19-F19</f>
        <v>1330000</v>
      </c>
      <c r="J19" s="7">
        <f>G19*10%</f>
        <v>180000</v>
      </c>
      <c r="K19" s="7">
        <f>I19-G19</f>
        <v>-470000</v>
      </c>
      <c r="L19" s="6" t="str">
        <f>IF(K19&gt;1000000, "우수고객", IF(K19&lt;500000, "불량고객", ""))</f>
        <v>불량고객</v>
      </c>
    </row>
    <row r="20" spans="2:12">
      <c r="B20" s="6" t="s">
        <v>7</v>
      </c>
      <c r="C20" s="6" t="s">
        <v>19</v>
      </c>
      <c r="D20" s="6">
        <v>1</v>
      </c>
      <c r="E20" s="6">
        <v>1175000</v>
      </c>
      <c r="F20" s="6">
        <v>800000</v>
      </c>
      <c r="G20" s="6">
        <v>290000</v>
      </c>
      <c r="H20" s="6" t="str">
        <f>IF(D20=1,"남성","여성")</f>
        <v>남성</v>
      </c>
      <c r="I20" s="7">
        <f>E20-F20</f>
        <v>375000</v>
      </c>
      <c r="J20" s="7">
        <f>G20*10%</f>
        <v>29000</v>
      </c>
      <c r="K20" s="7">
        <f>I20-G20</f>
        <v>85000</v>
      </c>
      <c r="L20" s="6" t="str">
        <f>IF(K20&gt;1000000, "우수고객", IF(K20&lt;500000, "불량고객", ""))</f>
        <v>불량고객</v>
      </c>
    </row>
    <row r="21" spans="2:12">
      <c r="B21" s="6" t="s">
        <v>7</v>
      </c>
      <c r="C21" s="6" t="s">
        <v>14</v>
      </c>
      <c r="D21" s="6">
        <v>0</v>
      </c>
      <c r="E21" s="6">
        <v>1087000</v>
      </c>
      <c r="F21" s="6">
        <v>387000</v>
      </c>
      <c r="G21" s="6">
        <v>550000</v>
      </c>
      <c r="H21" s="6" t="str">
        <f>IF(D21=1,"남성","여성")</f>
        <v>여성</v>
      </c>
      <c r="I21" s="7">
        <f>E21-F21</f>
        <v>700000</v>
      </c>
      <c r="J21" s="7">
        <f>G21*10%</f>
        <v>55000</v>
      </c>
      <c r="K21" s="7">
        <f>I21-G21</f>
        <v>150000</v>
      </c>
      <c r="L21" s="6" t="str">
        <f>IF(K21&gt;1000000, "우수고객", IF(K21&lt;500000, "불량고객", ""))</f>
        <v>불량고객</v>
      </c>
    </row>
    <row r="22" spans="2:12">
      <c r="B22" s="6" t="s">
        <v>7</v>
      </c>
      <c r="C22" s="6" t="s">
        <v>17</v>
      </c>
      <c r="D22" s="6">
        <v>0</v>
      </c>
      <c r="E22" s="6">
        <v>1580000</v>
      </c>
      <c r="F22" s="6">
        <v>640000</v>
      </c>
      <c r="G22" s="6">
        <v>420000</v>
      </c>
      <c r="H22" s="6" t="str">
        <f>IF(D22=1,"남성","여성")</f>
        <v>여성</v>
      </c>
      <c r="I22" s="7">
        <f>E22-F22</f>
        <v>940000</v>
      </c>
      <c r="J22" s="7">
        <f>G22*10%</f>
        <v>42000</v>
      </c>
      <c r="K22" s="7">
        <f>I22-G22</f>
        <v>520000</v>
      </c>
      <c r="L22" s="6" t="str">
        <f>IF(K22&gt;1000000, "우수고객", IF(K22&lt;500000, "불량고객", ""))</f>
        <v/>
      </c>
    </row>
    <row r="23" spans="2:12">
      <c r="B23" s="6" t="s">
        <v>7</v>
      </c>
      <c r="C23" s="6" t="s">
        <v>10</v>
      </c>
      <c r="D23" s="6">
        <v>1</v>
      </c>
      <c r="E23" s="6">
        <v>1775000</v>
      </c>
      <c r="F23" s="6">
        <v>270000</v>
      </c>
      <c r="G23" s="6">
        <v>560000</v>
      </c>
      <c r="H23" s="6" t="str">
        <f>IF(D23=1,"남성","여성")</f>
        <v>남성</v>
      </c>
      <c r="I23" s="7">
        <f>E23-F23</f>
        <v>1505000</v>
      </c>
      <c r="J23" s="7">
        <f>G23*10%</f>
        <v>56000</v>
      </c>
      <c r="K23" s="7">
        <f>I23-G23</f>
        <v>945000</v>
      </c>
      <c r="L23" s="6" t="str">
        <f>IF(K23&gt;1000000, "우수고객", IF(K23&lt;500000, "불량고객", ""))</f>
        <v/>
      </c>
    </row>
    <row r="24" spans="2:12">
      <c r="B24" s="8" t="s">
        <v>7</v>
      </c>
      <c r="C24" s="8" t="s">
        <v>27</v>
      </c>
      <c r="D24" s="8">
        <v>0</v>
      </c>
      <c r="E24" s="8">
        <v>2440000</v>
      </c>
      <c r="F24" s="8">
        <v>170000</v>
      </c>
      <c r="G24" s="8">
        <v>380000</v>
      </c>
      <c r="H24" s="8" t="str">
        <f>IF(D24=1,"남성","여성")</f>
        <v>여성</v>
      </c>
      <c r="I24" s="9">
        <f>E24-F24</f>
        <v>2270000</v>
      </c>
      <c r="J24" s="9">
        <f>G24*10%</f>
        <v>38000</v>
      </c>
      <c r="K24" s="9">
        <f>I24-G24</f>
        <v>1890000</v>
      </c>
      <c r="L24" s="8" t="str">
        <f>IF(K24&gt;1000000, "우수고객", IF(K24&lt;500000, "불량고객", ""))</f>
        <v>우수고객</v>
      </c>
    </row>
    <row r="25" spans="2:12">
      <c r="B25" s="3" t="s">
        <v>33</v>
      </c>
      <c r="C25" s="3"/>
      <c r="D25" s="3"/>
      <c r="E25" s="3"/>
      <c r="F25" s="3"/>
      <c r="G25" s="3"/>
      <c r="H25" s="3"/>
      <c r="I25" s="4">
        <f>AVERAGE(I5:I24)</f>
        <v>1752000</v>
      </c>
      <c r="J25" s="4">
        <f>AVERAGE(J5:J24)</f>
        <v>132350</v>
      </c>
      <c r="K25" s="4">
        <f>AVERAGE(K5:K24)</f>
        <v>428500</v>
      </c>
      <c r="L25" s="3"/>
    </row>
    <row r="26" spans="2:12">
      <c r="B26" s="3" t="s">
        <v>34</v>
      </c>
      <c r="C26" s="3"/>
      <c r="D26" s="3"/>
      <c r="E26" s="3"/>
      <c r="F26" s="3"/>
      <c r="G26" s="3"/>
      <c r="H26" s="3"/>
      <c r="I26" s="3"/>
      <c r="J26" s="3"/>
      <c r="K26" s="4">
        <f>SUMPRODUCT(ISNUMBER(FIND("전자은행",B5:B24))+ISNUMBER(FIND("비자은행", B5:B24)),K5:K24)</f>
        <v>5450000</v>
      </c>
      <c r="L26" s="3"/>
    </row>
    <row r="27" spans="2:12">
      <c r="B27" s="5" t="s">
        <v>38</v>
      </c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2:12">
      <c r="B28" s="3" t="s">
        <v>36</v>
      </c>
      <c r="C28" s="3"/>
      <c r="D28" s="3"/>
      <c r="E28" s="3"/>
      <c r="F28" s="3"/>
      <c r="G28" s="3"/>
      <c r="H28" s="3"/>
      <c r="I28" s="3"/>
      <c r="J28" s="4">
        <f>SUMIFS(J5:J24,$H$5:$H$24,"여성",$C$5:$C$24,"이*", $B$5:$B$24,"학교은행")</f>
        <v>180000</v>
      </c>
      <c r="K28" s="4">
        <f>SUMIFS(K5:K24,$H$5:$H$24,"여성",$C$5:$C$24,"이*", $B$5:$B$24,"학교은행")</f>
        <v>-470000</v>
      </c>
      <c r="L28" s="3"/>
    </row>
    <row r="29" spans="2:12">
      <c r="B29" s="3" t="s">
        <v>35</v>
      </c>
      <c r="C29" s="3"/>
      <c r="D29" s="3"/>
      <c r="E29" s="3"/>
      <c r="F29" s="3"/>
      <c r="G29" s="3"/>
      <c r="H29" s="3"/>
      <c r="I29" s="3"/>
      <c r="J29" s="4">
        <f>SUMPRODUCT((LEFT($C$5:$C$24,1)="이")*($L$5:$L$24="우수고객"),J5:J24)</f>
        <v>64000</v>
      </c>
      <c r="K29" s="4">
        <f>SUMPRODUCT((LEFT($C$5:$C$24,1)="이")*($L$5:$L$24="우수고객"),K5:K24)</f>
        <v>1780000</v>
      </c>
      <c r="L29" s="3"/>
    </row>
    <row r="30" spans="2:12">
      <c r="B30" s="3" t="s">
        <v>37</v>
      </c>
      <c r="C30" s="3"/>
      <c r="D30" s="3"/>
      <c r="E30" s="3"/>
      <c r="F30" s="3"/>
      <c r="G30" s="3"/>
      <c r="H30" s="3"/>
      <c r="I30" s="3"/>
      <c r="J30" s="4">
        <f>SUMIFS(J5:J24,$I$5:$I$24,"&gt;=1500000",$I$5:$I$24,"&lt;2000000")</f>
        <v>1287000</v>
      </c>
      <c r="K30" s="4">
        <f>SUMIFS(K5:K24,$I$5:$I$24,"&gt;=1500000",$I$5:$I$24,"&lt;2000000")</f>
        <v>-1125000</v>
      </c>
      <c r="L30" s="3"/>
    </row>
    <row r="31" spans="2:12">
      <c r="B31" s="5" t="s">
        <v>39</v>
      </c>
      <c r="C31" s="5"/>
      <c r="D31" s="5"/>
      <c r="E31" s="5"/>
      <c r="F31" s="5"/>
      <c r="G31" s="5"/>
      <c r="H31" s="5"/>
      <c r="I31" s="5"/>
      <c r="J31" s="5"/>
      <c r="K31" s="5"/>
      <c r="L31" s="5"/>
    </row>
  </sheetData>
  <sortState ref="B5:L24">
    <sortCondition ref="B5:B24"/>
    <sortCondition ref="K5:K24"/>
  </sortState>
  <mergeCells count="10">
    <mergeCell ref="B1:L1"/>
    <mergeCell ref="B31:L31"/>
    <mergeCell ref="B26:J26"/>
    <mergeCell ref="B25:H25"/>
    <mergeCell ref="B27:L27"/>
    <mergeCell ref="B28:I28"/>
    <mergeCell ref="B29:I29"/>
    <mergeCell ref="B30:I30"/>
    <mergeCell ref="L25:L26"/>
    <mergeCell ref="L28:L30"/>
  </mergeCells>
  <phoneticPr fontId="2" type="noConversion"/>
  <pageMargins left="0.70866141732283472" right="0.70866141732283472" top="2.3622047244094491" bottom="0.74803149606299213" header="0.31496062992125984" footer="0.31496062992125984"/>
  <pageSetup paperSize="9" scale="8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2024-07-21T13:52:22Z</cp:lastPrinted>
  <dcterms:created xsi:type="dcterms:W3CDTF">2024-07-21T09:08:48Z</dcterms:created>
  <dcterms:modified xsi:type="dcterms:W3CDTF">2024-07-21T13:53:36Z</dcterms:modified>
</cp:coreProperties>
</file>