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wchoi\Desktop\"/>
    </mc:Choice>
  </mc:AlternateContent>
  <xr:revisionPtr revIDLastSave="0" documentId="13_ncr:1_{F6EC5D7E-4B12-4E3C-96FD-54E9DB3EE6A3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ral" sheetId="1" r:id="rId1"/>
    <sheet name="Coral_Monsoon" sheetId="2" r:id="rId2"/>
    <sheet name="Jetson - Float" sheetId="3" r:id="rId3"/>
    <sheet name="Raspberry pi 3+" sheetId="4" r:id="rId4"/>
  </sheets>
  <definedNames>
    <definedName name="_xlnm._FilterDatabase" localSheetId="0">Coral!$A$3:$G$3</definedName>
    <definedName name="_xlnm._FilterDatabase" localSheetId="1" hidden="1">Coral_Monsoon!$A$3:$G$3</definedName>
    <definedName name="_xlnm._FilterDatabase" localSheetId="2" hidden="1">'Jetson - Float'!$A$3:$G$20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1" i="2" l="1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<sst xmlns="http://schemas.openxmlformats.org/spreadsheetml/2006/main" count="289" uniqueCount="70">
  <si>
    <t>C</t>
  </si>
  <si>
    <t>CC</t>
  </si>
  <si>
    <t>CCM</t>
  </si>
  <si>
    <t>Raspberry pi 3+ - Float</t>
  </si>
  <si>
    <t>M.S</t>
  </si>
  <si>
    <t>CCM C</t>
  </si>
  <si>
    <t>CCM CCM</t>
  </si>
  <si>
    <t>CCM CC</t>
  </si>
  <si>
    <t>(None, 7,7,512)</t>
  </si>
  <si>
    <t>(None, 4096)</t>
  </si>
  <si>
    <t>Jetson - Float</t>
  </si>
  <si>
    <t>(None, 2048)</t>
  </si>
  <si>
    <t>CCM CCM CCCM CCCM FFF</t>
  </si>
  <si>
    <t>CCM CCM CCCM CCCM FF</t>
  </si>
  <si>
    <t>CCM CCM CCC</t>
  </si>
  <si>
    <t>CCM CCM CC</t>
  </si>
  <si>
    <t>CCM CCM C</t>
  </si>
  <si>
    <t>After first time</t>
  </si>
  <si>
    <t>CCM CCM CCCM CCCM</t>
  </si>
  <si>
    <t>CCM CCM CCCM CCC</t>
  </si>
  <si>
    <t>CCM CCM CCCM CCCM F</t>
  </si>
  <si>
    <t>CCM CCM CCCM C</t>
  </si>
  <si>
    <t>CCM CCM CCCM CC</t>
  </si>
  <si>
    <t>CCM CCM CCCM</t>
  </si>
  <si>
    <t>layer갯수</t>
  </si>
  <si>
    <t>소모전력(W)</t>
  </si>
  <si>
    <t>Coral</t>
  </si>
  <si>
    <t>(None, 112,112,64)</t>
  </si>
  <si>
    <t>(None, 56,56,64)</t>
  </si>
  <si>
    <t>(None, 14,14,512)</t>
  </si>
  <si>
    <t>(None, 56,56,128)</t>
  </si>
  <si>
    <t>(None, 28,28,256)</t>
  </si>
  <si>
    <t>(None, 14,14,256)</t>
  </si>
  <si>
    <t>(None, 28,28,128)</t>
  </si>
  <si>
    <t>(None, 2)</t>
  </si>
  <si>
    <t>실행시간(Sec)</t>
  </si>
  <si>
    <t>Output Size</t>
  </si>
  <si>
    <t>First time</t>
  </si>
  <si>
    <t>모델 구성
C=Covolution / M=Maxpooling, F=FullyConnected</t>
  </si>
  <si>
    <t>모델 사이즈</t>
    <phoneticPr fontId="2" type="noConversion"/>
  </si>
  <si>
    <t>4.59KB</t>
    <phoneticPr fontId="2" type="noConversion"/>
  </si>
  <si>
    <t>42.7KB</t>
    <phoneticPr fontId="2" type="noConversion"/>
  </si>
  <si>
    <t>43.0KB</t>
    <phoneticPr fontId="2" type="noConversion"/>
  </si>
  <si>
    <t>118KB</t>
    <phoneticPr fontId="2" type="noConversion"/>
  </si>
  <si>
    <t>266KB</t>
    <phoneticPr fontId="2" type="noConversion"/>
  </si>
  <si>
    <t>267KB</t>
    <phoneticPr fontId="2" type="noConversion"/>
  </si>
  <si>
    <t>562KB</t>
    <phoneticPr fontId="2" type="noConversion"/>
  </si>
  <si>
    <t>1.11MB</t>
    <phoneticPr fontId="2" type="noConversion"/>
  </si>
  <si>
    <t>1.68MB</t>
    <phoneticPr fontId="2" type="noConversion"/>
  </si>
  <si>
    <t>2.82MB</t>
    <phoneticPr fontId="2" type="noConversion"/>
  </si>
  <si>
    <t>5.09MB</t>
    <phoneticPr fontId="2" type="noConversion"/>
  </si>
  <si>
    <t>7.35MB</t>
    <phoneticPr fontId="2" type="noConversion"/>
  </si>
  <si>
    <t>105MB</t>
    <phoneticPr fontId="2" type="noConversion"/>
  </si>
  <si>
    <t>121MB</t>
    <phoneticPr fontId="2" type="noConversion"/>
  </si>
  <si>
    <t>모델 사이즈(Bytes)</t>
    <phoneticPr fontId="2" type="noConversion"/>
  </si>
  <si>
    <t>38.6KB</t>
    <phoneticPr fontId="2" type="noConversion"/>
  </si>
  <si>
    <t>475KB</t>
    <phoneticPr fontId="2" type="noConversion"/>
  </si>
  <si>
    <t>485KB</t>
    <phoneticPr fontId="2" type="noConversion"/>
  </si>
  <si>
    <t>1.32MB</t>
    <phoneticPr fontId="2" type="noConversion"/>
  </si>
  <si>
    <t>3.01MB</t>
    <phoneticPr fontId="2" type="noConversion"/>
  </si>
  <si>
    <t>3.03MB</t>
    <phoneticPr fontId="2" type="noConversion"/>
  </si>
  <si>
    <t>6.41MB</t>
    <phoneticPr fontId="2" type="noConversion"/>
  </si>
  <si>
    <t>13.1MB</t>
    <phoneticPr fontId="2" type="noConversion"/>
  </si>
  <si>
    <t>19.9MB</t>
    <phoneticPr fontId="2" type="noConversion"/>
  </si>
  <si>
    <t>33.4MB</t>
    <phoneticPr fontId="2" type="noConversion"/>
  </si>
  <si>
    <t>60.4MB</t>
    <phoneticPr fontId="2" type="noConversion"/>
  </si>
  <si>
    <t>87.4MB</t>
    <phoneticPr fontId="2" type="noConversion"/>
  </si>
  <si>
    <t>87.5MB</t>
    <phoneticPr fontId="2" type="noConversion"/>
  </si>
  <si>
    <t>1.23GB</t>
    <phoneticPr fontId="2" type="noConversion"/>
  </si>
  <si>
    <t>1.28GB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</si>
</sst>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6">
    <border>
      <left/>
      <right/>
      <top/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medium">
        <color rgb="FFFF0000"/>
      </bottom>
      <diagonal/>
    </border>
    <border diagonalUp="1" diagonalDown="1"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13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16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3" borderId="33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5" xfId="0" applyFill="1" applyBorder="1">
      <alignment vertical="center"/>
    </xf>
    <xf numFmtId="0" fontId="3" fillId="0" borderId="18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3" fontId="3" fillId="0" borderId="21" xfId="0" applyNumberFormat="1" applyFont="1" applyBorder="1" applyAlignment="1">
      <alignment horizontal="right" vertical="center"/>
    </xf>
    <xf numFmtId="3" fontId="3" fillId="0" borderId="23" xfId="0" applyNumberFormat="1" applyFont="1" applyBorder="1" applyAlignment="1">
      <alignment horizontal="right" vertical="center"/>
    </xf>
    <xf numFmtId="3" fontId="0" fillId="0" borderId="29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3" fontId="0" fillId="0" borderId="23" xfId="0" applyNumberFormat="1" applyBorder="1" applyAlignment="1">
      <alignment horizontal="right" vertical="center"/>
    </xf>
    <xf numFmtId="3" fontId="3" fillId="0" borderId="29" xfId="0" applyNumberFormat="1" applyFont="1" applyBorder="1" applyAlignment="1">
      <alignment horizontal="right" vertical="center"/>
    </xf>
    <xf numFmtId="3" fontId="0" fillId="0" borderId="26" xfId="0" applyNumberForma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lstStyle/>
          <a:p>
            <a:pPr algn="l">
              <a:defRPr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r>
              <a:rPr lang="en-US"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rPr>
              <a:t>Coral </a:t>
            </a:r>
            <a:r>
              <a:rPr lang="ko-KR" altLang="en-US"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rPr>
              <a:t>측정값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Coral!$C$3</c:f>
              <c:strCache>
                <c:ptCount val="1"/>
                <c:pt idx="0">
                  <c:v>실행시간(Sec)</c:v>
                </c:pt>
              </c:strCache>
            </c:strRef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spPr>
              <a:noFill/>
              <a:ln w="9525">
                <a:noFill/>
              </a:ln>
              <a:effectLst/>
            </c:spPr>
            <c:txPr>
              <a:bodyPr rot="0" vert="horz" wrap="none" lIns="0" tIns="0" rIns="0" bIns="0" anchor="ctr" anchorCtr="1"/>
              <a:lstStyle/>
              <a:p>
                <a:pPr algn="l">
                  <a:defRPr sz="900" b="0" i="0" u="none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 panose="00000000000000000000"/>
                    <a:ea typeface="+mn-ea" panose="00000000000000000000"/>
                    <a:cs typeface="+mn-ea" panose="00000000000000000000"/>
                    <a:sym typeface="+mn-ea" panose="00000000000000000000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val>
            <c:numRef>
              <c:f>Coral!$C$4:$C$20</c:f>
              <c:numCache>
                <c:formatCode>General</c:formatCode>
                <c:ptCount val="17"/>
                <c:pt idx="0">
                  <c:v>0.04</c:v>
                </c:pt>
                <c:pt idx="1">
                  <c:v>0.21</c:v>
                </c:pt>
                <c:pt idx="2">
                  <c:v>0.23</c:v>
                </c:pt>
                <c:pt idx="3">
                  <c:v>0.32</c:v>
                </c:pt>
                <c:pt idx="4">
                  <c:v>0.45</c:v>
                </c:pt>
                <c:pt idx="5">
                  <c:v>0.46</c:v>
                </c:pt>
                <c:pt idx="6">
                  <c:v>0.53</c:v>
                </c:pt>
                <c:pt idx="7">
                  <c:v>0.72</c:v>
                </c:pt>
                <c:pt idx="8">
                  <c:v>0.75</c:v>
                </c:pt>
                <c:pt idx="9">
                  <c:v>0.91</c:v>
                </c:pt>
                <c:pt idx="10">
                  <c:v>0.98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1.21</c:v>
                </c:pt>
                <c:pt idx="14">
                  <c:v>1.59</c:v>
                </c:pt>
                <c:pt idx="15">
                  <c:v>1.6</c:v>
                </c:pt>
                <c:pt idx="16">
                  <c:v>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78-448E-A0B7-B7F6117CB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1293336"/>
        <c:axId val="441293664"/>
      </c:barChart>
      <c:lineChart>
        <c:grouping val="standard"/>
        <c:varyColors val="0"/>
        <c:ser>
          <c:idx val="1"/>
          <c:order val="1"/>
          <c:tx>
            <c:strRef>
              <c:f>Coral!$D$3</c:f>
              <c:strCache>
                <c:ptCount val="1"/>
                <c:pt idx="0">
                  <c:v>소모전력(W)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 w="9525">
                <a:noFill/>
              </a:ln>
              <a:effectLst/>
            </c:spPr>
            <c:txPr>
              <a:bodyPr rot="0" vert="horz" wrap="none" lIns="0" tIns="0" rIns="0" bIns="0" anchor="ctr" anchorCtr="1"/>
              <a:lstStyle/>
              <a:p>
                <a:pPr algn="l">
                  <a:defRPr sz="900" b="0" i="0" u="none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 panose="00000000000000000000"/>
                    <a:ea typeface="+mn-ea" panose="00000000000000000000"/>
                    <a:cs typeface="+mn-ea" panose="00000000000000000000"/>
                    <a:sym typeface="+mn-ea" panose="00000000000000000000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val>
            <c:numRef>
              <c:f>Coral!$D$4:$D$20</c:f>
              <c:numCache>
                <c:formatCode>General</c:formatCode>
                <c:ptCount val="17"/>
                <c:pt idx="0">
                  <c:v>2.2210000000000001</c:v>
                </c:pt>
                <c:pt idx="1">
                  <c:v>2.2799999999999998</c:v>
                </c:pt>
                <c:pt idx="2">
                  <c:v>2.2909999999999999</c:v>
                </c:pt>
                <c:pt idx="3">
                  <c:v>2.2959999999999998</c:v>
                </c:pt>
                <c:pt idx="4">
                  <c:v>2.3050000000000002</c:v>
                </c:pt>
                <c:pt idx="5">
                  <c:v>2.3069999999999999</c:v>
                </c:pt>
                <c:pt idx="6">
                  <c:v>2.3079999999999998</c:v>
                </c:pt>
                <c:pt idx="7">
                  <c:v>2.31</c:v>
                </c:pt>
                <c:pt idx="8">
                  <c:v>2.3149999999999999</c:v>
                </c:pt>
                <c:pt idx="9">
                  <c:v>2.3199999999999998</c:v>
                </c:pt>
                <c:pt idx="10">
                  <c:v>2.323</c:v>
                </c:pt>
                <c:pt idx="11">
                  <c:v>2.3260000000000001</c:v>
                </c:pt>
                <c:pt idx="12">
                  <c:v>2.339</c:v>
                </c:pt>
                <c:pt idx="13">
                  <c:v>2.34</c:v>
                </c:pt>
                <c:pt idx="14">
                  <c:v>2.3639999999999999</c:v>
                </c:pt>
                <c:pt idx="15">
                  <c:v>2.3650000000000002</c:v>
                </c:pt>
                <c:pt idx="16">
                  <c:v>2.367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8-448E-A0B7-B7F6117CB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64192"/>
        <c:axId val="563760584"/>
      </c:lineChart>
      <c:catAx>
        <c:axId val="441293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441293664"/>
        <c:crosses val="autoZero"/>
        <c:auto val="1"/>
        <c:lblAlgn val="ctr"/>
        <c:lblOffset val="100"/>
        <c:tickMarkSkip val="1"/>
        <c:noMultiLvlLbl val="0"/>
      </c:catAx>
      <c:valAx>
        <c:axId val="44129366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441293336"/>
        <c:crosses val="autoZero"/>
        <c:crossBetween val="between"/>
      </c:valAx>
      <c:valAx>
        <c:axId val="563760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563764192"/>
        <c:crosses val="max"/>
        <c:crossBetween val="between"/>
      </c:valAx>
      <c:catAx>
        <c:axId val="563764192"/>
        <c:scaling>
          <c:orientation val="minMax"/>
        </c:scaling>
        <c:delete val="1"/>
        <c:axPos val="b"/>
        <c:majorTickMark val="out"/>
        <c:minorTickMark val="none"/>
        <c:tickLblPos val="nextTo"/>
        <c:crossAx val="563760584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 panose="00000000000000000000"/>
              <a:ea typeface="+mn-ea" panose="00000000000000000000"/>
              <a:cs typeface="+mn-ea" panose="00000000000000000000"/>
              <a:sym typeface="+mn-ea" panose="00000000000000000000"/>
            </a:defRPr>
          </a:pPr>
          <a:endParaRPr lang="ko-KR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" l="0.7" r="0.7" t="0.75" header="0.3" footer="0.3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lstStyle/>
          <a:p>
            <a:pPr algn="l">
              <a:defRPr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r>
              <a:rPr lang="en-US"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rPr>
              <a:t>Coral </a:t>
            </a:r>
            <a:r>
              <a:rPr lang="ko-KR" altLang="en-US"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rPr>
              <a:t>측정값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Coral_Monsoon!$C$3</c:f>
              <c:strCache>
                <c:ptCount val="1"/>
                <c:pt idx="0">
                  <c:v>실행시간(Sec)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ln>
                        <a:solidFill>
                          <a:srgbClr val="0000FF"/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698D-48BA-B126-4D78D185C231}"/>
                </c:ext>
              </c:extLst>
            </c:dLbl>
            <c:dLbl>
              <c:idx val="1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698D-48BA-B126-4D78D185C231}"/>
                </c:ext>
              </c:extLst>
            </c:dLbl>
            <c:dLbl>
              <c:idx val="2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698D-48BA-B126-4D78D185C231}"/>
                </c:ext>
              </c:extLst>
            </c:dLbl>
            <c:dLbl>
              <c:idx val="3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98D-48BA-B126-4D78D185C231}"/>
                </c:ext>
              </c:extLst>
            </c:dLbl>
            <c:dLbl>
              <c:idx val="4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4-698D-48BA-B126-4D78D185C231}"/>
                </c:ext>
              </c:extLst>
            </c:dLbl>
            <c:dLbl>
              <c:idx val="5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698D-48BA-B126-4D78D185C231}"/>
                </c:ext>
              </c:extLst>
            </c:dLbl>
            <c:dLbl>
              <c:idx val="6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6-698D-48BA-B126-4D78D185C231}"/>
                </c:ext>
              </c:extLst>
            </c:dLbl>
            <c:dLbl>
              <c:idx val="7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698D-48BA-B126-4D78D185C231}"/>
                </c:ext>
              </c:extLst>
            </c:dLbl>
            <c:dLbl>
              <c:idx val="8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8-698D-48BA-B126-4D78D185C231}"/>
                </c:ext>
              </c:extLst>
            </c:dLbl>
            <c:dLbl>
              <c:idx val="9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698D-48BA-B126-4D78D185C231}"/>
                </c:ext>
              </c:extLst>
            </c:dLbl>
            <c:dLbl>
              <c:idx val="10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698D-48BA-B126-4D78D185C231}"/>
                </c:ext>
              </c:extLst>
            </c:dLbl>
            <c:dLbl>
              <c:idx val="11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698D-48BA-B126-4D78D185C231}"/>
                </c:ext>
              </c:extLst>
            </c:dLbl>
            <c:dLbl>
              <c:idx val="12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698D-48BA-B126-4D78D185C231}"/>
                </c:ext>
              </c:extLst>
            </c:dLbl>
            <c:dLbl>
              <c:idx val="13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698D-48BA-B126-4D78D185C231}"/>
                </c:ext>
              </c:extLst>
            </c:dLbl>
            <c:dLbl>
              <c:idx val="14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698D-48BA-B126-4D78D185C231}"/>
                </c:ext>
              </c:extLst>
            </c:dLbl>
            <c:dLbl>
              <c:idx val="15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698D-48BA-B126-4D78D185C231}"/>
                </c:ext>
              </c:extLst>
            </c:dLbl>
            <c:dLbl>
              <c:idx val="16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0-698D-48BA-B126-4D78D185C231}"/>
                </c:ext>
              </c:extLst>
            </c:dLbl>
            <c:spPr>
              <a:noFill/>
              <a:ln w="9525">
                <a:noFill/>
              </a:ln>
              <a:effectLst/>
            </c:spPr>
            <c:txPr>
              <a:bodyPr rot="0" vert="horz" wrap="none" lIns="0" tIns="0" rIns="0" bIns="0" anchor="ctr" anchorCtr="1"/>
              <a:lstStyle/>
              <a:p>
                <a:pPr algn="l">
                  <a:defRPr sz="900" b="0" i="0" u="none">
                    <a:ln>
                      <a:solidFill>
                        <a:srgbClr val="0000FF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 panose="00000000000000000000"/>
                    <a:ea typeface="+mn-ea" panose="00000000000000000000"/>
                    <a:cs typeface="+mn-ea" panose="00000000000000000000"/>
                    <a:sym typeface="+mn-ea" panose="00000000000000000000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Coral_Monsoon!$C$4:$C$20</c:f>
              <c:numCache>
                <c:formatCode>General</c:formatCode>
                <c:ptCount val="17"/>
                <c:pt idx="0">
                  <c:v>4.2370000000000001</c:v>
                </c:pt>
                <c:pt idx="1">
                  <c:v>4.524</c:v>
                </c:pt>
                <c:pt idx="2">
                  <c:v>4.58</c:v>
                </c:pt>
                <c:pt idx="3">
                  <c:v>4.6040000000000001</c:v>
                </c:pt>
                <c:pt idx="4">
                  <c:v>4.6829999999999998</c:v>
                </c:pt>
                <c:pt idx="5">
                  <c:v>4.6909999999999998</c:v>
                </c:pt>
                <c:pt idx="6">
                  <c:v>4.835</c:v>
                </c:pt>
                <c:pt idx="7">
                  <c:v>4.9119999999999999</c:v>
                </c:pt>
                <c:pt idx="8">
                  <c:v>5.0970000000000004</c:v>
                </c:pt>
                <c:pt idx="9">
                  <c:v>5.1210000000000004</c:v>
                </c:pt>
                <c:pt idx="10">
                  <c:v>5.1449999999999996</c:v>
                </c:pt>
                <c:pt idx="11">
                  <c:v>5.52</c:v>
                </c:pt>
                <c:pt idx="12">
                  <c:v>5.8220000000000001</c:v>
                </c:pt>
                <c:pt idx="13">
                  <c:v>5.7830000000000004</c:v>
                </c:pt>
                <c:pt idx="14">
                  <c:v>10.64</c:v>
                </c:pt>
                <c:pt idx="15">
                  <c:v>11.484999999999999</c:v>
                </c:pt>
                <c:pt idx="16">
                  <c:v>16.2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98D-48BA-B126-4D78D185C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1293336"/>
        <c:axId val="441293664"/>
      </c:barChart>
      <c:lineChart>
        <c:grouping val="standard"/>
        <c:varyColors val="0"/>
        <c:ser>
          <c:idx val="1"/>
          <c:order val="1"/>
          <c:tx>
            <c:strRef>
              <c:f>Coral_Monsoon!$D$3</c:f>
              <c:strCache>
                <c:ptCount val="1"/>
                <c:pt idx="0">
                  <c:v>소모전력(W)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5663098096847534E-2"/>
                  <c:y val="2.9731765389442444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ln w="0" cap="flat" cmpd="sng" algn="ctr">
                        <a:solidFill>
                          <a:srgbClr val="FF0000"/>
                        </a:solidFill>
                        <a:prstDash val="solid"/>
                        <a:round/>
                      </a:ln>
                      <a:solidFill>
                        <a:srgbClr val="FF0000"/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2-698D-48BA-B126-4D78D185C231}"/>
                </c:ext>
              </c:extLst>
            </c:dLbl>
            <c:dLbl>
              <c:idx val="1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698D-48BA-B126-4D78D185C231}"/>
                </c:ext>
              </c:extLst>
            </c:dLbl>
            <c:dLbl>
              <c:idx val="2"/>
              <c:layout>
                <c:manualLayout>
                  <c:x val="-3.5663098096847534E-2"/>
                  <c:y val="2.9731765389442444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4-698D-48BA-B126-4D78D185C231}"/>
                </c:ext>
              </c:extLst>
            </c:dLbl>
            <c:dLbl>
              <c:idx val="3"/>
              <c:layout>
                <c:manualLayout>
                  <c:x val="-3.5663098096847534E-2"/>
                  <c:y val="2.973186783492565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5-698D-48BA-B126-4D78D185C231}"/>
                </c:ext>
              </c:extLst>
            </c:dLbl>
            <c:dLbl>
              <c:idx val="4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6-698D-48BA-B126-4D78D185C231}"/>
                </c:ext>
              </c:extLst>
            </c:dLbl>
            <c:dLbl>
              <c:idx val="5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7-698D-48BA-B126-4D78D185C231}"/>
                </c:ext>
              </c:extLst>
            </c:dLbl>
            <c:dLbl>
              <c:idx val="6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8-698D-48BA-B126-4D78D185C231}"/>
                </c:ext>
              </c:extLst>
            </c:dLbl>
            <c:dLbl>
              <c:idx val="7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9-698D-48BA-B126-4D78D185C231}"/>
                </c:ext>
              </c:extLst>
            </c:dLbl>
            <c:dLbl>
              <c:idx val="8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A-698D-48BA-B126-4D78D185C231}"/>
                </c:ext>
              </c:extLst>
            </c:dLbl>
            <c:dLbl>
              <c:idx val="9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B-698D-48BA-B126-4D78D185C231}"/>
                </c:ext>
              </c:extLst>
            </c:dLbl>
            <c:dLbl>
              <c:idx val="10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C-698D-48BA-B126-4D78D185C231}"/>
                </c:ext>
              </c:extLst>
            </c:dLbl>
            <c:dLbl>
              <c:idx val="11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D-698D-48BA-B126-4D78D185C231}"/>
                </c:ext>
              </c:extLst>
            </c:dLbl>
            <c:dLbl>
              <c:idx val="12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E-698D-48BA-B126-4D78D185C231}"/>
                </c:ext>
              </c:extLst>
            </c:dLbl>
            <c:dLbl>
              <c:idx val="13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F-698D-48BA-B126-4D78D185C231}"/>
                </c:ext>
              </c:extLst>
            </c:dLbl>
            <c:dLbl>
              <c:idx val="14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0-698D-48BA-B126-4D78D185C231}"/>
                </c:ext>
              </c:extLst>
            </c:dLbl>
            <c:dLbl>
              <c:idx val="15"/>
              <c:layout>
                <c:manualLayout>
                  <c:x val="-3.103440627455711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1-698D-48BA-B126-4D78D185C231}"/>
                </c:ext>
              </c:extLst>
            </c:dLbl>
            <c:dLbl>
              <c:idx val="16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2-698D-48BA-B126-4D78D185C231}"/>
                </c:ext>
              </c:extLst>
            </c:dLbl>
            <c:spPr>
              <a:noFill/>
              <a:ln w="9525">
                <a:noFill/>
              </a:ln>
              <a:effectLst/>
            </c:spPr>
            <c:txPr>
              <a:bodyPr rot="0" vert="horz" wrap="none" lIns="0" tIns="0" rIns="0" bIns="0" anchor="ctr" anchorCtr="1"/>
              <a:lstStyle/>
              <a:p>
                <a:pPr algn="l">
                  <a:defRPr sz="900" b="0" i="0" u="none">
                    <a:ln w="0" cap="flat" cmpd="sng" algn="ctr">
                      <a:solidFill>
                        <a:srgbClr val="FF0000"/>
                      </a:solidFill>
                      <a:prstDash val="solid"/>
                      <a:round/>
                    </a:ln>
                    <a:solidFill>
                      <a:srgbClr val="FF0000"/>
                    </a:solidFill>
                    <a:latin typeface="+mn-lt" panose="00000000000000000000"/>
                    <a:ea typeface="+mn-ea" panose="00000000000000000000"/>
                    <a:cs typeface="+mn-ea" panose="00000000000000000000"/>
                    <a:sym typeface="+mn-ea" panose="00000000000000000000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Coral_Monsoon!$D$4:$D$20</c:f>
              <c:numCache>
                <c:formatCode>General</c:formatCode>
                <c:ptCount val="17"/>
                <c:pt idx="0">
                  <c:v>1.1458999999999999</c:v>
                </c:pt>
                <c:pt idx="1">
                  <c:v>1.2464</c:v>
                </c:pt>
                <c:pt idx="2">
                  <c:v>1.2272000000000001</c:v>
                </c:pt>
                <c:pt idx="3">
                  <c:v>1.2356</c:v>
                </c:pt>
                <c:pt idx="4">
                  <c:v>1.2599</c:v>
                </c:pt>
                <c:pt idx="5">
                  <c:v>1.2619</c:v>
                </c:pt>
                <c:pt idx="6">
                  <c:v>1.3008</c:v>
                </c:pt>
                <c:pt idx="7">
                  <c:v>1.3121</c:v>
                </c:pt>
                <c:pt idx="8">
                  <c:v>1.3714999999999999</c:v>
                </c:pt>
                <c:pt idx="9">
                  <c:v>1.3787</c:v>
                </c:pt>
                <c:pt idx="10">
                  <c:v>1.3878999999999999</c:v>
                </c:pt>
                <c:pt idx="11">
                  <c:v>1.4902</c:v>
                </c:pt>
                <c:pt idx="12">
                  <c:v>1.5737000000000001</c:v>
                </c:pt>
                <c:pt idx="13">
                  <c:v>1.5631999999999999</c:v>
                </c:pt>
                <c:pt idx="14">
                  <c:v>3.0036</c:v>
                </c:pt>
                <c:pt idx="15">
                  <c:v>3.177</c:v>
                </c:pt>
                <c:pt idx="16">
                  <c:v>4.7831000000000001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98D-48BA-B126-4D78D185C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64192"/>
        <c:axId val="563760584"/>
      </c:lineChart>
      <c:catAx>
        <c:axId val="441293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441293664"/>
        <c:crosses val="autoZero"/>
        <c:auto val="1"/>
        <c:lblAlgn val="ctr"/>
        <c:lblOffset val="100"/>
        <c:tickMarkSkip val="1"/>
        <c:noMultiLvlLbl val="0"/>
      </c:catAx>
      <c:valAx>
        <c:axId val="44129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441293336"/>
        <c:crosses val="autoZero"/>
        <c:crossBetween val="between"/>
        <c:majorUnit val="1"/>
        <c:minorUnit val="0.1"/>
      </c:valAx>
      <c:valAx>
        <c:axId val="563760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563764192"/>
        <c:crosses val="max"/>
        <c:crossBetween val="between"/>
      </c:valAx>
      <c:catAx>
        <c:axId val="563764192"/>
        <c:scaling>
          <c:orientation val="minMax"/>
        </c:scaling>
        <c:delete val="1"/>
        <c:axPos val="b"/>
        <c:majorTickMark val="out"/>
        <c:minorTickMark val="none"/>
        <c:tickLblPos val="nextTo"/>
        <c:crossAx val="563760584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 panose="00000000000000000000"/>
              <a:ea typeface="+mn-ea" panose="00000000000000000000"/>
              <a:cs typeface="+mn-ea" panose="00000000000000000000"/>
              <a:sym typeface="+mn-ea" panose="00000000000000000000"/>
            </a:defRPr>
          </a:pPr>
          <a:endParaRPr lang="ko-KR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" l="0.7" r="0.7" t="0.75" header="0.3" footer="0.3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lstStyle/>
          <a:p>
            <a:pPr algn="l">
              <a:defRPr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r>
              <a:rPr lang="en-US"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rPr>
              <a:t>Coral </a:t>
            </a:r>
            <a:r>
              <a:rPr lang="ko-KR" altLang="en-US"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rPr>
              <a:t>측정값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실행시간(Sec)</c:v>
          </c:tx>
          <c:spPr>
            <a:solidFill>
              <a:srgbClr val="FFC000"/>
            </a:solidFill>
            <a:ln w="9525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ln>
                        <a:solidFill>
                          <a:srgbClr val="0000FF"/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FA67-49C3-8BEA-C5C2ECBDB8B1}"/>
                </c:ext>
              </c:extLst>
            </c:dLbl>
            <c:dLbl>
              <c:idx val="1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FA67-49C3-8BEA-C5C2ECBDB8B1}"/>
                </c:ext>
              </c:extLst>
            </c:dLbl>
            <c:dLbl>
              <c:idx val="2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FA67-49C3-8BEA-C5C2ECBDB8B1}"/>
                </c:ext>
              </c:extLst>
            </c:dLbl>
            <c:dLbl>
              <c:idx val="3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A67-49C3-8BEA-C5C2ECBDB8B1}"/>
                </c:ext>
              </c:extLst>
            </c:dLbl>
            <c:dLbl>
              <c:idx val="4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4-FA67-49C3-8BEA-C5C2ECBDB8B1}"/>
                </c:ext>
              </c:extLst>
            </c:dLbl>
            <c:dLbl>
              <c:idx val="5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FA67-49C3-8BEA-C5C2ECBDB8B1}"/>
                </c:ext>
              </c:extLst>
            </c:dLbl>
            <c:dLbl>
              <c:idx val="6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6-FA67-49C3-8BEA-C5C2ECBDB8B1}"/>
                </c:ext>
              </c:extLst>
            </c:dLbl>
            <c:dLbl>
              <c:idx val="7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FA67-49C3-8BEA-C5C2ECBDB8B1}"/>
                </c:ext>
              </c:extLst>
            </c:dLbl>
            <c:dLbl>
              <c:idx val="8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8-FA67-49C3-8BEA-C5C2ECBDB8B1}"/>
                </c:ext>
              </c:extLst>
            </c:dLbl>
            <c:dLbl>
              <c:idx val="9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FA67-49C3-8BEA-C5C2ECBDB8B1}"/>
                </c:ext>
              </c:extLst>
            </c:dLbl>
            <c:dLbl>
              <c:idx val="10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FA67-49C3-8BEA-C5C2ECBDB8B1}"/>
                </c:ext>
              </c:extLst>
            </c:dLbl>
            <c:dLbl>
              <c:idx val="11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FA67-49C3-8BEA-C5C2ECBDB8B1}"/>
                </c:ext>
              </c:extLst>
            </c:dLbl>
            <c:dLbl>
              <c:idx val="12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FA67-49C3-8BEA-C5C2ECBDB8B1}"/>
                </c:ext>
              </c:extLst>
            </c:dLbl>
            <c:dLbl>
              <c:idx val="13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FA67-49C3-8BEA-C5C2ECBDB8B1}"/>
                </c:ext>
              </c:extLst>
            </c:dLbl>
            <c:dLbl>
              <c:idx val="14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FA67-49C3-8BEA-C5C2ECBDB8B1}"/>
                </c:ext>
              </c:extLst>
            </c:dLbl>
            <c:dLbl>
              <c:idx val="15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FA67-49C3-8BEA-C5C2ECBDB8B1}"/>
                </c:ext>
              </c:extLst>
            </c:dLbl>
            <c:dLbl>
              <c:idx val="16"/>
              <c:layout>
                <c:manualLayout>
                  <c:x val="3.0268817208707333E-3"/>
                  <c:y val="-1.7628684639930725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0-FA67-49C3-8BEA-C5C2ECBDB8B1}"/>
                </c:ext>
              </c:extLst>
            </c:dLbl>
            <c:spPr>
              <a:noFill/>
              <a:ln w="9525">
                <a:noFill/>
              </a:ln>
              <a:effectLst/>
            </c:spPr>
            <c:txPr>
              <a:bodyPr rot="0" vert="horz" wrap="none" lIns="0" tIns="0" rIns="0" bIns="0" anchor="ctr" anchorCtr="1"/>
              <a:lstStyle/>
              <a:p>
                <a:pPr algn="l">
                  <a:defRPr sz="900" b="0" i="0" u="none">
                    <a:ln>
                      <a:solidFill>
                        <a:srgbClr val="0000FF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 panose="00000000000000000000"/>
                    <a:ea typeface="+mn-ea" panose="00000000000000000000"/>
                    <a:cs typeface="+mn-ea" panose="00000000000000000000"/>
                    <a:sym typeface="+mn-ea" panose="00000000000000000000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Coral_Monsoon!$C$35:$C$51</c:f>
              <c:numCache>
                <c:formatCode>General</c:formatCode>
                <c:ptCount val="17"/>
                <c:pt idx="0">
                  <c:v>4.2370000000000001</c:v>
                </c:pt>
                <c:pt idx="1">
                  <c:v>4.524</c:v>
                </c:pt>
                <c:pt idx="2">
                  <c:v>4.58</c:v>
                </c:pt>
                <c:pt idx="3">
                  <c:v>4.6040000000000001</c:v>
                </c:pt>
                <c:pt idx="4">
                  <c:v>4.6829999999999998</c:v>
                </c:pt>
                <c:pt idx="5">
                  <c:v>4.6909999999999998</c:v>
                </c:pt>
                <c:pt idx="6">
                  <c:v>4.835</c:v>
                </c:pt>
                <c:pt idx="7">
                  <c:v>4.9119999999999999</c:v>
                </c:pt>
                <c:pt idx="8">
                  <c:v>5.0970000000000004</c:v>
                </c:pt>
                <c:pt idx="9">
                  <c:v>5.1210000000000004</c:v>
                </c:pt>
                <c:pt idx="10">
                  <c:v>5.1449999999999996</c:v>
                </c:pt>
                <c:pt idx="11">
                  <c:v>5.52</c:v>
                </c:pt>
                <c:pt idx="12">
                  <c:v>5.8220000000000001</c:v>
                </c:pt>
                <c:pt idx="13">
                  <c:v>5.7830000000000004</c:v>
                </c:pt>
                <c:pt idx="14">
                  <c:v>10.64</c:v>
                </c:pt>
                <c:pt idx="15">
                  <c:v>11.484999999999999</c:v>
                </c:pt>
                <c:pt idx="16">
                  <c:v>16.2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A67-49C3-8BEA-C5C2ECBDB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1293336"/>
        <c:axId val="441293664"/>
      </c:barChart>
      <c:lineChart>
        <c:grouping val="standard"/>
        <c:varyColors val="0"/>
        <c:ser>
          <c:idx val="1"/>
          <c:order val="1"/>
          <c:tx>
            <c:v>소모전력(W)</c:v>
          </c:tx>
          <c:spPr>
            <a:ln w="28575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5663098096847534E-2"/>
                  <c:y val="2.9731765389442444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ln w="0" cap="flat" cmpd="sng" algn="ctr">
                        <a:solidFill>
                          <a:srgbClr val="FF0000"/>
                        </a:solidFill>
                        <a:prstDash val="solid"/>
                        <a:round/>
                      </a:ln>
                      <a:solidFill>
                        <a:srgbClr val="FF0000"/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2-FA67-49C3-8BEA-C5C2ECBDB8B1}"/>
                </c:ext>
              </c:extLst>
            </c:dLbl>
            <c:dLbl>
              <c:idx val="1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FA67-49C3-8BEA-C5C2ECBDB8B1}"/>
                </c:ext>
              </c:extLst>
            </c:dLbl>
            <c:dLbl>
              <c:idx val="2"/>
              <c:layout>
                <c:manualLayout>
                  <c:x val="-3.5663098096847534E-2"/>
                  <c:y val="2.9731765389442444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4-FA67-49C3-8BEA-C5C2ECBDB8B1}"/>
                </c:ext>
              </c:extLst>
            </c:dLbl>
            <c:dLbl>
              <c:idx val="3"/>
              <c:layout>
                <c:manualLayout>
                  <c:x val="-3.5663098096847534E-2"/>
                  <c:y val="2.973186783492565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5-FA67-49C3-8BEA-C5C2ECBDB8B1}"/>
                </c:ext>
              </c:extLst>
            </c:dLbl>
            <c:dLbl>
              <c:idx val="4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6-FA67-49C3-8BEA-C5C2ECBDB8B1}"/>
                </c:ext>
              </c:extLst>
            </c:dLbl>
            <c:dLbl>
              <c:idx val="5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7-FA67-49C3-8BEA-C5C2ECBDB8B1}"/>
                </c:ext>
              </c:extLst>
            </c:dLbl>
            <c:dLbl>
              <c:idx val="6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8-FA67-49C3-8BEA-C5C2ECBDB8B1}"/>
                </c:ext>
              </c:extLst>
            </c:dLbl>
            <c:dLbl>
              <c:idx val="7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9-FA67-49C3-8BEA-C5C2ECBDB8B1}"/>
                </c:ext>
              </c:extLst>
            </c:dLbl>
            <c:dLbl>
              <c:idx val="8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A-FA67-49C3-8BEA-C5C2ECBDB8B1}"/>
                </c:ext>
              </c:extLst>
            </c:dLbl>
            <c:dLbl>
              <c:idx val="9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B-FA67-49C3-8BEA-C5C2ECBDB8B1}"/>
                </c:ext>
              </c:extLst>
            </c:dLbl>
            <c:dLbl>
              <c:idx val="10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C-FA67-49C3-8BEA-C5C2ECBDB8B1}"/>
                </c:ext>
              </c:extLst>
            </c:dLbl>
            <c:dLbl>
              <c:idx val="11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D-FA67-49C3-8BEA-C5C2ECBDB8B1}"/>
                </c:ext>
              </c:extLst>
            </c:dLbl>
            <c:dLbl>
              <c:idx val="12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E-FA67-49C3-8BEA-C5C2ECBDB8B1}"/>
                </c:ext>
              </c:extLst>
            </c:dLbl>
            <c:dLbl>
              <c:idx val="13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F-FA67-49C3-8BEA-C5C2ECBDB8B1}"/>
                </c:ext>
              </c:extLst>
            </c:dLbl>
            <c:dLbl>
              <c:idx val="14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0-FA67-49C3-8BEA-C5C2ECBDB8B1}"/>
                </c:ext>
              </c:extLst>
            </c:dLbl>
            <c:dLbl>
              <c:idx val="15"/>
              <c:layout>
                <c:manualLayout>
                  <c:x val="-3.103440627455711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1-FA67-49C3-8BEA-C5C2ECBDB8B1}"/>
                </c:ext>
              </c:extLst>
            </c:dLbl>
            <c:dLbl>
              <c:idx val="16"/>
              <c:layout>
                <c:manualLayout>
                  <c:x val="-3.5663098096847534E-2"/>
                  <c:y val="2.9731817543506622E-2"/>
                </c:manualLayout>
              </c:layout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lstStyle/>
                <a:p>
                  <a:pPr algn="l">
                    <a:defRPr sz="900" b="0" i="0" u="none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 panose="00000000000000000000"/>
                      <a:ea typeface="+mn-ea" panose="00000000000000000000"/>
                      <a:cs typeface="+mn-ea" panose="00000000000000000000"/>
                      <a:sym typeface="+mn-ea" panose="00000000000000000000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2-FA67-49C3-8BEA-C5C2ECBDB8B1}"/>
                </c:ext>
              </c:extLst>
            </c:dLbl>
            <c:spPr>
              <a:noFill/>
              <a:ln w="9525">
                <a:noFill/>
              </a:ln>
              <a:effectLst/>
            </c:spPr>
            <c:txPr>
              <a:bodyPr rot="0" vert="horz" wrap="none" lIns="0" tIns="0" rIns="0" bIns="0" anchor="ctr" anchorCtr="1"/>
              <a:lstStyle/>
              <a:p>
                <a:pPr algn="l">
                  <a:defRPr sz="900" b="0" i="0" u="none">
                    <a:ln w="0" cap="flat" cmpd="sng" algn="ctr">
                      <a:solidFill>
                        <a:srgbClr val="FF0000"/>
                      </a:solidFill>
                      <a:prstDash val="solid"/>
                      <a:round/>
                    </a:ln>
                    <a:solidFill>
                      <a:srgbClr val="FF0000"/>
                    </a:solidFill>
                    <a:latin typeface="+mn-lt" panose="00000000000000000000"/>
                    <a:ea typeface="+mn-ea" panose="00000000000000000000"/>
                    <a:cs typeface="+mn-ea" panose="00000000000000000000"/>
                    <a:sym typeface="+mn-ea" panose="00000000000000000000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Coral_Monsoon!$D$35:$D$51</c:f>
              <c:numCache>
                <c:formatCode>General</c:formatCode>
                <c:ptCount val="17"/>
                <c:pt idx="0">
                  <c:v>1.1458999999999999</c:v>
                </c:pt>
                <c:pt idx="1">
                  <c:v>1.2464</c:v>
                </c:pt>
                <c:pt idx="2">
                  <c:v>1.2272000000000001</c:v>
                </c:pt>
                <c:pt idx="3">
                  <c:v>1.2356</c:v>
                </c:pt>
                <c:pt idx="4">
                  <c:v>1.2599</c:v>
                </c:pt>
                <c:pt idx="5">
                  <c:v>1.2619</c:v>
                </c:pt>
                <c:pt idx="6">
                  <c:v>1.3008</c:v>
                </c:pt>
                <c:pt idx="7">
                  <c:v>1.3121</c:v>
                </c:pt>
                <c:pt idx="8">
                  <c:v>1.3714999999999999</c:v>
                </c:pt>
                <c:pt idx="9">
                  <c:v>1.3787</c:v>
                </c:pt>
                <c:pt idx="10">
                  <c:v>1.3878999999999999</c:v>
                </c:pt>
                <c:pt idx="11">
                  <c:v>1.4902</c:v>
                </c:pt>
                <c:pt idx="12">
                  <c:v>1.5737000000000001</c:v>
                </c:pt>
                <c:pt idx="13">
                  <c:v>1.5631999999999999</c:v>
                </c:pt>
                <c:pt idx="14">
                  <c:v>1.5810999999999999</c:v>
                </c:pt>
                <c:pt idx="15">
                  <c:v>1.5832999999999999</c:v>
                </c:pt>
                <c:pt idx="16">
                  <c:v>1.5866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A67-49C3-8BEA-C5C2ECBDB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64192"/>
        <c:axId val="563760584"/>
      </c:lineChart>
      <c:catAx>
        <c:axId val="441293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441293664"/>
        <c:crosses val="autoZero"/>
        <c:auto val="1"/>
        <c:lblAlgn val="ctr"/>
        <c:lblOffset val="100"/>
        <c:tickMarkSkip val="1"/>
        <c:noMultiLvlLbl val="0"/>
      </c:catAx>
      <c:valAx>
        <c:axId val="44129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441293336"/>
        <c:crosses val="autoZero"/>
        <c:crossBetween val="between"/>
        <c:majorUnit val="1"/>
        <c:minorUnit val="0.1"/>
      </c:valAx>
      <c:valAx>
        <c:axId val="563760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563764192"/>
        <c:crosses val="max"/>
        <c:crossBetween val="between"/>
      </c:valAx>
      <c:catAx>
        <c:axId val="563764192"/>
        <c:scaling>
          <c:orientation val="minMax"/>
        </c:scaling>
        <c:delete val="1"/>
        <c:axPos val="b"/>
        <c:majorTickMark val="out"/>
        <c:minorTickMark val="none"/>
        <c:tickLblPos val="nextTo"/>
        <c:crossAx val="563760584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 panose="00000000000000000000"/>
              <a:ea typeface="+mn-ea" panose="00000000000000000000"/>
              <a:cs typeface="+mn-ea" panose="00000000000000000000"/>
              <a:sym typeface="+mn-ea" panose="00000000000000000000"/>
            </a:defRPr>
          </a:pPr>
          <a:endParaRPr lang="ko-KR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" l="0.7" r="0.7" t="0.75" header="0.3" footer="0.3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lstStyle/>
          <a:p>
            <a:pPr algn="l">
              <a:defRPr sz="1500" b="1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r>
              <a:rPr lang="en-US" sz="1500" b="1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rPr>
              <a:t>Jetson - Float </a:t>
            </a:r>
            <a:r>
              <a:rPr lang="ko-KR" altLang="en-US" sz="1500" b="1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rPr>
              <a:t>측정값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'Jetson - Float'!$C$3</c:f>
              <c:strCache>
                <c:ptCount val="1"/>
                <c:pt idx="0">
                  <c:v>실행시간(Sec)</c:v>
                </c:pt>
              </c:strCache>
            </c:strRef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spPr>
              <a:noFill/>
              <a:ln w="9525">
                <a:noFill/>
              </a:ln>
              <a:effectLst/>
            </c:spPr>
            <c:txPr>
              <a:bodyPr rot="0" vert="horz" wrap="none" lIns="0" tIns="0" rIns="0" bIns="0" anchor="ctr" anchorCtr="1"/>
              <a:lstStyle/>
              <a:p>
                <a:pPr algn="l">
                  <a:defRPr sz="900" b="0" i="0" u="none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 panose="00000000000000000000"/>
                    <a:ea typeface="+mn-ea" panose="00000000000000000000"/>
                    <a:cs typeface="+mn-ea" panose="00000000000000000000"/>
                    <a:sym typeface="+mn-ea" panose="00000000000000000000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val>
            <c:numRef>
              <c:f>'Jetson - Float'!$C$4:$C$17</c:f>
              <c:numCache>
                <c:formatCode>General</c:formatCode>
                <c:ptCount val="14"/>
                <c:pt idx="0">
                  <c:v>1.7000000000000001E-2</c:v>
                </c:pt>
                <c:pt idx="1">
                  <c:v>1.9E-2</c:v>
                </c:pt>
                <c:pt idx="2">
                  <c:v>0.02</c:v>
                </c:pt>
                <c:pt idx="3">
                  <c:v>2.1000000000000001E-2</c:v>
                </c:pt>
                <c:pt idx="4">
                  <c:v>2.5000000000000001E-2</c:v>
                </c:pt>
                <c:pt idx="5">
                  <c:v>2.7000000000000003E-2</c:v>
                </c:pt>
                <c:pt idx="6">
                  <c:v>3.2000000000000001E-2</c:v>
                </c:pt>
                <c:pt idx="7">
                  <c:v>3.7999999999999999E-2</c:v>
                </c:pt>
                <c:pt idx="8">
                  <c:v>4.5999999999999999E-2</c:v>
                </c:pt>
                <c:pt idx="9">
                  <c:v>4.5999999999999999E-2</c:v>
                </c:pt>
                <c:pt idx="10">
                  <c:v>5.7000000000000009E-2</c:v>
                </c:pt>
                <c:pt idx="11">
                  <c:v>7.6999999999999999E-2</c:v>
                </c:pt>
                <c:pt idx="12">
                  <c:v>9.6000000000000002E-2</c:v>
                </c:pt>
                <c:pt idx="13">
                  <c:v>9.6000000000000002E-2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E-498F-A9A5-EAD15135C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4021408"/>
        <c:axId val="584020096"/>
      </c:barChart>
      <c:lineChart>
        <c:grouping val="standard"/>
        <c:varyColors val="0"/>
        <c:ser>
          <c:idx val="1"/>
          <c:order val="1"/>
          <c:tx>
            <c:strRef>
              <c:f>'Jetson - Float'!$D$3</c:f>
              <c:strCache>
                <c:ptCount val="1"/>
                <c:pt idx="0">
                  <c:v>소모전력(W)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9525">
                <a:noFill/>
              </a:ln>
              <a:effectLst/>
            </c:spPr>
            <c:txPr>
              <a:bodyPr rot="0" vert="horz" wrap="none" lIns="0" tIns="0" rIns="0" bIns="0" anchor="ctr" anchorCtr="1"/>
              <a:lstStyle/>
              <a:p>
                <a:pPr algn="l">
                  <a:defRPr sz="900" b="0" i="0" u="none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 panose="00000000000000000000"/>
                    <a:ea typeface="+mn-ea" panose="00000000000000000000"/>
                    <a:cs typeface="+mn-ea" panose="00000000000000000000"/>
                    <a:sym typeface="+mn-ea" panose="00000000000000000000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val>
            <c:numRef>
              <c:f>'Jetson - Float'!$D$4:$D$17</c:f>
              <c:numCache>
                <c:formatCode>General</c:formatCode>
                <c:ptCount val="14"/>
                <c:pt idx="0">
                  <c:v>4.8959999999999999</c:v>
                </c:pt>
                <c:pt idx="1">
                  <c:v>6.0270000000000001</c:v>
                </c:pt>
                <c:pt idx="2">
                  <c:v>7.133</c:v>
                </c:pt>
                <c:pt idx="3">
                  <c:v>7.3159999999999998</c:v>
                </c:pt>
                <c:pt idx="4">
                  <c:v>7.6749999999999998</c:v>
                </c:pt>
                <c:pt idx="5">
                  <c:v>7.9290000000000003</c:v>
                </c:pt>
                <c:pt idx="6">
                  <c:v>8.0470000000000006</c:v>
                </c:pt>
                <c:pt idx="7">
                  <c:v>8.2829999999999995</c:v>
                </c:pt>
                <c:pt idx="8">
                  <c:v>8.3680000000000003</c:v>
                </c:pt>
                <c:pt idx="9">
                  <c:v>8.4740000000000002</c:v>
                </c:pt>
                <c:pt idx="10">
                  <c:v>8.5020000000000007</c:v>
                </c:pt>
                <c:pt idx="11">
                  <c:v>8.5039999999999996</c:v>
                </c:pt>
                <c:pt idx="12">
                  <c:v>8.6120000000000001</c:v>
                </c:pt>
                <c:pt idx="13">
                  <c:v>8.6820000000000004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FE-498F-A9A5-EAD15135C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030048"/>
        <c:axId val="585029392"/>
      </c:lineChart>
      <c:catAx>
        <c:axId val="584021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584020096"/>
        <c:crosses val="autoZero"/>
        <c:auto val="1"/>
        <c:lblAlgn val="ctr"/>
        <c:lblOffset val="100"/>
        <c:tickMarkSkip val="1"/>
        <c:noMultiLvlLbl val="0"/>
      </c:catAx>
      <c:valAx>
        <c:axId val="58402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584021408"/>
        <c:crosses val="autoZero"/>
        <c:crossBetween val="between"/>
      </c:valAx>
      <c:valAx>
        <c:axId val="5850293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585030048"/>
        <c:crosses val="max"/>
        <c:crossBetween val="between"/>
      </c:valAx>
      <c:catAx>
        <c:axId val="585030048"/>
        <c:scaling>
          <c:orientation val="minMax"/>
        </c:scaling>
        <c:delete val="1"/>
        <c:axPos val="b"/>
        <c:majorTickMark val="out"/>
        <c:minorTickMark val="none"/>
        <c:tickLblPos val="nextTo"/>
        <c:crossAx val="585029392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 panose="00000000000000000000"/>
              <a:ea typeface="+mn-ea" panose="00000000000000000000"/>
              <a:cs typeface="+mn-ea" panose="00000000000000000000"/>
              <a:sym typeface="+mn-ea" panose="00000000000000000000"/>
            </a:defRPr>
          </a:pPr>
          <a:endParaRPr lang="ko-KR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" l="0.7" r="0.7" t="0.75" header="0.3" footer="0.3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lstStyle/>
          <a:p>
            <a:pPr algn="l">
              <a:defRPr sz="1400" b="1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r>
              <a:rPr lang="en-US" sz="1400" b="1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rPr>
              <a:t>Raspberry pi 3+ Float </a:t>
            </a:r>
            <a:r>
              <a:rPr lang="ko-KR" altLang="en-US" sz="1400" b="1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rPr>
              <a:t>측정값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'Raspberry pi 3+'!$C$3</c:f>
              <c:strCache>
                <c:ptCount val="1"/>
                <c:pt idx="0">
                  <c:v>실행시간(Sec)</c:v>
                </c:pt>
              </c:strCache>
            </c:strRef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spPr>
              <a:noFill/>
              <a:ln w="9525">
                <a:noFill/>
              </a:ln>
              <a:effectLst/>
            </c:spPr>
            <c:txPr>
              <a:bodyPr rot="0" vert="horz" wrap="none" lIns="0" tIns="0" rIns="0" bIns="0" anchor="ctr" anchorCtr="1"/>
              <a:lstStyle/>
              <a:p>
                <a:pPr algn="l">
                  <a:defRPr sz="900" b="0" i="0" u="none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 panose="00000000000000000000"/>
                    <a:ea typeface="+mn-ea" panose="00000000000000000000"/>
                    <a:cs typeface="+mn-ea" panose="00000000000000000000"/>
                    <a:sym typeface="+mn-ea" panose="00000000000000000000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val>
            <c:numRef>
              <c:f>'Raspberry pi 3+'!$C$4:$C$17</c:f>
              <c:numCache>
                <c:formatCode>General</c:formatCode>
                <c:ptCount val="14"/>
                <c:pt idx="0">
                  <c:v>3.7699999999999997E-2</c:v>
                </c:pt>
                <c:pt idx="1">
                  <c:v>0.14660000000000001</c:v>
                </c:pt>
                <c:pt idx="2">
                  <c:v>0.17069999999999999</c:v>
                </c:pt>
                <c:pt idx="3">
                  <c:v>0.2331</c:v>
                </c:pt>
                <c:pt idx="4">
                  <c:v>0.3362</c:v>
                </c:pt>
                <c:pt idx="5">
                  <c:v>0.3533</c:v>
                </c:pt>
                <c:pt idx="6">
                  <c:v>0.41220000000000001</c:v>
                </c:pt>
                <c:pt idx="7">
                  <c:v>0.51990000000000003</c:v>
                </c:pt>
                <c:pt idx="8">
                  <c:v>0.6321</c:v>
                </c:pt>
                <c:pt idx="9">
                  <c:v>0.63959999999999995</c:v>
                </c:pt>
                <c:pt idx="10">
                  <c:v>0.77429999999999999</c:v>
                </c:pt>
                <c:pt idx="11">
                  <c:v>0.84419999999999995</c:v>
                </c:pt>
                <c:pt idx="12">
                  <c:v>0.97130000000000005</c:v>
                </c:pt>
                <c:pt idx="13">
                  <c:v>0.9778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1-428F-8F0C-D21DBA0A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9289567"/>
        <c:axId val="2027037215"/>
      </c:barChart>
      <c:lineChart>
        <c:grouping val="standard"/>
        <c:varyColors val="0"/>
        <c:ser>
          <c:idx val="1"/>
          <c:order val="1"/>
          <c:tx>
            <c:strRef>
              <c:f>'Raspberry pi 3+'!$D$3</c:f>
              <c:strCache>
                <c:ptCount val="1"/>
                <c:pt idx="0">
                  <c:v>소모전력(W)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9525">
                <a:noFill/>
              </a:ln>
              <a:effectLst/>
            </c:spPr>
            <c:txPr>
              <a:bodyPr rot="0" vert="horz" wrap="none" lIns="0" tIns="0" rIns="0" bIns="0" anchor="ctr" anchorCtr="1"/>
              <a:lstStyle/>
              <a:p>
                <a:pPr algn="l">
                  <a:defRPr sz="900" b="0" i="0" u="none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 panose="00000000000000000000"/>
                    <a:ea typeface="+mn-ea" panose="00000000000000000000"/>
                    <a:cs typeface="+mn-ea" panose="00000000000000000000"/>
                    <a:sym typeface="+mn-ea" panose="00000000000000000000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val>
            <c:numRef>
              <c:f>'Raspberry pi 3+'!$D$4:$D$17</c:f>
              <c:numCache>
                <c:formatCode>General</c:formatCode>
                <c:ptCount val="14"/>
                <c:pt idx="0">
                  <c:v>4.0839999999999996</c:v>
                </c:pt>
                <c:pt idx="1">
                  <c:v>4.6440000000000001</c:v>
                </c:pt>
                <c:pt idx="2">
                  <c:v>4.8869999999999996</c:v>
                </c:pt>
                <c:pt idx="3">
                  <c:v>4.9429999999999996</c:v>
                </c:pt>
                <c:pt idx="4">
                  <c:v>5.0979999999999999</c:v>
                </c:pt>
                <c:pt idx="5">
                  <c:v>5.1109999999999998</c:v>
                </c:pt>
                <c:pt idx="6">
                  <c:v>5.2619999999999996</c:v>
                </c:pt>
                <c:pt idx="7">
                  <c:v>5.3120000000000003</c:v>
                </c:pt>
                <c:pt idx="8">
                  <c:v>5.4119999999999999</c:v>
                </c:pt>
                <c:pt idx="9">
                  <c:v>5.4320000000000004</c:v>
                </c:pt>
                <c:pt idx="10">
                  <c:v>5.5529999999999999</c:v>
                </c:pt>
                <c:pt idx="11">
                  <c:v>5.5720000000000001</c:v>
                </c:pt>
                <c:pt idx="12">
                  <c:v>5.6070000000000002</c:v>
                </c:pt>
                <c:pt idx="13">
                  <c:v>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11-428F-8F0C-D21DBA0A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51519"/>
        <c:axId val="92369039"/>
      </c:lineChart>
      <c:catAx>
        <c:axId val="212928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2027037215"/>
        <c:crosses val="autoZero"/>
        <c:auto val="1"/>
        <c:lblAlgn val="ctr"/>
        <c:lblOffset val="100"/>
        <c:tickMarkSkip val="1"/>
        <c:noMultiLvlLbl val="0"/>
      </c:catAx>
      <c:valAx>
        <c:axId val="202703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2129289567"/>
        <c:crosses val="autoZero"/>
        <c:crossBetween val="between"/>
      </c:valAx>
      <c:valAx>
        <c:axId val="923690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0000000000000000000"/>
                <a:ea typeface="+mn-ea" panose="00000000000000000000"/>
                <a:cs typeface="+mn-ea" panose="00000000000000000000"/>
                <a:sym typeface="+mn-ea" panose="00000000000000000000"/>
              </a:defRPr>
            </a:pPr>
            <a:endParaRPr lang="ko-KR"/>
          </a:p>
        </c:txPr>
        <c:crossAx val="92951519"/>
        <c:crosses val="max"/>
        <c:crossBetween val="between"/>
      </c:valAx>
      <c:catAx>
        <c:axId val="92951519"/>
        <c:scaling>
          <c:orientation val="minMax"/>
        </c:scaling>
        <c:delete val="1"/>
        <c:axPos val="b"/>
        <c:majorTickMark val="out"/>
        <c:minorTickMark val="none"/>
        <c:tickLblPos val="nextTo"/>
        <c:crossAx val="92369039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 panose="00000000000000000000"/>
              <a:ea typeface="+mn-ea" panose="00000000000000000000"/>
              <a:cs typeface="+mn-ea" panose="00000000000000000000"/>
              <a:sym typeface="+mn-ea" panose="00000000000000000000"/>
            </a:defRPr>
          </a:pPr>
          <a:endParaRPr lang="ko-KR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" l="0.7" r="0.7" t="0.75" header="0.3" footer="0.3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120015</xdr:colOff>
      <xdr:row>1</xdr:row>
      <xdr:rowOff>379095</xdr:rowOff>
    </xdr:from>
    <xdr:to>
      <xdr:col>18</xdr:col>
      <xdr:colOff>5715</xdr:colOff>
      <xdr:row>19</xdr:row>
      <xdr:rowOff>64770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2</xdr:row>
      <xdr:rowOff>28575</xdr:rowOff>
    </xdr:from>
    <xdr:to>
      <xdr:col>17</xdr:col>
      <xdr:colOff>581025</xdr:colOff>
      <xdr:row>25</xdr:row>
      <xdr:rowOff>104775</xdr:rowOff>
    </xdr:to>
    <xdr:graphicFrame macro="">
      <xdr:nvGraphicFramePr>
        <xdr:cNvPr id="2" name="차트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33</xdr:row>
      <xdr:rowOff>28575</xdr:rowOff>
    </xdr:from>
    <xdr:to>
      <xdr:col>17</xdr:col>
      <xdr:colOff>581025</xdr:colOff>
      <xdr:row>56</xdr:row>
      <xdr:rowOff>104775</xdr:rowOff>
    </xdr:to>
    <xdr:graphicFrame macro="">
      <xdr:nvGraphicFramePr>
        <xdr:cNvPr id="8" name="차트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171449</xdr:colOff>
      <xdr:row>1</xdr:row>
      <xdr:rowOff>361950</xdr:rowOff>
    </xdr:from>
    <xdr:to>
      <xdr:col>16</xdr:col>
      <xdr:colOff>352425</xdr:colOff>
      <xdr:row>20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</xdr:row>
      <xdr:rowOff>361950</xdr:rowOff>
    </xdr:from>
    <xdr:to>
      <xdr:col>16</xdr:col>
      <xdr:colOff>95250</xdr:colOff>
      <xdr:row>23</xdr:row>
      <xdr:rowOff>9525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38"/>
  <sheetViews>
    <sheetView tabSelected="1" topLeftCell="B1" zoomScaleNormal="100" zoomScaleSheetLayoutView="75" workbookViewId="0">
      <selection activeCell="B26" sqref="B26"/>
    </sheetView>
  </sheetViews>
  <sheetFormatPr defaultColWidth="9" defaultRowHeight="16.5" x14ac:dyDescent="0.3"/>
  <cols>
    <col min="2" max="2" width="27.75" bestFit="1" customWidth="1"/>
    <col min="3" max="3" width="13.875" customWidth="1"/>
    <col min="4" max="4" width="12" customWidth="1"/>
    <col min="5" max="5" width="25.875" bestFit="1" customWidth="1"/>
    <col min="6" max="6" width="17.75" customWidth="1"/>
    <col min="7" max="7" width="17.25" bestFit="1" customWidth="1"/>
  </cols>
  <sheetData>
    <row r="2" spans="1:7" ht="32.25" thickBot="1" x14ac:dyDescent="0.35">
      <c r="A2" s="58" t="s">
        <v>26</v>
      </c>
      <c r="B2" s="58"/>
      <c r="E2" s="1"/>
    </row>
    <row r="3" spans="1:7" ht="66.75" thickBot="1" x14ac:dyDescent="0.35">
      <c r="A3" s="3" t="s">
        <v>24</v>
      </c>
      <c r="B3" s="4" t="s">
        <v>38</v>
      </c>
      <c r="C3" s="5" t="s">
        <v>35</v>
      </c>
      <c r="D3" s="5" t="s">
        <v>25</v>
      </c>
      <c r="E3" s="54" t="s">
        <v>54</v>
      </c>
      <c r="F3" s="54" t="s">
        <v>39</v>
      </c>
      <c r="G3" s="2" t="s">
        <v>36</v>
      </c>
    </row>
    <row r="4" spans="1:7" x14ac:dyDescent="0.3">
      <c r="A4" s="29">
        <v>1</v>
      </c>
      <c r="B4" s="30" t="s">
        <v>0</v>
      </c>
      <c r="C4" s="30">
        <v>0.04</v>
      </c>
      <c r="D4" s="30">
        <v>2.2210000000000001</v>
      </c>
      <c r="E4" s="61">
        <v>4704</v>
      </c>
      <c r="F4" s="55" t="s">
        <v>40</v>
      </c>
      <c r="G4" s="32" t="s">
        <v>27</v>
      </c>
    </row>
    <row r="5" spans="1:7" x14ac:dyDescent="0.3">
      <c r="A5" s="33">
        <v>2</v>
      </c>
      <c r="B5" s="27" t="s">
        <v>1</v>
      </c>
      <c r="C5" s="27">
        <v>0.21</v>
      </c>
      <c r="D5" s="27">
        <v>2.2799999999999998</v>
      </c>
      <c r="E5" s="62">
        <v>43776</v>
      </c>
      <c r="F5" s="56" t="s">
        <v>41</v>
      </c>
      <c r="G5" s="34" t="s">
        <v>27</v>
      </c>
    </row>
    <row r="6" spans="1:7" ht="17.25" thickBot="1" x14ac:dyDescent="0.35">
      <c r="A6" s="38">
        <v>3</v>
      </c>
      <c r="B6" s="39" t="s">
        <v>2</v>
      </c>
      <c r="C6" s="39">
        <v>0.23</v>
      </c>
      <c r="D6" s="39">
        <v>2.2909999999999999</v>
      </c>
      <c r="E6" s="63">
        <v>44056</v>
      </c>
      <c r="F6" s="57" t="s">
        <v>42</v>
      </c>
      <c r="G6" s="41" t="s">
        <v>28</v>
      </c>
    </row>
    <row r="7" spans="1:7" x14ac:dyDescent="0.3">
      <c r="A7" s="42">
        <v>4</v>
      </c>
      <c r="B7" s="43" t="s">
        <v>5</v>
      </c>
      <c r="C7" s="43">
        <v>0.32</v>
      </c>
      <c r="D7" s="43">
        <v>2.2959999999999998</v>
      </c>
      <c r="E7" s="64">
        <v>121760</v>
      </c>
      <c r="F7" s="68" t="s">
        <v>43</v>
      </c>
      <c r="G7" s="44" t="s">
        <v>30</v>
      </c>
    </row>
    <row r="8" spans="1:7" x14ac:dyDescent="0.3">
      <c r="A8" s="33">
        <v>5</v>
      </c>
      <c r="B8" s="27" t="s">
        <v>7</v>
      </c>
      <c r="C8" s="27">
        <v>0.45</v>
      </c>
      <c r="D8" s="51">
        <v>2.3050000000000002</v>
      </c>
      <c r="E8" s="65">
        <v>273208</v>
      </c>
      <c r="F8" s="56" t="s">
        <v>44</v>
      </c>
      <c r="G8" s="34" t="s">
        <v>30</v>
      </c>
    </row>
    <row r="9" spans="1:7" ht="17.25" thickBot="1" x14ac:dyDescent="0.35">
      <c r="A9" s="38">
        <v>6</v>
      </c>
      <c r="B9" s="39" t="s">
        <v>6</v>
      </c>
      <c r="C9" s="39">
        <v>0.46</v>
      </c>
      <c r="D9" s="39">
        <v>2.3069999999999999</v>
      </c>
      <c r="E9" s="66">
        <v>273440</v>
      </c>
      <c r="F9" s="57" t="s">
        <v>45</v>
      </c>
      <c r="G9" s="41" t="s">
        <v>33</v>
      </c>
    </row>
    <row r="10" spans="1:7" x14ac:dyDescent="0.3">
      <c r="A10" s="42">
        <v>7</v>
      </c>
      <c r="B10" s="43" t="s">
        <v>16</v>
      </c>
      <c r="C10" s="43">
        <v>0.53</v>
      </c>
      <c r="D10" s="43">
        <v>2.3079999999999998</v>
      </c>
      <c r="E10" s="64">
        <v>575920</v>
      </c>
      <c r="F10" s="68" t="s">
        <v>46</v>
      </c>
      <c r="G10" s="44" t="s">
        <v>31</v>
      </c>
    </row>
    <row r="11" spans="1:7" x14ac:dyDescent="0.3">
      <c r="A11" s="33">
        <v>8</v>
      </c>
      <c r="B11" s="27" t="s">
        <v>15</v>
      </c>
      <c r="C11" s="27">
        <v>0.72</v>
      </c>
      <c r="D11" s="27">
        <v>2.31</v>
      </c>
      <c r="E11" s="62">
        <v>1173312</v>
      </c>
      <c r="F11" s="56" t="s">
        <v>47</v>
      </c>
      <c r="G11" s="34" t="s">
        <v>31</v>
      </c>
    </row>
    <row r="12" spans="1:7" x14ac:dyDescent="0.3">
      <c r="A12" s="33">
        <v>9</v>
      </c>
      <c r="B12" s="27" t="s">
        <v>14</v>
      </c>
      <c r="C12" s="27">
        <v>0.75</v>
      </c>
      <c r="D12" s="27">
        <v>2.3149999999999999</v>
      </c>
      <c r="E12" s="65">
        <v>1770704</v>
      </c>
      <c r="F12" s="56" t="s">
        <v>48</v>
      </c>
      <c r="G12" s="34" t="s">
        <v>31</v>
      </c>
    </row>
    <row r="13" spans="1:7" ht="17.25" thickBot="1" x14ac:dyDescent="0.35">
      <c r="A13" s="38">
        <v>10</v>
      </c>
      <c r="B13" s="39" t="s">
        <v>23</v>
      </c>
      <c r="C13" s="39">
        <v>0.91</v>
      </c>
      <c r="D13" s="39">
        <v>2.3199999999999998</v>
      </c>
      <c r="E13" s="63">
        <v>1770920</v>
      </c>
      <c r="F13" s="57" t="s">
        <v>48</v>
      </c>
      <c r="G13" s="41" t="s">
        <v>32</v>
      </c>
    </row>
    <row r="14" spans="1:7" x14ac:dyDescent="0.3">
      <c r="A14" s="42">
        <v>11</v>
      </c>
      <c r="B14" s="43" t="s">
        <v>21</v>
      </c>
      <c r="C14" s="43">
        <v>0.98</v>
      </c>
      <c r="D14" s="43">
        <v>2.323</v>
      </c>
      <c r="E14" s="64">
        <v>2965304</v>
      </c>
      <c r="F14" s="68" t="s">
        <v>49</v>
      </c>
      <c r="G14" s="44" t="s">
        <v>29</v>
      </c>
    </row>
    <row r="15" spans="1:7" x14ac:dyDescent="0.3">
      <c r="A15" s="33">
        <v>12</v>
      </c>
      <c r="B15" s="27" t="s">
        <v>22</v>
      </c>
      <c r="C15" s="27">
        <v>1.1000000000000001</v>
      </c>
      <c r="D15" s="27">
        <v>2.3260000000000001</v>
      </c>
      <c r="E15" s="65">
        <v>5339344</v>
      </c>
      <c r="F15" s="56" t="s">
        <v>50</v>
      </c>
      <c r="G15" s="34" t="s">
        <v>29</v>
      </c>
    </row>
    <row r="16" spans="1:7" x14ac:dyDescent="0.3">
      <c r="A16" s="33">
        <v>13</v>
      </c>
      <c r="B16" s="27" t="s">
        <v>19</v>
      </c>
      <c r="C16" s="27">
        <v>1.2</v>
      </c>
      <c r="D16" s="27">
        <v>2.339</v>
      </c>
      <c r="E16" s="65">
        <v>7713376</v>
      </c>
      <c r="F16" s="56" t="s">
        <v>51</v>
      </c>
      <c r="G16" s="34" t="s">
        <v>29</v>
      </c>
    </row>
    <row r="17" spans="1:8" ht="17.25" thickBot="1" x14ac:dyDescent="0.35">
      <c r="A17" s="38">
        <v>14</v>
      </c>
      <c r="B17" s="39" t="s">
        <v>18</v>
      </c>
      <c r="C17" s="39">
        <v>1.21</v>
      </c>
      <c r="D17" s="39">
        <v>2.34</v>
      </c>
      <c r="E17" s="63">
        <v>7713592</v>
      </c>
      <c r="F17" s="57" t="s">
        <v>51</v>
      </c>
      <c r="G17" s="41" t="s">
        <v>8</v>
      </c>
    </row>
    <row r="18" spans="1:8" x14ac:dyDescent="0.3">
      <c r="A18" s="42">
        <v>15</v>
      </c>
      <c r="B18" s="43" t="s">
        <v>20</v>
      </c>
      <c r="C18" s="43">
        <v>1.59</v>
      </c>
      <c r="D18" s="43">
        <v>2.3639999999999999</v>
      </c>
      <c r="E18" s="64">
        <v>110490840</v>
      </c>
      <c r="F18" s="68" t="s">
        <v>52</v>
      </c>
      <c r="G18" s="44" t="s">
        <v>9</v>
      </c>
    </row>
    <row r="19" spans="1:8" x14ac:dyDescent="0.3">
      <c r="A19" s="33">
        <v>16</v>
      </c>
      <c r="B19" s="27" t="s">
        <v>13</v>
      </c>
      <c r="C19" s="27">
        <v>1.6</v>
      </c>
      <c r="D19" s="27">
        <v>2.3650000000000002</v>
      </c>
      <c r="E19" s="62">
        <v>127284856</v>
      </c>
      <c r="F19" s="56" t="s">
        <v>53</v>
      </c>
      <c r="G19" s="34" t="s">
        <v>11</v>
      </c>
    </row>
    <row r="20" spans="1:8" ht="17.25" thickBot="1" x14ac:dyDescent="0.35">
      <c r="A20" s="35">
        <v>17</v>
      </c>
      <c r="B20" s="36" t="s">
        <v>12</v>
      </c>
      <c r="C20" s="36">
        <v>1.62</v>
      </c>
      <c r="D20" s="36">
        <v>2.367</v>
      </c>
      <c r="E20" s="67">
        <v>127293632</v>
      </c>
      <c r="F20" s="69" t="s">
        <v>53</v>
      </c>
      <c r="G20" s="37" t="s">
        <v>34</v>
      </c>
    </row>
    <row r="21" spans="1:8" x14ac:dyDescent="0.3">
      <c r="F21" s="53"/>
      <c r="H21" s="53"/>
    </row>
    <row r="22" spans="1:8" x14ac:dyDescent="0.3">
      <c r="F22" s="53"/>
      <c r="H22" s="53"/>
    </row>
    <row r="23" spans="1:8" x14ac:dyDescent="0.3">
      <c r="F23" s="53"/>
      <c r="H23" s="53"/>
    </row>
    <row r="24" spans="1:8" x14ac:dyDescent="0.3">
      <c r="F24" s="53"/>
      <c r="H24" s="53"/>
    </row>
    <row r="25" spans="1:8" x14ac:dyDescent="0.3">
      <c r="F25" s="53"/>
      <c r="H25" s="53"/>
    </row>
    <row r="26" spans="1:8" x14ac:dyDescent="0.3">
      <c r="F26" s="53"/>
      <c r="H26" s="53"/>
    </row>
    <row r="27" spans="1:8" x14ac:dyDescent="0.3">
      <c r="F27" s="53"/>
      <c r="H27" s="53"/>
    </row>
    <row r="28" spans="1:8" x14ac:dyDescent="0.3">
      <c r="A28" s="52"/>
      <c r="F28" s="53"/>
      <c r="H28" s="53"/>
    </row>
    <row r="29" spans="1:8" x14ac:dyDescent="0.3">
      <c r="F29" s="53"/>
      <c r="H29" s="53"/>
    </row>
    <row r="30" spans="1:8" x14ac:dyDescent="0.3">
      <c r="F30" s="53"/>
      <c r="H30" s="53"/>
    </row>
    <row r="31" spans="1:8" x14ac:dyDescent="0.3">
      <c r="F31" s="53"/>
      <c r="H31" s="53"/>
    </row>
    <row r="32" spans="1:8" x14ac:dyDescent="0.3">
      <c r="A32" s="52"/>
      <c r="F32" s="53"/>
      <c r="H32" s="53"/>
    </row>
    <row r="33" spans="1:8" x14ac:dyDescent="0.3">
      <c r="F33" s="53"/>
      <c r="H33" s="53"/>
    </row>
    <row r="34" spans="1:8" x14ac:dyDescent="0.3">
      <c r="A34" s="52"/>
      <c r="F34" s="53"/>
      <c r="H34" s="53"/>
    </row>
    <row r="35" spans="1:8" x14ac:dyDescent="0.3">
      <c r="A35" s="52"/>
      <c r="F35" s="53"/>
      <c r="H35" s="53"/>
    </row>
    <row r="36" spans="1:8" x14ac:dyDescent="0.3">
      <c r="F36" s="53"/>
      <c r="H36" s="53"/>
    </row>
    <row r="37" spans="1:8" x14ac:dyDescent="0.3">
      <c r="A37" s="52"/>
      <c r="F37" s="53"/>
      <c r="H37" s="53"/>
    </row>
    <row r="38" spans="1:8" x14ac:dyDescent="0.3">
      <c r="A38" s="52"/>
      <c r="F38" s="53"/>
      <c r="H38" s="53"/>
    </row>
  </sheetData>
  <autoFilter ref="A3:G3" xr:uid="{00000000-0009-0000-0000-000000000000}">
    <sortState xmlns:xlrd2="http://schemas.microsoft.com/office/spreadsheetml/2017/richdata2" ref="A4:G21">
      <sortCondition ref="A3"/>
    </sortState>
  </autoFilter>
  <mergeCells count="1">
    <mergeCell ref="A2:B2"/>
  </mergeCells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G51"/>
  <sheetViews>
    <sheetView zoomScaleNormal="100" zoomScaleSheetLayoutView="75" workbookViewId="0">
      <selection activeCell="C30" sqref="C30"/>
    </sheetView>
  </sheetViews>
  <sheetFormatPr defaultColWidth="9" defaultRowHeight="16.5" x14ac:dyDescent="0.3"/>
  <cols>
    <col min="2" max="2" width="27.75" bestFit="1" customWidth="1"/>
    <col min="3" max="4" width="17.75" customWidth="1"/>
    <col min="5" max="5" width="21.875" bestFit="1" customWidth="1"/>
    <col min="6" max="6" width="17.75" customWidth="1"/>
    <col min="7" max="7" width="17.25" bestFit="1" customWidth="1"/>
  </cols>
  <sheetData>
    <row r="2" spans="1:7" ht="32.25" thickBot="1" x14ac:dyDescent="0.35">
      <c r="A2" s="58" t="s">
        <v>26</v>
      </c>
      <c r="B2" s="58"/>
      <c r="C2" t="s">
        <v>17</v>
      </c>
      <c r="E2" s="1"/>
      <c r="G2" s="1"/>
    </row>
    <row r="3" spans="1:7" ht="66.75" thickBot="1" x14ac:dyDescent="0.35">
      <c r="A3" s="3" t="s">
        <v>24</v>
      </c>
      <c r="B3" s="4" t="s">
        <v>38</v>
      </c>
      <c r="C3" s="5" t="s">
        <v>35</v>
      </c>
      <c r="D3" s="5" t="s">
        <v>25</v>
      </c>
      <c r="E3" s="54" t="s">
        <v>54</v>
      </c>
      <c r="F3" s="54" t="s">
        <v>39</v>
      </c>
      <c r="G3" s="2" t="s">
        <v>36</v>
      </c>
    </row>
    <row r="4" spans="1:7" x14ac:dyDescent="0.3">
      <c r="A4" s="9">
        <v>1</v>
      </c>
      <c r="B4" s="10" t="s">
        <v>0</v>
      </c>
      <c r="C4" s="10">
        <v>4.2370000000000001</v>
      </c>
      <c r="D4" s="11">
        <f>ROUND(1145.91299/1000,4)</f>
        <v>1.1458999999999999</v>
      </c>
      <c r="E4" s="61">
        <v>4704</v>
      </c>
      <c r="F4" s="55" t="s">
        <v>40</v>
      </c>
      <c r="G4" s="12" t="s">
        <v>27</v>
      </c>
    </row>
    <row r="5" spans="1:7" x14ac:dyDescent="0.3">
      <c r="A5" s="13">
        <v>2</v>
      </c>
      <c r="B5" s="7" t="s">
        <v>1</v>
      </c>
      <c r="C5" s="7">
        <v>4.524</v>
      </c>
      <c r="D5" s="8">
        <f>ROUND(1246.354487/1000,4)</f>
        <v>1.2464</v>
      </c>
      <c r="E5" s="62">
        <v>43776</v>
      </c>
      <c r="F5" s="56" t="s">
        <v>41</v>
      </c>
      <c r="G5" s="14" t="s">
        <v>27</v>
      </c>
    </row>
    <row r="6" spans="1:7" ht="17.25" thickBot="1" x14ac:dyDescent="0.35">
      <c r="A6" s="23">
        <v>3</v>
      </c>
      <c r="B6" s="24" t="s">
        <v>2</v>
      </c>
      <c r="C6" s="24">
        <v>4.58</v>
      </c>
      <c r="D6" s="25">
        <f>ROUND(1227.15714/1000,4)</f>
        <v>1.2272000000000001</v>
      </c>
      <c r="E6" s="63">
        <v>44056</v>
      </c>
      <c r="F6" s="57" t="s">
        <v>42</v>
      </c>
      <c r="G6" s="26" t="s">
        <v>28</v>
      </c>
    </row>
    <row r="7" spans="1:7" x14ac:dyDescent="0.3">
      <c r="A7" s="19">
        <v>4</v>
      </c>
      <c r="B7" s="20" t="s">
        <v>5</v>
      </c>
      <c r="C7" s="20">
        <v>4.6040000000000001</v>
      </c>
      <c r="D7" s="21">
        <f>ROUND(1235.57075/1000,4)</f>
        <v>1.2356</v>
      </c>
      <c r="E7" s="64">
        <v>121760</v>
      </c>
      <c r="F7" s="68" t="s">
        <v>43</v>
      </c>
      <c r="G7" s="22" t="s">
        <v>30</v>
      </c>
    </row>
    <row r="8" spans="1:7" x14ac:dyDescent="0.3">
      <c r="A8" s="13">
        <v>5</v>
      </c>
      <c r="B8" s="7" t="s">
        <v>7</v>
      </c>
      <c r="C8" s="7">
        <v>4.6829999999999998</v>
      </c>
      <c r="D8" s="8">
        <f>ROUND(1259.87458/1000,4)</f>
        <v>1.2599</v>
      </c>
      <c r="E8" s="65">
        <v>273208</v>
      </c>
      <c r="F8" s="56" t="s">
        <v>44</v>
      </c>
      <c r="G8" s="14" t="s">
        <v>30</v>
      </c>
    </row>
    <row r="9" spans="1:7" ht="17.25" thickBot="1" x14ac:dyDescent="0.35">
      <c r="A9" s="23">
        <v>6</v>
      </c>
      <c r="B9" s="24" t="s">
        <v>6</v>
      </c>
      <c r="C9" s="24">
        <v>4.6909999999999998</v>
      </c>
      <c r="D9" s="25">
        <f>ROUND(1261.8703/1000,4)</f>
        <v>1.2619</v>
      </c>
      <c r="E9" s="66">
        <v>273440</v>
      </c>
      <c r="F9" s="57" t="s">
        <v>45</v>
      </c>
      <c r="G9" s="26" t="s">
        <v>33</v>
      </c>
    </row>
    <row r="10" spans="1:7" x14ac:dyDescent="0.3">
      <c r="A10" s="19">
        <v>7</v>
      </c>
      <c r="B10" s="20" t="s">
        <v>16</v>
      </c>
      <c r="C10" s="20">
        <v>4.835</v>
      </c>
      <c r="D10" s="21">
        <f>ROUND(1300.81028/1000,4)</f>
        <v>1.3008</v>
      </c>
      <c r="E10" s="64">
        <v>575920</v>
      </c>
      <c r="F10" s="68" t="s">
        <v>46</v>
      </c>
      <c r="G10" s="22" t="s">
        <v>31</v>
      </c>
    </row>
    <row r="11" spans="1:7" x14ac:dyDescent="0.3">
      <c r="A11" s="13">
        <v>8</v>
      </c>
      <c r="B11" s="7" t="s">
        <v>15</v>
      </c>
      <c r="C11" s="7">
        <v>4.9119999999999999</v>
      </c>
      <c r="D11" s="8">
        <f>ROUND(1312.0546/1000,4)</f>
        <v>1.3121</v>
      </c>
      <c r="E11" s="62">
        <v>1173312</v>
      </c>
      <c r="F11" s="56" t="s">
        <v>47</v>
      </c>
      <c r="G11" s="14" t="s">
        <v>31</v>
      </c>
    </row>
    <row r="12" spans="1:7" x14ac:dyDescent="0.3">
      <c r="A12" s="13">
        <v>9</v>
      </c>
      <c r="B12" s="7" t="s">
        <v>14</v>
      </c>
      <c r="C12" s="7">
        <v>5.0970000000000004</v>
      </c>
      <c r="D12" s="8">
        <f>ROUND(1371.50942/1000,4)</f>
        <v>1.3714999999999999</v>
      </c>
      <c r="E12" s="65">
        <v>1770704</v>
      </c>
      <c r="F12" s="56" t="s">
        <v>48</v>
      </c>
      <c r="G12" s="14" t="s">
        <v>31</v>
      </c>
    </row>
    <row r="13" spans="1:7" ht="17.25" thickBot="1" x14ac:dyDescent="0.35">
      <c r="A13" s="23">
        <v>10</v>
      </c>
      <c r="B13" s="24" t="s">
        <v>23</v>
      </c>
      <c r="C13" s="24">
        <v>5.1210000000000004</v>
      </c>
      <c r="D13" s="25">
        <f>ROUND(1378.67352/1000,4)</f>
        <v>1.3787</v>
      </c>
      <c r="E13" s="63">
        <v>1770920</v>
      </c>
      <c r="F13" s="57" t="s">
        <v>48</v>
      </c>
      <c r="G13" s="26" t="s">
        <v>32</v>
      </c>
    </row>
    <row r="14" spans="1:7" x14ac:dyDescent="0.3">
      <c r="A14" s="19">
        <v>11</v>
      </c>
      <c r="B14" s="20" t="s">
        <v>21</v>
      </c>
      <c r="C14" s="20">
        <v>5.1449999999999996</v>
      </c>
      <c r="D14" s="21">
        <f>ROUND(1387.88193/1000,4)</f>
        <v>1.3878999999999999</v>
      </c>
      <c r="E14" s="64">
        <v>2965304</v>
      </c>
      <c r="F14" s="68" t="s">
        <v>49</v>
      </c>
      <c r="G14" s="22" t="s">
        <v>29</v>
      </c>
    </row>
    <row r="15" spans="1:7" x14ac:dyDescent="0.3">
      <c r="A15" s="13">
        <v>12</v>
      </c>
      <c r="B15" s="7" t="s">
        <v>22</v>
      </c>
      <c r="C15" s="7">
        <v>5.52</v>
      </c>
      <c r="D15" s="8">
        <f>ROUND(1490.18168/1000,4)</f>
        <v>1.4902</v>
      </c>
      <c r="E15" s="65">
        <v>5339344</v>
      </c>
      <c r="F15" s="56" t="s">
        <v>50</v>
      </c>
      <c r="G15" s="14" t="s">
        <v>29</v>
      </c>
    </row>
    <row r="16" spans="1:7" x14ac:dyDescent="0.3">
      <c r="A16" s="13">
        <v>13</v>
      </c>
      <c r="B16" s="7" t="s">
        <v>19</v>
      </c>
      <c r="C16" s="7">
        <v>5.8220000000000001</v>
      </c>
      <c r="D16" s="8">
        <f>ROUND(1573.70195/1000,4)</f>
        <v>1.5737000000000001</v>
      </c>
      <c r="E16" s="65">
        <v>7713376</v>
      </c>
      <c r="F16" s="56" t="s">
        <v>51</v>
      </c>
      <c r="G16" s="14" t="s">
        <v>29</v>
      </c>
    </row>
    <row r="17" spans="1:7" ht="17.25" thickBot="1" x14ac:dyDescent="0.35">
      <c r="A17" s="23">
        <v>14</v>
      </c>
      <c r="B17" s="24" t="s">
        <v>18</v>
      </c>
      <c r="C17" s="24">
        <v>5.7830000000000004</v>
      </c>
      <c r="D17" s="25">
        <f>ROUND(1563.221/1000,4)</f>
        <v>1.5631999999999999</v>
      </c>
      <c r="E17" s="63">
        <v>7713592</v>
      </c>
      <c r="F17" s="57" t="s">
        <v>51</v>
      </c>
      <c r="G17" s="26" t="s">
        <v>8</v>
      </c>
    </row>
    <row r="18" spans="1:7" x14ac:dyDescent="0.3">
      <c r="A18" s="19">
        <v>15</v>
      </c>
      <c r="B18" s="20" t="s">
        <v>20</v>
      </c>
      <c r="C18" s="20">
        <v>10.64</v>
      </c>
      <c r="D18" s="21">
        <f>ROUND(3003.56391/1000,4)</f>
        <v>3.0036</v>
      </c>
      <c r="E18" s="64">
        <v>110490840</v>
      </c>
      <c r="F18" s="68" t="s">
        <v>52</v>
      </c>
      <c r="G18" s="22" t="s">
        <v>9</v>
      </c>
    </row>
    <row r="19" spans="1:7" x14ac:dyDescent="0.3">
      <c r="A19" s="13">
        <v>16</v>
      </c>
      <c r="B19" s="7" t="s">
        <v>13</v>
      </c>
      <c r="C19" s="7">
        <v>11.484999999999999</v>
      </c>
      <c r="D19" s="8">
        <f>ROUND(3177.02496/1000,4)</f>
        <v>3.177</v>
      </c>
      <c r="E19" s="62">
        <v>127284856</v>
      </c>
      <c r="F19" s="56" t="s">
        <v>53</v>
      </c>
      <c r="G19" s="14" t="s">
        <v>11</v>
      </c>
    </row>
    <row r="20" spans="1:7" ht="17.25" thickBot="1" x14ac:dyDescent="0.35">
      <c r="A20" s="15">
        <v>17</v>
      </c>
      <c r="B20" s="16" t="s">
        <v>12</v>
      </c>
      <c r="C20" s="16">
        <v>16.2</v>
      </c>
      <c r="D20" s="17">
        <f>ROUND(4783.11692/1000,4)</f>
        <v>4.7831000000000001</v>
      </c>
      <c r="E20" s="67">
        <v>127293632</v>
      </c>
      <c r="F20" s="69" t="s">
        <v>53</v>
      </c>
      <c r="G20" s="18" t="s">
        <v>34</v>
      </c>
    </row>
    <row r="21" spans="1:7" x14ac:dyDescent="0.3">
      <c r="F21" s="53"/>
    </row>
    <row r="22" spans="1:7" x14ac:dyDescent="0.3">
      <c r="F22" s="53"/>
    </row>
    <row r="23" spans="1:7" x14ac:dyDescent="0.3">
      <c r="F23" s="53"/>
    </row>
    <row r="24" spans="1:7" x14ac:dyDescent="0.3">
      <c r="F24" s="53"/>
    </row>
    <row r="25" spans="1:7" x14ac:dyDescent="0.3">
      <c r="F25" s="53"/>
    </row>
    <row r="26" spans="1:7" x14ac:dyDescent="0.3">
      <c r="F26" s="53"/>
    </row>
    <row r="27" spans="1:7" x14ac:dyDescent="0.3">
      <c r="F27" s="53"/>
    </row>
    <row r="28" spans="1:7" x14ac:dyDescent="0.3">
      <c r="F28" s="53"/>
    </row>
    <row r="29" spans="1:7" x14ac:dyDescent="0.3">
      <c r="F29" s="53"/>
    </row>
    <row r="30" spans="1:7" x14ac:dyDescent="0.3">
      <c r="F30" s="53"/>
    </row>
    <row r="31" spans="1:7" x14ac:dyDescent="0.3">
      <c r="F31" s="53"/>
    </row>
    <row r="32" spans="1:7" x14ac:dyDescent="0.3">
      <c r="C32" s="59" t="s">
        <v>37</v>
      </c>
      <c r="F32" s="53"/>
    </row>
    <row r="33" spans="1:7" ht="17.25" thickBot="1" x14ac:dyDescent="0.35">
      <c r="C33" s="60"/>
      <c r="F33" s="53"/>
    </row>
    <row r="34" spans="1:7" ht="66.75" thickBot="1" x14ac:dyDescent="0.35">
      <c r="A34" s="3" t="s">
        <v>24</v>
      </c>
      <c r="B34" s="4" t="s">
        <v>38</v>
      </c>
      <c r="C34" s="5" t="s">
        <v>35</v>
      </c>
      <c r="D34" s="5" t="s">
        <v>25</v>
      </c>
      <c r="F34" s="53"/>
      <c r="G34" s="2" t="s">
        <v>36</v>
      </c>
    </row>
    <row r="35" spans="1:7" x14ac:dyDescent="0.3">
      <c r="A35" s="9">
        <v>1</v>
      </c>
      <c r="B35" s="10" t="s">
        <v>0</v>
      </c>
      <c r="C35" s="10">
        <v>4.2370000000000001</v>
      </c>
      <c r="D35" s="11">
        <f>ROUND(1145.91299/1000,4)</f>
        <v>1.1458999999999999</v>
      </c>
      <c r="F35" s="53"/>
      <c r="G35" s="12" t="s">
        <v>27</v>
      </c>
    </row>
    <row r="36" spans="1:7" x14ac:dyDescent="0.3">
      <c r="A36" s="13">
        <v>2</v>
      </c>
      <c r="B36" s="7" t="s">
        <v>1</v>
      </c>
      <c r="C36" s="7">
        <v>4.524</v>
      </c>
      <c r="D36" s="8">
        <f>ROUND(1246.354487/1000,4)</f>
        <v>1.2464</v>
      </c>
      <c r="F36" s="53"/>
      <c r="G36" s="14" t="s">
        <v>27</v>
      </c>
    </row>
    <row r="37" spans="1:7" ht="17.25" thickBot="1" x14ac:dyDescent="0.35">
      <c r="A37" s="23">
        <v>3</v>
      </c>
      <c r="B37" s="24" t="s">
        <v>2</v>
      </c>
      <c r="C37" s="24">
        <v>4.58</v>
      </c>
      <c r="D37" s="25">
        <f>ROUND(1227.15714/1000,4)</f>
        <v>1.2272000000000001</v>
      </c>
      <c r="F37" s="53"/>
      <c r="G37" s="26" t="s">
        <v>28</v>
      </c>
    </row>
    <row r="38" spans="1:7" x14ac:dyDescent="0.3">
      <c r="A38" s="19">
        <v>4</v>
      </c>
      <c r="B38" s="20" t="s">
        <v>5</v>
      </c>
      <c r="C38" s="20">
        <v>4.6040000000000001</v>
      </c>
      <c r="D38" s="21">
        <f>ROUND(1235.57075/1000,4)</f>
        <v>1.2356</v>
      </c>
      <c r="F38" s="53"/>
      <c r="G38" s="22" t="s">
        <v>30</v>
      </c>
    </row>
    <row r="39" spans="1:7" x14ac:dyDescent="0.3">
      <c r="A39" s="13">
        <v>5</v>
      </c>
      <c r="B39" s="7" t="s">
        <v>7</v>
      </c>
      <c r="C39" s="7">
        <v>4.6829999999999998</v>
      </c>
      <c r="D39" s="8">
        <f>ROUND(1259.87458/1000,4)</f>
        <v>1.2599</v>
      </c>
      <c r="G39" s="14" t="s">
        <v>30</v>
      </c>
    </row>
    <row r="40" spans="1:7" ht="17.25" thickBot="1" x14ac:dyDescent="0.35">
      <c r="A40" s="23">
        <v>6</v>
      </c>
      <c r="B40" s="24" t="s">
        <v>6</v>
      </c>
      <c r="C40" s="24">
        <v>4.6909999999999998</v>
      </c>
      <c r="D40" s="25">
        <f>ROUND(1261.8703/1000,4)</f>
        <v>1.2619</v>
      </c>
      <c r="G40" s="26" t="s">
        <v>33</v>
      </c>
    </row>
    <row r="41" spans="1:7" x14ac:dyDescent="0.3">
      <c r="A41" s="19">
        <v>7</v>
      </c>
      <c r="B41" s="20" t="s">
        <v>16</v>
      </c>
      <c r="C41" s="20">
        <v>4.835</v>
      </c>
      <c r="D41" s="21">
        <f>ROUND(1300.81028/1000,4)</f>
        <v>1.3008</v>
      </c>
      <c r="G41" s="22" t="s">
        <v>31</v>
      </c>
    </row>
    <row r="42" spans="1:7" x14ac:dyDescent="0.3">
      <c r="A42" s="13">
        <v>8</v>
      </c>
      <c r="B42" s="7" t="s">
        <v>15</v>
      </c>
      <c r="C42" s="7">
        <v>4.9119999999999999</v>
      </c>
      <c r="D42" s="8">
        <f>ROUND(1312.0546/1000,4)</f>
        <v>1.3121</v>
      </c>
      <c r="G42" s="14" t="s">
        <v>31</v>
      </c>
    </row>
    <row r="43" spans="1:7" x14ac:dyDescent="0.3">
      <c r="A43" s="13">
        <v>9</v>
      </c>
      <c r="B43" s="7" t="s">
        <v>14</v>
      </c>
      <c r="C43" s="7">
        <v>5.0970000000000004</v>
      </c>
      <c r="D43" s="8">
        <f>ROUND(1371.50942/1000,4)</f>
        <v>1.3714999999999999</v>
      </c>
      <c r="G43" s="14" t="s">
        <v>31</v>
      </c>
    </row>
    <row r="44" spans="1:7" ht="17.25" thickBot="1" x14ac:dyDescent="0.35">
      <c r="A44" s="23">
        <v>10</v>
      </c>
      <c r="B44" s="24" t="s">
        <v>23</v>
      </c>
      <c r="C44" s="24">
        <v>5.1210000000000004</v>
      </c>
      <c r="D44" s="25">
        <f>ROUND(1378.67352/1000,4)</f>
        <v>1.3787</v>
      </c>
      <c r="G44" s="26" t="s">
        <v>32</v>
      </c>
    </row>
    <row r="45" spans="1:7" x14ac:dyDescent="0.3">
      <c r="A45" s="19">
        <v>11</v>
      </c>
      <c r="B45" s="20" t="s">
        <v>21</v>
      </c>
      <c r="C45" s="20">
        <v>5.1449999999999996</v>
      </c>
      <c r="D45" s="21">
        <f>ROUND(1387.88193/1000,4)</f>
        <v>1.3878999999999999</v>
      </c>
      <c r="G45" s="22" t="s">
        <v>29</v>
      </c>
    </row>
    <row r="46" spans="1:7" x14ac:dyDescent="0.3">
      <c r="A46" s="13">
        <v>12</v>
      </c>
      <c r="B46" s="7" t="s">
        <v>22</v>
      </c>
      <c r="C46" s="7">
        <v>5.52</v>
      </c>
      <c r="D46" s="8">
        <f>ROUND(1490.18168/1000,4)</f>
        <v>1.4902</v>
      </c>
      <c r="G46" s="14" t="s">
        <v>29</v>
      </c>
    </row>
    <row r="47" spans="1:7" x14ac:dyDescent="0.3">
      <c r="A47" s="13">
        <v>13</v>
      </c>
      <c r="B47" s="7" t="s">
        <v>19</v>
      </c>
      <c r="C47" s="7">
        <v>5.8220000000000001</v>
      </c>
      <c r="D47" s="8">
        <f>ROUND(1573.70195/1000,4)</f>
        <v>1.5737000000000001</v>
      </c>
      <c r="G47" s="14" t="s">
        <v>29</v>
      </c>
    </row>
    <row r="48" spans="1:7" ht="17.25" thickBot="1" x14ac:dyDescent="0.35">
      <c r="A48" s="23">
        <v>14</v>
      </c>
      <c r="B48" s="24" t="s">
        <v>18</v>
      </c>
      <c r="C48" s="24">
        <v>5.7830000000000004</v>
      </c>
      <c r="D48" s="25">
        <f>ROUND(1563.221/1000,4)</f>
        <v>1.5631999999999999</v>
      </c>
      <c r="G48" s="26" t="s">
        <v>8</v>
      </c>
    </row>
    <row r="49" spans="1:7" x14ac:dyDescent="0.3">
      <c r="A49" s="19">
        <v>15</v>
      </c>
      <c r="B49" s="20" t="s">
        <v>20</v>
      </c>
      <c r="C49" s="20">
        <v>10.64</v>
      </c>
      <c r="D49" s="50">
        <f>ROUND(1581.09768/1000,4)</f>
        <v>1.5810999999999999</v>
      </c>
      <c r="G49" s="22" t="s">
        <v>9</v>
      </c>
    </row>
    <row r="50" spans="1:7" x14ac:dyDescent="0.3">
      <c r="A50" s="13">
        <v>16</v>
      </c>
      <c r="B50" s="7" t="s">
        <v>13</v>
      </c>
      <c r="C50" s="7">
        <v>11.484999999999999</v>
      </c>
      <c r="D50" s="48">
        <f>ROUND(1583.30676/1000,4)</f>
        <v>1.5832999999999999</v>
      </c>
      <c r="G50" s="14" t="s">
        <v>11</v>
      </c>
    </row>
    <row r="51" spans="1:7" ht="17.25" thickBot="1" x14ac:dyDescent="0.35">
      <c r="A51" s="15">
        <v>17</v>
      </c>
      <c r="B51" s="16" t="s">
        <v>12</v>
      </c>
      <c r="C51" s="16">
        <v>16.2</v>
      </c>
      <c r="D51" s="49">
        <f>ROUND(1586.57579/1000,4)</f>
        <v>1.5866</v>
      </c>
      <c r="G51" s="18" t="s">
        <v>34</v>
      </c>
    </row>
  </sheetData>
  <autoFilter ref="A3:G3" xr:uid="{00000000-0009-0000-0000-000001000000}"/>
  <mergeCells count="2">
    <mergeCell ref="A2:B2"/>
    <mergeCell ref="C32:C33"/>
  </mergeCells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G38"/>
  <sheetViews>
    <sheetView zoomScaleNormal="100" zoomScaleSheetLayoutView="75" workbookViewId="0">
      <selection activeCell="B2" sqref="B2"/>
    </sheetView>
  </sheetViews>
  <sheetFormatPr defaultColWidth="9" defaultRowHeight="16.5" x14ac:dyDescent="0.3"/>
  <cols>
    <col min="2" max="2" width="27.75" bestFit="1" customWidth="1"/>
    <col min="3" max="4" width="17.75" customWidth="1"/>
    <col min="5" max="5" width="21.875" bestFit="1" customWidth="1"/>
    <col min="6" max="6" width="17.75" customWidth="1"/>
    <col min="7" max="7" width="17.25" bestFit="1" customWidth="1"/>
  </cols>
  <sheetData>
    <row r="2" spans="1:7" ht="31.5" x14ac:dyDescent="0.3">
      <c r="A2" s="6" t="s">
        <v>10</v>
      </c>
      <c r="E2" s="1"/>
      <c r="G2" s="1"/>
    </row>
    <row r="3" spans="1:7" ht="66" x14ac:dyDescent="0.3">
      <c r="A3" s="3" t="s">
        <v>24</v>
      </c>
      <c r="B3" s="4" t="s">
        <v>38</v>
      </c>
      <c r="C3" s="5" t="s">
        <v>35</v>
      </c>
      <c r="D3" s="5" t="s">
        <v>25</v>
      </c>
      <c r="E3" s="54" t="s">
        <v>54</v>
      </c>
      <c r="F3" s="54" t="s">
        <v>39</v>
      </c>
      <c r="G3" s="2" t="s">
        <v>36</v>
      </c>
    </row>
    <row r="4" spans="1:7" x14ac:dyDescent="0.3">
      <c r="A4" s="29">
        <v>1</v>
      </c>
      <c r="B4" s="30" t="s">
        <v>0</v>
      </c>
      <c r="C4" s="30">
        <v>1.7000000000000001E-2</v>
      </c>
      <c r="D4" s="31">
        <v>4.8959999999999999</v>
      </c>
      <c r="E4" s="61">
        <v>39568</v>
      </c>
      <c r="F4" s="55" t="s">
        <v>55</v>
      </c>
      <c r="G4" s="32" t="s">
        <v>27</v>
      </c>
    </row>
    <row r="5" spans="1:7" x14ac:dyDescent="0.3">
      <c r="A5" s="33">
        <v>2</v>
      </c>
      <c r="B5" s="27" t="s">
        <v>1</v>
      </c>
      <c r="C5" s="27">
        <v>1.9E-2</v>
      </c>
      <c r="D5" s="28">
        <v>6.0270000000000001</v>
      </c>
      <c r="E5" s="62">
        <v>486432</v>
      </c>
      <c r="F5" s="56" t="s">
        <v>56</v>
      </c>
      <c r="G5" s="34" t="s">
        <v>27</v>
      </c>
    </row>
    <row r="6" spans="1:7" x14ac:dyDescent="0.3">
      <c r="A6" s="38">
        <v>3</v>
      </c>
      <c r="B6" s="39" t="s">
        <v>2</v>
      </c>
      <c r="C6" s="39">
        <v>0.02</v>
      </c>
      <c r="D6" s="40">
        <v>7.133</v>
      </c>
      <c r="E6" s="63">
        <v>496888</v>
      </c>
      <c r="F6" s="57" t="s">
        <v>57</v>
      </c>
      <c r="G6" s="41" t="s">
        <v>28</v>
      </c>
    </row>
    <row r="7" spans="1:7" x14ac:dyDescent="0.3">
      <c r="A7" s="42">
        <v>4</v>
      </c>
      <c r="B7" s="43" t="s">
        <v>5</v>
      </c>
      <c r="C7" s="43">
        <v>2.1000000000000001E-2</v>
      </c>
      <c r="D7" s="43">
        <v>7.3159999999999998</v>
      </c>
      <c r="E7" s="64">
        <v>1387544</v>
      </c>
      <c r="F7" s="68" t="s">
        <v>58</v>
      </c>
      <c r="G7" s="44" t="s">
        <v>30</v>
      </c>
    </row>
    <row r="8" spans="1:7" x14ac:dyDescent="0.3">
      <c r="A8" s="33">
        <v>5</v>
      </c>
      <c r="B8" s="27" t="s">
        <v>7</v>
      </c>
      <c r="C8" s="27">
        <v>2.5000000000000001E-2</v>
      </c>
      <c r="D8" s="28">
        <v>7.6749999999999998</v>
      </c>
      <c r="E8" s="65">
        <v>3164336</v>
      </c>
      <c r="F8" s="56" t="s">
        <v>59</v>
      </c>
      <c r="G8" s="34" t="s">
        <v>30</v>
      </c>
    </row>
    <row r="9" spans="1:7" x14ac:dyDescent="0.3">
      <c r="A9" s="38">
        <v>6</v>
      </c>
      <c r="B9" s="39" t="s">
        <v>6</v>
      </c>
      <c r="C9" s="39">
        <v>2.7000000000000003E-2</v>
      </c>
      <c r="D9" s="40">
        <v>7.9290000000000003</v>
      </c>
      <c r="E9" s="66">
        <v>3179080</v>
      </c>
      <c r="F9" s="57" t="s">
        <v>60</v>
      </c>
      <c r="G9" s="41" t="s">
        <v>33</v>
      </c>
    </row>
    <row r="10" spans="1:7" x14ac:dyDescent="0.3">
      <c r="A10" s="42">
        <v>7</v>
      </c>
      <c r="B10" s="43" t="s">
        <v>16</v>
      </c>
      <c r="C10" s="43">
        <v>3.2000000000000001E-2</v>
      </c>
      <c r="D10" s="43">
        <v>8.0470000000000006</v>
      </c>
      <c r="E10" s="64">
        <v>6725024</v>
      </c>
      <c r="F10" s="68" t="s">
        <v>61</v>
      </c>
      <c r="G10" s="44" t="s">
        <v>31</v>
      </c>
    </row>
    <row r="11" spans="1:7" x14ac:dyDescent="0.3">
      <c r="A11" s="33">
        <v>8</v>
      </c>
      <c r="B11" s="27" t="s">
        <v>15</v>
      </c>
      <c r="C11" s="27">
        <v>3.7999999999999999E-2</v>
      </c>
      <c r="D11" s="28">
        <v>8.2829999999999995</v>
      </c>
      <c r="E11" s="62">
        <v>13812736</v>
      </c>
      <c r="F11" s="56" t="s">
        <v>62</v>
      </c>
      <c r="G11" s="34" t="s">
        <v>31</v>
      </c>
    </row>
    <row r="12" spans="1:7" x14ac:dyDescent="0.3">
      <c r="A12" s="33">
        <v>9</v>
      </c>
      <c r="B12" s="27" t="s">
        <v>14</v>
      </c>
      <c r="C12" s="27">
        <v>4.5999999999999999E-2</v>
      </c>
      <c r="D12" s="28">
        <v>8.3680000000000003</v>
      </c>
      <c r="E12" s="65">
        <v>20899552</v>
      </c>
      <c r="F12" s="56" t="s">
        <v>63</v>
      </c>
      <c r="G12" s="34" t="s">
        <v>31</v>
      </c>
    </row>
    <row r="13" spans="1:7" x14ac:dyDescent="0.3">
      <c r="A13" s="38">
        <v>10</v>
      </c>
      <c r="B13" s="39" t="s">
        <v>23</v>
      </c>
      <c r="C13" s="39">
        <v>4.5999999999999999E-2</v>
      </c>
      <c r="D13" s="40">
        <v>8.4740000000000002</v>
      </c>
      <c r="E13" s="63">
        <v>20914616</v>
      </c>
      <c r="F13" s="57" t="s">
        <v>63</v>
      </c>
      <c r="G13" s="41" t="s">
        <v>32</v>
      </c>
    </row>
    <row r="14" spans="1:7" x14ac:dyDescent="0.3">
      <c r="A14" s="42">
        <v>11</v>
      </c>
      <c r="B14" s="43" t="s">
        <v>21</v>
      </c>
      <c r="C14" s="43">
        <v>5.7000000000000009E-2</v>
      </c>
      <c r="D14" s="43">
        <v>8.5020000000000007</v>
      </c>
      <c r="E14" s="64">
        <v>35080360</v>
      </c>
      <c r="F14" s="68" t="s">
        <v>64</v>
      </c>
      <c r="G14" s="44" t="s">
        <v>29</v>
      </c>
    </row>
    <row r="15" spans="1:7" x14ac:dyDescent="0.3">
      <c r="A15" s="33">
        <v>12</v>
      </c>
      <c r="B15" s="27" t="s">
        <v>22</v>
      </c>
      <c r="C15" s="27">
        <v>7.6999999999999999E-2</v>
      </c>
      <c r="D15" s="28">
        <v>8.5039999999999996</v>
      </c>
      <c r="E15" s="65">
        <v>63407456</v>
      </c>
      <c r="F15" s="56" t="s">
        <v>65</v>
      </c>
      <c r="G15" s="34" t="s">
        <v>29</v>
      </c>
    </row>
    <row r="16" spans="1:7" x14ac:dyDescent="0.3">
      <c r="A16" s="33">
        <v>13</v>
      </c>
      <c r="B16" s="27" t="s">
        <v>19</v>
      </c>
      <c r="C16" s="27">
        <v>9.6000000000000002E-2</v>
      </c>
      <c r="D16" s="28">
        <v>8.6120000000000001</v>
      </c>
      <c r="E16" s="65">
        <v>91730520</v>
      </c>
      <c r="F16" s="56" t="s">
        <v>66</v>
      </c>
      <c r="G16" s="34" t="s">
        <v>29</v>
      </c>
    </row>
    <row r="17" spans="1:7" x14ac:dyDescent="0.3">
      <c r="A17" s="38">
        <v>14</v>
      </c>
      <c r="B17" s="39" t="s">
        <v>18</v>
      </c>
      <c r="C17" s="39">
        <v>9.6000000000000002E-2</v>
      </c>
      <c r="D17" s="40">
        <v>8.6820000000000004</v>
      </c>
      <c r="E17" s="63">
        <v>91754536</v>
      </c>
      <c r="F17" s="57" t="s">
        <v>67</v>
      </c>
      <c r="G17" s="41" t="s">
        <v>8</v>
      </c>
    </row>
    <row r="18" spans="1:7" x14ac:dyDescent="0.3">
      <c r="A18" s="42">
        <v>15</v>
      </c>
      <c r="B18" s="43" t="s">
        <v>20</v>
      </c>
      <c r="C18" s="47" t="s">
        <v>4</v>
      </c>
      <c r="D18" s="47" t="s">
        <v>4</v>
      </c>
      <c r="E18" s="64">
        <v>1324936192</v>
      </c>
      <c r="F18" s="68" t="s">
        <v>68</v>
      </c>
      <c r="G18" s="44" t="s">
        <v>9</v>
      </c>
    </row>
    <row r="19" spans="1:7" x14ac:dyDescent="0.3">
      <c r="A19" s="33">
        <v>16</v>
      </c>
      <c r="B19" s="27" t="s">
        <v>13</v>
      </c>
      <c r="C19" s="45" t="s">
        <v>4</v>
      </c>
      <c r="D19" s="45" t="s">
        <v>4</v>
      </c>
      <c r="E19" s="62">
        <v>1375285848</v>
      </c>
      <c r="F19" s="56" t="s">
        <v>69</v>
      </c>
      <c r="G19" s="34" t="s">
        <v>11</v>
      </c>
    </row>
    <row r="20" spans="1:7" x14ac:dyDescent="0.3">
      <c r="A20" s="35">
        <v>17</v>
      </c>
      <c r="B20" s="36" t="s">
        <v>12</v>
      </c>
      <c r="C20" s="46" t="s">
        <v>4</v>
      </c>
      <c r="D20" s="46" t="s">
        <v>4</v>
      </c>
      <c r="E20" s="67">
        <v>1375317016</v>
      </c>
      <c r="F20" s="69" t="s">
        <v>69</v>
      </c>
      <c r="G20" s="37" t="s">
        <v>34</v>
      </c>
    </row>
    <row r="21" spans="1:7" x14ac:dyDescent="0.3">
      <c r="F21" s="53"/>
    </row>
    <row r="22" spans="1:7" x14ac:dyDescent="0.3">
      <c r="F22" s="53"/>
    </row>
    <row r="23" spans="1:7" x14ac:dyDescent="0.3">
      <c r="F23" s="53"/>
    </row>
    <row r="24" spans="1:7" x14ac:dyDescent="0.3">
      <c r="F24" s="53"/>
    </row>
    <row r="25" spans="1:7" x14ac:dyDescent="0.3">
      <c r="F25" s="53"/>
    </row>
    <row r="26" spans="1:7" x14ac:dyDescent="0.3">
      <c r="F26" s="53"/>
    </row>
    <row r="27" spans="1:7" x14ac:dyDescent="0.3">
      <c r="F27" s="53"/>
    </row>
    <row r="28" spans="1:7" x14ac:dyDescent="0.3">
      <c r="F28" s="53"/>
    </row>
    <row r="29" spans="1:7" x14ac:dyDescent="0.3">
      <c r="F29" s="53"/>
    </row>
    <row r="30" spans="1:7" x14ac:dyDescent="0.3">
      <c r="F30" s="53"/>
    </row>
    <row r="31" spans="1:7" x14ac:dyDescent="0.3">
      <c r="F31" s="53"/>
    </row>
    <row r="32" spans="1:7" x14ac:dyDescent="0.3">
      <c r="F32" s="53"/>
    </row>
    <row r="33" spans="6:6" x14ac:dyDescent="0.3">
      <c r="F33" s="53"/>
    </row>
    <row r="34" spans="6:6" x14ac:dyDescent="0.3">
      <c r="F34" s="53"/>
    </row>
    <row r="35" spans="6:6" x14ac:dyDescent="0.3">
      <c r="F35" s="53"/>
    </row>
    <row r="36" spans="6:6" x14ac:dyDescent="0.3">
      <c r="F36" s="53"/>
    </row>
    <row r="37" spans="6:6" x14ac:dyDescent="0.3">
      <c r="F37" s="53"/>
    </row>
    <row r="38" spans="6:6" x14ac:dyDescent="0.3">
      <c r="F38" s="53"/>
    </row>
  </sheetData>
  <autoFilter ref="A3:G20" xr:uid="{00000000-0009-0000-0000-000002000000}">
    <sortState xmlns:xlrd2="http://schemas.microsoft.com/office/spreadsheetml/2017/richdata2" ref="A4:G20">
      <sortCondition ref="A3:A20"/>
    </sortState>
  </autoFilter>
  <phoneticPr fontId="2" type="noConversion"/>
  <pageMargins left="0.69999998807907104" right="0.69999998807907104" top="0.75" bottom="0.75" header="0.30000001192092896" footer="0.30000001192092896"/>
  <pageSetup paperSize="9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G38"/>
  <sheetViews>
    <sheetView zoomScaleNormal="100" zoomScaleSheetLayoutView="75" workbookViewId="0">
      <selection activeCell="B22" sqref="B22"/>
    </sheetView>
  </sheetViews>
  <sheetFormatPr defaultColWidth="9" defaultRowHeight="16.5" x14ac:dyDescent="0.3"/>
  <cols>
    <col min="2" max="2" width="27.75" bestFit="1" customWidth="1"/>
    <col min="3" max="4" width="17.75" customWidth="1"/>
    <col min="5" max="5" width="21.875" bestFit="1" customWidth="1"/>
    <col min="6" max="6" width="17.75" customWidth="1"/>
    <col min="7" max="7" width="17.25" bestFit="1" customWidth="1"/>
  </cols>
  <sheetData>
    <row r="2" spans="1:7" ht="31.5" x14ac:dyDescent="0.3">
      <c r="A2" s="6" t="s">
        <v>3</v>
      </c>
      <c r="E2" s="1"/>
      <c r="G2" s="1"/>
    </row>
    <row r="3" spans="1:7" ht="66" x14ac:dyDescent="0.3">
      <c r="A3" s="3" t="s">
        <v>24</v>
      </c>
      <c r="B3" s="4" t="s">
        <v>38</v>
      </c>
      <c r="C3" s="5" t="s">
        <v>35</v>
      </c>
      <c r="D3" s="5" t="s">
        <v>25</v>
      </c>
      <c r="E3" s="54" t="s">
        <v>54</v>
      </c>
      <c r="F3" s="54" t="s">
        <v>39</v>
      </c>
      <c r="G3" s="2" t="s">
        <v>36</v>
      </c>
    </row>
    <row r="4" spans="1:7" x14ac:dyDescent="0.3">
      <c r="A4" s="29">
        <v>1</v>
      </c>
      <c r="B4" s="30" t="s">
        <v>0</v>
      </c>
      <c r="C4" s="30">
        <v>3.7699999999999997E-2</v>
      </c>
      <c r="D4" s="31">
        <v>4.0839999999999996</v>
      </c>
      <c r="E4" s="61">
        <v>39568</v>
      </c>
      <c r="F4" s="55" t="s">
        <v>55</v>
      </c>
      <c r="G4" s="32" t="s">
        <v>27</v>
      </c>
    </row>
    <row r="5" spans="1:7" x14ac:dyDescent="0.3">
      <c r="A5" s="33">
        <v>2</v>
      </c>
      <c r="B5" s="27" t="s">
        <v>1</v>
      </c>
      <c r="C5" s="27">
        <v>0.14660000000000001</v>
      </c>
      <c r="D5" s="28">
        <v>4.6440000000000001</v>
      </c>
      <c r="E5" s="62">
        <v>486432</v>
      </c>
      <c r="F5" s="56" t="s">
        <v>56</v>
      </c>
      <c r="G5" s="34" t="s">
        <v>27</v>
      </c>
    </row>
    <row r="6" spans="1:7" x14ac:dyDescent="0.3">
      <c r="A6" s="38">
        <v>3</v>
      </c>
      <c r="B6" s="39" t="s">
        <v>2</v>
      </c>
      <c r="C6" s="39">
        <v>0.17069999999999999</v>
      </c>
      <c r="D6" s="40">
        <v>4.8869999999999996</v>
      </c>
      <c r="E6" s="63">
        <v>496888</v>
      </c>
      <c r="F6" s="57" t="s">
        <v>57</v>
      </c>
      <c r="G6" s="41" t="s">
        <v>28</v>
      </c>
    </row>
    <row r="7" spans="1:7" x14ac:dyDescent="0.3">
      <c r="A7" s="42">
        <v>4</v>
      </c>
      <c r="B7" s="43" t="s">
        <v>5</v>
      </c>
      <c r="C7" s="43">
        <v>0.2331</v>
      </c>
      <c r="D7" s="43">
        <v>4.9429999999999996</v>
      </c>
      <c r="E7" s="64">
        <v>1387544</v>
      </c>
      <c r="F7" s="68" t="s">
        <v>58</v>
      </c>
      <c r="G7" s="44" t="s">
        <v>30</v>
      </c>
    </row>
    <row r="8" spans="1:7" x14ac:dyDescent="0.3">
      <c r="A8" s="33">
        <v>5</v>
      </c>
      <c r="B8" s="27" t="s">
        <v>7</v>
      </c>
      <c r="C8" s="27">
        <v>0.3362</v>
      </c>
      <c r="D8" s="28">
        <v>5.0979999999999999</v>
      </c>
      <c r="E8" s="65">
        <v>3164336</v>
      </c>
      <c r="F8" s="56" t="s">
        <v>59</v>
      </c>
      <c r="G8" s="34" t="s">
        <v>30</v>
      </c>
    </row>
    <row r="9" spans="1:7" x14ac:dyDescent="0.3">
      <c r="A9" s="38">
        <v>6</v>
      </c>
      <c r="B9" s="39" t="s">
        <v>6</v>
      </c>
      <c r="C9" s="39">
        <v>0.3533</v>
      </c>
      <c r="D9" s="40">
        <v>5.1109999999999998</v>
      </c>
      <c r="E9" s="66">
        <v>3179080</v>
      </c>
      <c r="F9" s="57" t="s">
        <v>60</v>
      </c>
      <c r="G9" s="41" t="s">
        <v>33</v>
      </c>
    </row>
    <row r="10" spans="1:7" x14ac:dyDescent="0.3">
      <c r="A10" s="42">
        <v>7</v>
      </c>
      <c r="B10" s="43" t="s">
        <v>16</v>
      </c>
      <c r="C10" s="43">
        <v>0.41220000000000001</v>
      </c>
      <c r="D10" s="43">
        <v>5.2619999999999996</v>
      </c>
      <c r="E10" s="64">
        <v>6725024</v>
      </c>
      <c r="F10" s="68" t="s">
        <v>61</v>
      </c>
      <c r="G10" s="44" t="s">
        <v>31</v>
      </c>
    </row>
    <row r="11" spans="1:7" x14ac:dyDescent="0.3">
      <c r="A11" s="33">
        <v>8</v>
      </c>
      <c r="B11" s="27" t="s">
        <v>15</v>
      </c>
      <c r="C11" s="27">
        <v>0.51990000000000003</v>
      </c>
      <c r="D11" s="28">
        <v>5.3120000000000003</v>
      </c>
      <c r="E11" s="62">
        <v>13812736</v>
      </c>
      <c r="F11" s="56" t="s">
        <v>62</v>
      </c>
      <c r="G11" s="34" t="s">
        <v>31</v>
      </c>
    </row>
    <row r="12" spans="1:7" x14ac:dyDescent="0.3">
      <c r="A12" s="33">
        <v>9</v>
      </c>
      <c r="B12" s="27" t="s">
        <v>14</v>
      </c>
      <c r="C12" s="27">
        <v>0.6321</v>
      </c>
      <c r="D12" s="28">
        <v>5.4119999999999999</v>
      </c>
      <c r="E12" s="65">
        <v>20899552</v>
      </c>
      <c r="F12" s="56" t="s">
        <v>63</v>
      </c>
      <c r="G12" s="34" t="s">
        <v>31</v>
      </c>
    </row>
    <row r="13" spans="1:7" x14ac:dyDescent="0.3">
      <c r="A13" s="38">
        <v>10</v>
      </c>
      <c r="B13" s="39" t="s">
        <v>23</v>
      </c>
      <c r="C13" s="39">
        <v>0.63959999999999995</v>
      </c>
      <c r="D13" s="40">
        <v>5.4320000000000004</v>
      </c>
      <c r="E13" s="63">
        <v>20914616</v>
      </c>
      <c r="F13" s="57" t="s">
        <v>63</v>
      </c>
      <c r="G13" s="41" t="s">
        <v>32</v>
      </c>
    </row>
    <row r="14" spans="1:7" x14ac:dyDescent="0.3">
      <c r="A14" s="42">
        <v>11</v>
      </c>
      <c r="B14" s="43" t="s">
        <v>21</v>
      </c>
      <c r="C14" s="43">
        <v>0.77429999999999999</v>
      </c>
      <c r="D14" s="43">
        <v>5.5529999999999999</v>
      </c>
      <c r="E14" s="64">
        <v>35080360</v>
      </c>
      <c r="F14" s="68" t="s">
        <v>64</v>
      </c>
      <c r="G14" s="44" t="s">
        <v>29</v>
      </c>
    </row>
    <row r="15" spans="1:7" x14ac:dyDescent="0.3">
      <c r="A15" s="33">
        <v>12</v>
      </c>
      <c r="B15" s="27" t="s">
        <v>22</v>
      </c>
      <c r="C15" s="27">
        <v>0.84419999999999995</v>
      </c>
      <c r="D15" s="28">
        <v>5.5720000000000001</v>
      </c>
      <c r="E15" s="65">
        <v>63407456</v>
      </c>
      <c r="F15" s="56" t="s">
        <v>65</v>
      </c>
      <c r="G15" s="34" t="s">
        <v>29</v>
      </c>
    </row>
    <row r="16" spans="1:7" x14ac:dyDescent="0.3">
      <c r="A16" s="33">
        <v>13</v>
      </c>
      <c r="B16" s="27" t="s">
        <v>19</v>
      </c>
      <c r="C16" s="27">
        <v>0.97130000000000005</v>
      </c>
      <c r="D16" s="28">
        <v>5.6070000000000002</v>
      </c>
      <c r="E16" s="65">
        <v>91730520</v>
      </c>
      <c r="F16" s="56" t="s">
        <v>66</v>
      </c>
      <c r="G16" s="34" t="s">
        <v>29</v>
      </c>
    </row>
    <row r="17" spans="1:7" x14ac:dyDescent="0.3">
      <c r="A17" s="38">
        <v>14</v>
      </c>
      <c r="B17" s="39" t="s">
        <v>18</v>
      </c>
      <c r="C17" s="39">
        <v>0.9778</v>
      </c>
      <c r="D17" s="40">
        <v>5.625</v>
      </c>
      <c r="E17" s="63">
        <v>91754536</v>
      </c>
      <c r="F17" s="57" t="s">
        <v>67</v>
      </c>
      <c r="G17" s="41" t="s">
        <v>8</v>
      </c>
    </row>
    <row r="18" spans="1:7" x14ac:dyDescent="0.3">
      <c r="A18" s="42">
        <v>15</v>
      </c>
      <c r="B18" s="43" t="s">
        <v>20</v>
      </c>
      <c r="C18" s="47" t="s">
        <v>4</v>
      </c>
      <c r="D18" s="47" t="s">
        <v>4</v>
      </c>
      <c r="E18" s="64">
        <v>1324936192</v>
      </c>
      <c r="F18" s="68" t="s">
        <v>68</v>
      </c>
      <c r="G18" s="44" t="s">
        <v>9</v>
      </c>
    </row>
    <row r="19" spans="1:7" x14ac:dyDescent="0.3">
      <c r="A19" s="33">
        <v>16</v>
      </c>
      <c r="B19" s="27" t="s">
        <v>13</v>
      </c>
      <c r="C19" s="45" t="s">
        <v>4</v>
      </c>
      <c r="D19" s="45" t="s">
        <v>4</v>
      </c>
      <c r="E19" s="62">
        <v>1375285848</v>
      </c>
      <c r="F19" s="56" t="s">
        <v>69</v>
      </c>
      <c r="G19" s="34" t="s">
        <v>11</v>
      </c>
    </row>
    <row r="20" spans="1:7" x14ac:dyDescent="0.3">
      <c r="A20" s="35">
        <v>17</v>
      </c>
      <c r="B20" s="36" t="s">
        <v>12</v>
      </c>
      <c r="C20" s="46" t="s">
        <v>4</v>
      </c>
      <c r="D20" s="46" t="s">
        <v>4</v>
      </c>
      <c r="E20" s="67">
        <v>1375317016</v>
      </c>
      <c r="F20" s="69" t="s">
        <v>69</v>
      </c>
      <c r="G20" s="37" t="s">
        <v>34</v>
      </c>
    </row>
    <row r="21" spans="1:7" x14ac:dyDescent="0.3">
      <c r="F21" s="53"/>
    </row>
    <row r="22" spans="1:7" x14ac:dyDescent="0.3">
      <c r="F22" s="53"/>
    </row>
    <row r="23" spans="1:7" x14ac:dyDescent="0.3">
      <c r="F23" s="53"/>
    </row>
    <row r="24" spans="1:7" x14ac:dyDescent="0.3">
      <c r="F24" s="53"/>
    </row>
    <row r="25" spans="1:7" x14ac:dyDescent="0.3">
      <c r="F25" s="53"/>
    </row>
    <row r="26" spans="1:7" x14ac:dyDescent="0.3">
      <c r="F26" s="53"/>
    </row>
    <row r="27" spans="1:7" x14ac:dyDescent="0.3">
      <c r="F27" s="53"/>
    </row>
    <row r="28" spans="1:7" x14ac:dyDescent="0.3">
      <c r="F28" s="53"/>
    </row>
    <row r="29" spans="1:7" x14ac:dyDescent="0.3">
      <c r="F29" s="53"/>
    </row>
    <row r="30" spans="1:7" x14ac:dyDescent="0.3">
      <c r="F30" s="53"/>
    </row>
    <row r="31" spans="1:7" x14ac:dyDescent="0.3">
      <c r="F31" s="53"/>
    </row>
    <row r="32" spans="1:7" x14ac:dyDescent="0.3">
      <c r="F32" s="53"/>
    </row>
    <row r="33" spans="6:6" x14ac:dyDescent="0.3">
      <c r="F33" s="53"/>
    </row>
    <row r="34" spans="6:6" x14ac:dyDescent="0.3">
      <c r="F34" s="53"/>
    </row>
    <row r="35" spans="6:6" x14ac:dyDescent="0.3">
      <c r="F35" s="53"/>
    </row>
    <row r="36" spans="6:6" x14ac:dyDescent="0.3">
      <c r="F36" s="53"/>
    </row>
    <row r="37" spans="6:6" x14ac:dyDescent="0.3">
      <c r="F37" s="53"/>
    </row>
    <row r="38" spans="6:6" x14ac:dyDescent="0.3">
      <c r="F38" s="53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Coral</vt:lpstr>
      <vt:lpstr>Coral_Monsoon</vt:lpstr>
      <vt:lpstr>Jetson - Float</vt:lpstr>
      <vt:lpstr>Raspberry pi 3+</vt:lpstr>
      <vt:lpstr>Coral!_FilterDatabase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</dc:creator>
  <cp:lastModifiedBy>Hwchoi</cp:lastModifiedBy>
  <cp:revision>7</cp:revision>
  <dcterms:created xsi:type="dcterms:W3CDTF">2020-02-13T09:10:18Z</dcterms:created>
  <dcterms:modified xsi:type="dcterms:W3CDTF">2020-02-20T08:09:13Z</dcterms:modified>
  <cp:version>0906.0200.01</cp:version>
</cp:coreProperties>
</file>