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Cloud\GitHub\Muscle_Tendon_Passive_Parameter_Estimation\"/>
    </mc:Choice>
  </mc:AlternateContent>
  <xr:revisionPtr revIDLastSave="0" documentId="13_ncr:1_{8024167E-1EC1-4465-95EB-D94624EEAAEB}" xr6:coauthVersionLast="47" xr6:coauthVersionMax="47" xr10:uidLastSave="{00000000-0000-0000-0000-000000000000}"/>
  <bookViews>
    <workbookView xWindow="-25095" yWindow="7065" windowWidth="20625" windowHeight="8475" activeTab="1" xr2:uid="{F14FCE5F-3BE0-4D3F-B97B-F4447167A07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2" l="1"/>
  <c r="F13" i="2"/>
  <c r="G13" i="2"/>
  <c r="H13" i="2"/>
  <c r="I13" i="2"/>
  <c r="J13" i="2"/>
  <c r="K13" i="2"/>
  <c r="L13" i="2"/>
  <c r="M13" i="2"/>
  <c r="D13" i="2"/>
  <c r="E16" i="2"/>
  <c r="E18" i="2" s="1"/>
  <c r="F16" i="2"/>
  <c r="F18" i="2" s="1"/>
  <c r="G16" i="2"/>
  <c r="H16" i="2"/>
  <c r="I16" i="2"/>
  <c r="J16" i="2"/>
  <c r="K16" i="2"/>
  <c r="L16" i="2"/>
  <c r="M16" i="2"/>
  <c r="D16" i="2"/>
  <c r="D18" i="2" s="1"/>
  <c r="G18" i="2"/>
  <c r="H18" i="2"/>
  <c r="I18" i="2"/>
  <c r="J18" i="2"/>
  <c r="K18" i="2"/>
  <c r="L18" i="2"/>
  <c r="M18" i="2"/>
  <c r="E17" i="2"/>
  <c r="F17" i="2"/>
  <c r="G17" i="2"/>
  <c r="H17" i="2"/>
  <c r="I17" i="2"/>
  <c r="J17" i="2"/>
  <c r="K17" i="2"/>
  <c r="L17" i="2"/>
  <c r="M17" i="2"/>
  <c r="D17" i="2"/>
  <c r="D9" i="2"/>
  <c r="E9" i="2"/>
  <c r="F9" i="2"/>
  <c r="G9" i="2"/>
  <c r="H9" i="2"/>
  <c r="I9" i="2"/>
  <c r="J9" i="2"/>
  <c r="K9" i="2"/>
  <c r="L9" i="2"/>
  <c r="M9" i="2"/>
  <c r="E8" i="2"/>
  <c r="F8" i="2"/>
  <c r="G8" i="2"/>
  <c r="H8" i="2"/>
  <c r="I8" i="2"/>
  <c r="J8" i="2"/>
  <c r="K8" i="2"/>
  <c r="L8" i="2"/>
  <c r="M8" i="2"/>
  <c r="D8" i="2"/>
  <c r="J32" i="1"/>
  <c r="K32" i="1"/>
  <c r="L32" i="1"/>
  <c r="M32" i="1"/>
  <c r="D32" i="1"/>
  <c r="E32" i="1"/>
  <c r="F32" i="1"/>
  <c r="G32" i="1"/>
  <c r="H32" i="1"/>
  <c r="I32" i="1"/>
  <c r="C32" i="1"/>
  <c r="D28" i="1"/>
  <c r="E28" i="1"/>
  <c r="F28" i="1"/>
  <c r="G28" i="1"/>
  <c r="H28" i="1"/>
  <c r="I28" i="1"/>
  <c r="J28" i="1"/>
  <c r="K28" i="1"/>
  <c r="L28" i="1"/>
  <c r="M28" i="1"/>
  <c r="C28" i="1"/>
  <c r="D23" i="1"/>
  <c r="E23" i="1"/>
  <c r="F23" i="1"/>
  <c r="G23" i="1"/>
  <c r="H23" i="1"/>
  <c r="I23" i="1"/>
  <c r="J23" i="1"/>
  <c r="K23" i="1"/>
  <c r="L23" i="1"/>
  <c r="M23" i="1"/>
  <c r="C23" i="1"/>
  <c r="D21" i="1"/>
  <c r="E21" i="1"/>
  <c r="F21" i="1"/>
  <c r="G21" i="1"/>
  <c r="H21" i="1"/>
  <c r="I21" i="1"/>
  <c r="J21" i="1"/>
  <c r="K21" i="1"/>
  <c r="L21" i="1"/>
  <c r="M21" i="1"/>
  <c r="C21" i="1"/>
  <c r="D19" i="1"/>
  <c r="E19" i="1"/>
  <c r="F19" i="1"/>
  <c r="G19" i="1"/>
  <c r="H19" i="1"/>
  <c r="I19" i="1"/>
  <c r="J19" i="1"/>
  <c r="K19" i="1"/>
  <c r="L19" i="1"/>
  <c r="M19" i="1"/>
  <c r="C19" i="1"/>
  <c r="D17" i="1"/>
  <c r="E17" i="1"/>
  <c r="F17" i="1"/>
  <c r="G17" i="1"/>
  <c r="H17" i="1"/>
  <c r="I17" i="1"/>
  <c r="J17" i="1"/>
  <c r="K17" i="1"/>
  <c r="L17" i="1"/>
  <c r="M17" i="1"/>
  <c r="C17" i="1"/>
  <c r="D15" i="1"/>
  <c r="E15" i="1"/>
  <c r="F15" i="1"/>
  <c r="G15" i="1"/>
  <c r="H15" i="1"/>
  <c r="I15" i="1"/>
  <c r="J15" i="1"/>
  <c r="K15" i="1"/>
  <c r="L15" i="1"/>
  <c r="M15" i="1"/>
  <c r="C15" i="1"/>
  <c r="D9" i="1"/>
  <c r="E9" i="1"/>
  <c r="F9" i="1"/>
  <c r="G9" i="1"/>
  <c r="H9" i="1"/>
  <c r="I9" i="1"/>
  <c r="J9" i="1"/>
  <c r="K9" i="1"/>
  <c r="L9" i="1"/>
  <c r="C9" i="1"/>
  <c r="I7" i="1"/>
  <c r="J7" i="1"/>
  <c r="K7" i="1"/>
  <c r="L7" i="1"/>
  <c r="H7" i="1"/>
  <c r="D5" i="1"/>
  <c r="D7" i="1" s="1"/>
  <c r="E5" i="1"/>
  <c r="E7" i="1" s="1"/>
  <c r="F5" i="1"/>
  <c r="F7" i="1" s="1"/>
  <c r="G5" i="1"/>
  <c r="G7" i="1" s="1"/>
  <c r="H5" i="1"/>
  <c r="I5" i="1"/>
  <c r="J5" i="1"/>
  <c r="K5" i="1"/>
  <c r="L5" i="1"/>
  <c r="C5" i="1"/>
  <c r="C7" i="1" s="1"/>
</calcChain>
</file>

<file path=xl/sharedStrings.xml><?xml version="1.0" encoding="utf-8"?>
<sst xmlns="http://schemas.openxmlformats.org/spreadsheetml/2006/main" count="88" uniqueCount="36">
  <si>
    <t>bflh_r</t>
  </si>
  <si>
    <t>bfsh_r</t>
  </si>
  <si>
    <t>gaslat_r</t>
  </si>
  <si>
    <t>gasmed_r</t>
  </si>
  <si>
    <t>sart_r</t>
  </si>
  <si>
    <t>semimem_r</t>
  </si>
  <si>
    <t>semiten_r</t>
  </si>
  <si>
    <t>vasint_r</t>
  </si>
  <si>
    <t>vaslat_r</t>
  </si>
  <si>
    <t>vasmed_r</t>
  </si>
  <si>
    <t>Model</t>
  </si>
  <si>
    <t>Error</t>
  </si>
  <si>
    <t>Bounds</t>
  </si>
  <si>
    <t>Optimized 1</t>
  </si>
  <si>
    <t>Optimized 2</t>
  </si>
  <si>
    <t>Optimized 3</t>
  </si>
  <si>
    <t>recfem_r</t>
  </si>
  <si>
    <t>tfl_r</t>
  </si>
  <si>
    <t>Wrong</t>
  </si>
  <si>
    <t>0-90deg</t>
  </si>
  <si>
    <t>0-22.5deg</t>
  </si>
  <si>
    <t>Passive parameter</t>
  </si>
  <si>
    <t>Tendon Slack length</t>
  </si>
  <si>
    <t>Second try</t>
  </si>
  <si>
    <t>hip 45</t>
  </si>
  <si>
    <t>hip 0</t>
  </si>
  <si>
    <t>Hip90</t>
  </si>
  <si>
    <t>Hip0</t>
  </si>
  <si>
    <t>Tendon</t>
  </si>
  <si>
    <t>Mas Iso</t>
  </si>
  <si>
    <t>Stiffness</t>
  </si>
  <si>
    <t>TS</t>
  </si>
  <si>
    <t>PS</t>
  </si>
  <si>
    <t>MS</t>
  </si>
  <si>
    <t xml:space="preserve">Musculotendon slack length </t>
  </si>
  <si>
    <t>Muscle stiffness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</si>
</sst>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Tendon Slack lenght_Hip90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Sheet1!$C$1:$L$1</c:f>
              <c:strCache>
                <c:ptCount val="10"/>
                <c:pt idx="0">
                  <c:v>bflh_r</c:v>
                </c:pt>
                <c:pt idx="1">
                  <c:v>bfsh_r</c:v>
                </c:pt>
                <c:pt idx="2">
                  <c:v>gaslat_r</c:v>
                </c:pt>
                <c:pt idx="3">
                  <c:v>gasmed_r</c:v>
                </c:pt>
                <c:pt idx="4">
                  <c:v>sart_r</c:v>
                </c:pt>
                <c:pt idx="5">
                  <c:v>semimem_r</c:v>
                </c:pt>
                <c:pt idx="6">
                  <c:v>semiten_r</c:v>
                </c:pt>
                <c:pt idx="7">
                  <c:v>vasint_r</c:v>
                </c:pt>
                <c:pt idx="8">
                  <c:v>vaslat_r</c:v>
                </c:pt>
                <c:pt idx="9">
                  <c:v>vasmed_r</c:v>
                </c:pt>
              </c:strCache>
            </c:strRef>
          </c:cat>
          <c:val>
            <c:numRef>
              <c:f>Sheet1!$C$5:$L$5</c:f>
              <c:numCache>
                <c:formatCode>General</c:formatCode>
                <c:ptCount val="10"/>
                <c:pt idx="0">
                  <c:v>-3.1046702910056614</c:v>
                </c:pt>
                <c:pt idx="1">
                  <c:v>-54.596685928961833</c:v>
                </c:pt>
                <c:pt idx="2">
                  <c:v>-3.6817972154294001</c:v>
                </c:pt>
                <c:pt idx="3">
                  <c:v>-3.9028331232844735</c:v>
                </c:pt>
                <c:pt idx="4">
                  <c:v>289.0771243322871</c:v>
                </c:pt>
                <c:pt idx="5">
                  <c:v>-1.9950223686948483</c:v>
                </c:pt>
                <c:pt idx="6">
                  <c:v>-6.3689342544538761</c:v>
                </c:pt>
                <c:pt idx="7">
                  <c:v>59.815548836770482</c:v>
                </c:pt>
                <c:pt idx="8">
                  <c:v>-4.5685989449025106</c:v>
                </c:pt>
                <c:pt idx="9">
                  <c:v>-8.4471900573944509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2E-4130-BA8D-63C188573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84742879"/>
        <c:axId val="984746623"/>
      </c:barChart>
      <c:catAx>
        <c:axId val="984742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746623"/>
        <c:crosses val="autoZero"/>
        <c:auto val="1"/>
        <c:lblAlgn val="ctr"/>
        <c:lblOffset val="100"/>
        <c:noMultiLvlLbl val="0"/>
      </c:catAx>
      <c:valAx>
        <c:axId val="984746623"/>
        <c:scaling>
          <c:orientation val="minMax"/>
          <c:max val="5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742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Tendon Slack lenght_Hip90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Sheet1!$A$16</c:f>
              <c:strCache>
                <c:ptCount val="1"/>
                <c:pt idx="0">
                  <c:v>0-22.5deg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Sheet1!$C$11:$M$11</c:f>
              <c:strCache>
                <c:ptCount val="11"/>
                <c:pt idx="0">
                  <c:v>bflh_r</c:v>
                </c:pt>
                <c:pt idx="1">
                  <c:v>bfsh_r</c:v>
                </c:pt>
                <c:pt idx="2">
                  <c:v>gaslat_r</c:v>
                </c:pt>
                <c:pt idx="3">
                  <c:v>gasmed_r</c:v>
                </c:pt>
                <c:pt idx="4">
                  <c:v>recfem_r</c:v>
                </c:pt>
                <c:pt idx="5">
                  <c:v>semimem_r</c:v>
                </c:pt>
                <c:pt idx="6">
                  <c:v>semiten_r</c:v>
                </c:pt>
                <c:pt idx="7">
                  <c:v>tfl_r</c:v>
                </c:pt>
                <c:pt idx="8">
                  <c:v>vasint_r</c:v>
                </c:pt>
                <c:pt idx="9">
                  <c:v>vaslat_r</c:v>
                </c:pt>
                <c:pt idx="10">
                  <c:v>vasmed_r</c:v>
                </c:pt>
              </c:strCache>
            </c:strRef>
          </c:cat>
          <c:val>
            <c:numRef>
              <c:f>Sheet1!$C$17:$M$17</c:f>
              <c:numCache>
                <c:formatCode>General</c:formatCode>
                <c:ptCount val="11"/>
                <c:pt idx="0">
                  <c:v>5.7017879870076491E-2</c:v>
                </c:pt>
                <c:pt idx="1">
                  <c:v>32.262963230640402</c:v>
                </c:pt>
                <c:pt idx="2">
                  <c:v>-0.96461782219143222</c:v>
                </c:pt>
                <c:pt idx="3">
                  <c:v>-2.0058639844623714</c:v>
                </c:pt>
                <c:pt idx="4">
                  <c:v>-11.72965497233595</c:v>
                </c:pt>
                <c:pt idx="5">
                  <c:v>3.7898153400174522E-2</c:v>
                </c:pt>
                <c:pt idx="6">
                  <c:v>0.12257866653788974</c:v>
                </c:pt>
                <c:pt idx="7">
                  <c:v>-1.3617938863996759E-2</c:v>
                </c:pt>
                <c:pt idx="8">
                  <c:v>0.12430797850449669</c:v>
                </c:pt>
                <c:pt idx="9">
                  <c:v>1.3982869364470933</c:v>
                </c:pt>
                <c:pt idx="10">
                  <c:v>1.3159914411376019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8F-470A-B28E-0458A094B5C7}"/>
            </c:ext>
          </c:extLst>
        </c:ser>
        <c:ser>
          <c:idx val="1"/>
          <c:order val="1"/>
          <c:tx>
            <c:strRef>
              <c:f>Sheet1!$A$18</c:f>
              <c:strCache>
                <c:ptCount val="1"/>
                <c:pt idx="0">
                  <c:v>0-90deg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Sheet1!$C$19:$M$19</c:f>
              <c:numCache>
                <c:formatCode>General</c:formatCode>
                <c:ptCount val="11"/>
                <c:pt idx="0">
                  <c:v>3.1770819634783211E-2</c:v>
                </c:pt>
                <c:pt idx="1">
                  <c:v>17.078782552175003</c:v>
                </c:pt>
                <c:pt idx="2">
                  <c:v>-0.52451797603911587</c:v>
                </c:pt>
                <c:pt idx="3">
                  <c:v>-0.89243229781597688</c:v>
                </c:pt>
                <c:pt idx="4">
                  <c:v>-4.5999371755035625</c:v>
                </c:pt>
                <c:pt idx="5">
                  <c:v>2.0417409653061335E-2</c:v>
                </c:pt>
                <c:pt idx="6">
                  <c:v>3.4134409118985118E-2</c:v>
                </c:pt>
                <c:pt idx="7">
                  <c:v>-1.1949290747992336E-3</c:v>
                </c:pt>
                <c:pt idx="8">
                  <c:v>-9.1682980073855308E-2</c:v>
                </c:pt>
                <c:pt idx="9">
                  <c:v>0.18384511149015528</c:v>
                </c:pt>
                <c:pt idx="10">
                  <c:v>-3.8194351084163108E-2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8F-470A-B28E-0458A094B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20355295"/>
        <c:axId val="420352799"/>
        <c:axId val="0"/>
      </c:bar3DChart>
      <c:catAx>
        <c:axId val="42035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352799"/>
        <c:crosses val="autoZero"/>
        <c:auto val="1"/>
        <c:lblAlgn val="ctr"/>
        <c:lblOffset val="100"/>
        <c:noMultiLvlLbl val="0"/>
      </c:catAx>
      <c:valAx>
        <c:axId val="42035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35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Tendon Slack lenght</a:t>
            </a:r>
          </a:p>
        </c:rich>
      </c:tx>
      <c:layout>
        <c:manualLayout>
          <c:xMode val="edge"/>
          <c:yMode val="edge"/>
          <c:x val="0.32600290371913082"/>
          <c:y val="3.50877192982456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Sheet1!$A$27</c:f>
              <c:strCache>
                <c:ptCount val="1"/>
                <c:pt idx="0">
                  <c:v>hip 45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Sheet1!$C$11:$M$11</c:f>
              <c:strCache>
                <c:ptCount val="11"/>
                <c:pt idx="0">
                  <c:v>bflh_r</c:v>
                </c:pt>
                <c:pt idx="1">
                  <c:v>bfsh_r</c:v>
                </c:pt>
                <c:pt idx="2">
                  <c:v>gaslat_r</c:v>
                </c:pt>
                <c:pt idx="3">
                  <c:v>gasmed_r</c:v>
                </c:pt>
                <c:pt idx="4">
                  <c:v>recfem_r</c:v>
                </c:pt>
                <c:pt idx="5">
                  <c:v>semimem_r</c:v>
                </c:pt>
                <c:pt idx="6">
                  <c:v>semiten_r</c:v>
                </c:pt>
                <c:pt idx="7">
                  <c:v>tfl_r</c:v>
                </c:pt>
                <c:pt idx="8">
                  <c:v>vasint_r</c:v>
                </c:pt>
                <c:pt idx="9">
                  <c:v>vaslat_r</c:v>
                </c:pt>
                <c:pt idx="10">
                  <c:v>vasmed_r</c:v>
                </c:pt>
              </c:strCache>
            </c:strRef>
          </c:cat>
          <c:val>
            <c:numRef>
              <c:f>Sheet1!$C$28:$M$28</c:f>
              <c:numCache>
                <c:formatCode>General</c:formatCode>
                <c:ptCount val="11"/>
                <c:pt idx="0">
                  <c:v>-13.480881554001256</c:v>
                </c:pt>
                <c:pt idx="1">
                  <c:v>73.907741591675006</c:v>
                </c:pt>
                <c:pt idx="2">
                  <c:v>9.0625237167818867E-2</c:v>
                </c:pt>
                <c:pt idx="3">
                  <c:v>4.1216648611369824E-2</c:v>
                </c:pt>
                <c:pt idx="4">
                  <c:v>7.0966122676169041</c:v>
                </c:pt>
                <c:pt idx="5">
                  <c:v>-11.230727038449572</c:v>
                </c:pt>
                <c:pt idx="6">
                  <c:v>-19.68198090378117</c:v>
                </c:pt>
                <c:pt idx="7">
                  <c:v>-100</c:v>
                </c:pt>
                <c:pt idx="8">
                  <c:v>-0.56590636064121447</c:v>
                </c:pt>
                <c:pt idx="9">
                  <c:v>-1.2518232328016416</c:v>
                </c:pt>
                <c:pt idx="10">
                  <c:v>-0.88758949080745098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C6-4B96-BD35-7AC2FA5A0E77}"/>
            </c:ext>
          </c:extLst>
        </c:ser>
        <c:ser>
          <c:idx val="1"/>
          <c:order val="1"/>
          <c:tx>
            <c:strRef>
              <c:f>Sheet1!$A$31</c:f>
              <c:strCache>
                <c:ptCount val="1"/>
                <c:pt idx="0">
                  <c:v>hip 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Sheet1!$C$32:$M$32</c:f>
              <c:numCache>
                <c:formatCode>General</c:formatCode>
                <c:ptCount val="11"/>
                <c:pt idx="0">
                  <c:v>-0.86116637052595346</c:v>
                </c:pt>
                <c:pt idx="1">
                  <c:v>-40.76157509561375</c:v>
                </c:pt>
                <c:pt idx="2">
                  <c:v>-0.56080461803819748</c:v>
                </c:pt>
                <c:pt idx="3">
                  <c:v>-0.81231279840241044</c:v>
                </c:pt>
                <c:pt idx="4">
                  <c:v>4.4150540537245337</c:v>
                </c:pt>
                <c:pt idx="5">
                  <c:v>-7.9185710207193232</c:v>
                </c:pt>
                <c:pt idx="6">
                  <c:v>-3.1814347850183431</c:v>
                </c:pt>
                <c:pt idx="7">
                  <c:v>-100</c:v>
                </c:pt>
                <c:pt idx="8">
                  <c:v>-0.78944240358681861</c:v>
                </c:pt>
                <c:pt idx="9">
                  <c:v>-1.0188557366289526</c:v>
                </c:pt>
                <c:pt idx="10">
                  <c:v>-1.1121215343371913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AA-4866-A911-A09CF3F11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84742879"/>
        <c:axId val="984746623"/>
      </c:barChart>
      <c:catAx>
        <c:axId val="984742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746623"/>
        <c:crosses val="autoZero"/>
        <c:auto val="1"/>
        <c:lblAlgn val="ctr"/>
        <c:lblOffset val="100"/>
        <c:noMultiLvlLbl val="0"/>
      </c:catAx>
      <c:valAx>
        <c:axId val="984746623"/>
        <c:scaling>
          <c:orientation val="minMax"/>
          <c:max val="5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742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Tendon Slack lenght_Hip90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Tendon Slack length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Sheet1!$C$11:$M$11</c:f>
              <c:strCache>
                <c:ptCount val="11"/>
                <c:pt idx="0">
                  <c:v>bflh_r</c:v>
                </c:pt>
                <c:pt idx="1">
                  <c:v>bfsh_r</c:v>
                </c:pt>
                <c:pt idx="2">
                  <c:v>gaslat_r</c:v>
                </c:pt>
                <c:pt idx="3">
                  <c:v>gasmed_r</c:v>
                </c:pt>
                <c:pt idx="4">
                  <c:v>recfem_r</c:v>
                </c:pt>
                <c:pt idx="5">
                  <c:v>semimem_r</c:v>
                </c:pt>
                <c:pt idx="6">
                  <c:v>semiten_r</c:v>
                </c:pt>
                <c:pt idx="7">
                  <c:v>tfl_r</c:v>
                </c:pt>
                <c:pt idx="8">
                  <c:v>vasint_r</c:v>
                </c:pt>
                <c:pt idx="9">
                  <c:v>vaslat_r</c:v>
                </c:pt>
                <c:pt idx="10">
                  <c:v>vasmed_r</c:v>
                </c:pt>
              </c:strCache>
            </c:strRef>
          </c:cat>
          <c:val>
            <c:numRef>
              <c:f>Sheet1!$C$21:$M$21</c:f>
              <c:numCache>
                <c:formatCode>General</c:formatCode>
                <c:ptCount val="11"/>
                <c:pt idx="0">
                  <c:v>9.0874994561132502E-3</c:v>
                </c:pt>
                <c:pt idx="1">
                  <c:v>64.042793936332686</c:v>
                </c:pt>
                <c:pt idx="2">
                  <c:v>-1.147083784451848</c:v>
                </c:pt>
                <c:pt idx="3">
                  <c:v>-1.9246949040588632</c:v>
                </c:pt>
                <c:pt idx="4">
                  <c:v>-5.3632733184364296</c:v>
                </c:pt>
                <c:pt idx="5">
                  <c:v>7.6636501838510146E-2</c:v>
                </c:pt>
                <c:pt idx="6">
                  <c:v>5.1087808908717752E-2</c:v>
                </c:pt>
                <c:pt idx="7">
                  <c:v>-6.1693387351602347E-2</c:v>
                </c:pt>
                <c:pt idx="8">
                  <c:v>-0.12786233494061239</c:v>
                </c:pt>
                <c:pt idx="9">
                  <c:v>2.1053041819839668</c:v>
                </c:pt>
                <c:pt idx="10">
                  <c:v>1.1184449024264167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98-4454-B590-1F1EB00232A0}"/>
            </c:ext>
          </c:extLst>
        </c:ser>
        <c:ser>
          <c:idx val="1"/>
          <c:order val="1"/>
          <c:tx>
            <c:strRef>
              <c:f>Sheet1!$B$22</c:f>
              <c:strCache>
                <c:ptCount val="1"/>
                <c:pt idx="0">
                  <c:v>Passive parameter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Sheet1!$C$23:$M$23</c:f>
              <c:numCache>
                <c:formatCode>General</c:formatCode>
                <c:ptCount val="11"/>
                <c:pt idx="0">
                  <c:v>0.11382009183886449</c:v>
                </c:pt>
                <c:pt idx="1">
                  <c:v>1.1457927659600045</c:v>
                </c:pt>
                <c:pt idx="2">
                  <c:v>-0.43792444735270475</c:v>
                </c:pt>
                <c:pt idx="3">
                  <c:v>-0.8638041594074235</c:v>
                </c:pt>
                <c:pt idx="4">
                  <c:v>14.285713370043016</c:v>
                </c:pt>
                <c:pt idx="5">
                  <c:v>-0.39064613114671498</c:v>
                </c:pt>
                <c:pt idx="6">
                  <c:v>-9.182828121996018E-3</c:v>
                </c:pt>
                <c:pt idx="7">
                  <c:v>0.19070225781300404</c:v>
                </c:pt>
                <c:pt idx="8">
                  <c:v>-5.2189262551143631E-2</c:v>
                </c:pt>
                <c:pt idx="9">
                  <c:v>-18.880724081668426</c:v>
                </c:pt>
                <c:pt idx="10">
                  <c:v>-9.1238733047027054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98-4454-B590-1F1EB0023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20355295"/>
        <c:axId val="420352799"/>
        <c:axId val="0"/>
      </c:bar3DChart>
      <c:catAx>
        <c:axId val="42035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352799"/>
        <c:crosses val="autoZero"/>
        <c:auto val="1"/>
        <c:lblAlgn val="ctr"/>
        <c:lblOffset val="100"/>
        <c:noMultiLvlLbl val="0"/>
      </c:catAx>
      <c:valAx>
        <c:axId val="420352799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35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Tendon Slack lenght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Sheet1!$C$36:$L$36</c:f>
              <c:strCache>
                <c:ptCount val="10"/>
                <c:pt idx="0">
                  <c:v>bflh_r</c:v>
                </c:pt>
                <c:pt idx="1">
                  <c:v>bfsh_r</c:v>
                </c:pt>
                <c:pt idx="2">
                  <c:v>gaslat_r</c:v>
                </c:pt>
                <c:pt idx="3">
                  <c:v>gasmed_r</c:v>
                </c:pt>
                <c:pt idx="4">
                  <c:v>recfem_r</c:v>
                </c:pt>
                <c:pt idx="5">
                  <c:v>semimem_r</c:v>
                </c:pt>
                <c:pt idx="6">
                  <c:v>semiten_r</c:v>
                </c:pt>
                <c:pt idx="7">
                  <c:v>vasint_r</c:v>
                </c:pt>
                <c:pt idx="8">
                  <c:v>vaslat_r</c:v>
                </c:pt>
                <c:pt idx="9">
                  <c:v>vasmed_r</c:v>
                </c:pt>
              </c:strCache>
            </c:strRef>
          </c:cat>
          <c:val>
            <c:numRef>
              <c:f>Sheet1!$C$37:$L$37</c:f>
              <c:numCache>
                <c:formatCode>General</c:formatCode>
                <c:ptCount val="10"/>
                <c:pt idx="0">
                  <c:v>-2.2551074558826101</c:v>
                </c:pt>
                <c:pt idx="1">
                  <c:v>9.7532495083177701E-3</c:v>
                </c:pt>
                <c:pt idx="2">
                  <c:v>-0.479702685562298</c:v>
                </c:pt>
                <c:pt idx="3">
                  <c:v>-0.850527627978648</c:v>
                </c:pt>
                <c:pt idx="4">
                  <c:v>2.4601551207317999E-2</c:v>
                </c:pt>
                <c:pt idx="5">
                  <c:v>-0.89133051648954298</c:v>
                </c:pt>
                <c:pt idx="6">
                  <c:v>-0.93365135722887804</c:v>
                </c:pt>
                <c:pt idx="7">
                  <c:v>3.7494729415423103E-2</c:v>
                </c:pt>
                <c:pt idx="8">
                  <c:v>0.167889566618353</c:v>
                </c:pt>
                <c:pt idx="9">
                  <c:v>0.116238772075476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3C-4FFC-AE0B-3080960638FB}"/>
            </c:ext>
          </c:extLst>
        </c:ser>
        <c:ser>
          <c:idx val="1"/>
          <c:order val="1"/>
          <c:tx>
            <c:strRef>
              <c:f>Sheet1!$B$38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Sheet1!$C$36:$L$36</c:f>
              <c:strCache>
                <c:ptCount val="10"/>
                <c:pt idx="0">
                  <c:v>bflh_r</c:v>
                </c:pt>
                <c:pt idx="1">
                  <c:v>bfsh_r</c:v>
                </c:pt>
                <c:pt idx="2">
                  <c:v>gaslat_r</c:v>
                </c:pt>
                <c:pt idx="3">
                  <c:v>gasmed_r</c:v>
                </c:pt>
                <c:pt idx="4">
                  <c:v>recfem_r</c:v>
                </c:pt>
                <c:pt idx="5">
                  <c:v>semimem_r</c:v>
                </c:pt>
                <c:pt idx="6">
                  <c:v>semiten_r</c:v>
                </c:pt>
                <c:pt idx="7">
                  <c:v>vasint_r</c:v>
                </c:pt>
                <c:pt idx="8">
                  <c:v>vaslat_r</c:v>
                </c:pt>
                <c:pt idx="9">
                  <c:v>vasmed_r</c:v>
                </c:pt>
              </c:strCache>
            </c:strRef>
          </c:cat>
          <c:val>
            <c:numRef>
              <c:f>Sheet1!$C$38:$L$38</c:f>
              <c:numCache>
                <c:formatCode>General</c:formatCode>
                <c:ptCount val="10"/>
                <c:pt idx="0">
                  <c:v>-0.17425431557024901</c:v>
                </c:pt>
                <c:pt idx="1">
                  <c:v>0.16881336560996599</c:v>
                </c:pt>
                <c:pt idx="2">
                  <c:v>-0.96516941532540701</c:v>
                </c:pt>
                <c:pt idx="3">
                  <c:v>-1.67035812182452</c:v>
                </c:pt>
                <c:pt idx="4">
                  <c:v>-0.24723281489919899</c:v>
                </c:pt>
                <c:pt idx="5">
                  <c:v>-9.8117478771300504E-2</c:v>
                </c:pt>
                <c:pt idx="6">
                  <c:v>-0.29199441559712302</c:v>
                </c:pt>
                <c:pt idx="7">
                  <c:v>-3.7916480588952001E-2</c:v>
                </c:pt>
                <c:pt idx="8">
                  <c:v>-0.154440868332335</c:v>
                </c:pt>
                <c:pt idx="9">
                  <c:v>-7.95430749496676E-2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3C-4FFC-AE0B-3080960638FB}"/>
            </c:ext>
          </c:extLst>
        </c:ser>
        <c:ser>
          <c:idx val="2"/>
          <c:order val="2"/>
          <c:tx>
            <c:strRef>
              <c:f>Sheet1!$B$39</c:f>
              <c:strCache>
                <c:ptCount val="1"/>
                <c:pt idx="0">
                  <c:v>90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Sheet1!$C$39:$L$39</c:f>
              <c:numCache>
                <c:formatCode>General</c:formatCode>
                <c:ptCount val="10"/>
                <c:pt idx="0">
                  <c:v>8.0404267397660399E-3</c:v>
                </c:pt>
                <c:pt idx="1">
                  <c:v>-0.63312766126432896</c:v>
                </c:pt>
                <c:pt idx="2">
                  <c:v>-0.73233585658855704</c:v>
                </c:pt>
                <c:pt idx="3">
                  <c:v>-1.0237988787135199</c:v>
                </c:pt>
                <c:pt idx="4">
                  <c:v>-2.3490168539606202</c:v>
                </c:pt>
                <c:pt idx="5">
                  <c:v>4.7015500217260503E-3</c:v>
                </c:pt>
                <c:pt idx="6">
                  <c:v>1.02782760210235E-2</c:v>
                </c:pt>
                <c:pt idx="7">
                  <c:v>-0.191829499314213</c:v>
                </c:pt>
                <c:pt idx="8">
                  <c:v>-0.361570688514122</c:v>
                </c:pt>
                <c:pt idx="9">
                  <c:v>-0.24166257818223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3C-4FFC-AE0B-308096063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84742879"/>
        <c:axId val="984746623"/>
      </c:barChart>
      <c:catAx>
        <c:axId val="984742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746623"/>
        <c:crosses val="autoZero"/>
        <c:auto val="1"/>
        <c:lblAlgn val="ctr"/>
        <c:lblOffset val="100"/>
        <c:noMultiLvlLbl val="0"/>
      </c:catAx>
      <c:valAx>
        <c:axId val="98474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74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Hip90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Sheet2!$C$6</c:f>
              <c:strCache>
                <c:ptCount val="1"/>
                <c:pt idx="0">
                  <c:v>Musculotendon slack length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Sheet2!$D$1:$M$1</c:f>
              <c:strCache>
                <c:ptCount val="10"/>
                <c:pt idx="0">
                  <c:v>bflh_r</c:v>
                </c:pt>
                <c:pt idx="1">
                  <c:v>bfsh_r</c:v>
                </c:pt>
                <c:pt idx="2">
                  <c:v>gaslat_r</c:v>
                </c:pt>
                <c:pt idx="3">
                  <c:v>gasmed_r</c:v>
                </c:pt>
                <c:pt idx="4">
                  <c:v>recfem_r</c:v>
                </c:pt>
                <c:pt idx="5">
                  <c:v>semimem_r</c:v>
                </c:pt>
                <c:pt idx="6">
                  <c:v>semiten_r</c:v>
                </c:pt>
                <c:pt idx="7">
                  <c:v>vasint_r</c:v>
                </c:pt>
                <c:pt idx="8">
                  <c:v>vaslat_r</c:v>
                </c:pt>
                <c:pt idx="9">
                  <c:v>vasmed_r</c:v>
                </c:pt>
              </c:strCache>
            </c:strRef>
          </c:cat>
          <c:val>
            <c:numRef>
              <c:f>Sheet2!$D$8:$M$8</c:f>
              <c:numCache>
                <c:formatCode>General</c:formatCode>
                <c:ptCount val="10"/>
                <c:pt idx="0">
                  <c:v>0.20933301631738563</c:v>
                </c:pt>
                <c:pt idx="1">
                  <c:v>-2.5628048136439046</c:v>
                </c:pt>
                <c:pt idx="2">
                  <c:v>-1.17939983802431</c:v>
                </c:pt>
                <c:pt idx="3">
                  <c:v>-1.5802296074691264</c:v>
                </c:pt>
                <c:pt idx="4">
                  <c:v>-1.6388097611398094</c:v>
                </c:pt>
                <c:pt idx="5">
                  <c:v>0.206171132883226</c:v>
                </c:pt>
                <c:pt idx="6">
                  <c:v>0.39683241308956835</c:v>
                </c:pt>
                <c:pt idx="7">
                  <c:v>-0.99586333088756118</c:v>
                </c:pt>
                <c:pt idx="8">
                  <c:v>-1.1129521822290303</c:v>
                </c:pt>
                <c:pt idx="9">
                  <c:v>-0.77222101071311389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B7-4AE6-A842-377C85204596}"/>
            </c:ext>
          </c:extLst>
        </c:ser>
        <c:ser>
          <c:idx val="1"/>
          <c:order val="1"/>
          <c:tx>
            <c:strRef>
              <c:f>Sheet2!$C$7</c:f>
              <c:strCache>
                <c:ptCount val="1"/>
                <c:pt idx="0">
                  <c:v>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Sheet2!$D$1:$M$1</c:f>
              <c:strCache>
                <c:ptCount val="10"/>
                <c:pt idx="0">
                  <c:v>bflh_r</c:v>
                </c:pt>
                <c:pt idx="1">
                  <c:v>bfsh_r</c:v>
                </c:pt>
                <c:pt idx="2">
                  <c:v>gaslat_r</c:v>
                </c:pt>
                <c:pt idx="3">
                  <c:v>gasmed_r</c:v>
                </c:pt>
                <c:pt idx="4">
                  <c:v>recfem_r</c:v>
                </c:pt>
                <c:pt idx="5">
                  <c:v>semimem_r</c:v>
                </c:pt>
                <c:pt idx="6">
                  <c:v>semiten_r</c:v>
                </c:pt>
                <c:pt idx="7">
                  <c:v>vasint_r</c:v>
                </c:pt>
                <c:pt idx="8">
                  <c:v>vaslat_r</c:v>
                </c:pt>
                <c:pt idx="9">
                  <c:v>vasmed_r</c:v>
                </c:pt>
              </c:strCache>
            </c:strRef>
          </c:cat>
          <c:val>
            <c:numRef>
              <c:f>Sheet2!$D$9:$M$9</c:f>
              <c:numCache>
                <c:formatCode>General</c:formatCode>
                <c:ptCount val="10"/>
                <c:pt idx="0">
                  <c:v>-1.0774279390737116</c:v>
                </c:pt>
                <c:pt idx="1">
                  <c:v>11.447472610850726</c:v>
                </c:pt>
                <c:pt idx="2">
                  <c:v>10.494754569119143</c:v>
                </c:pt>
                <c:pt idx="3">
                  <c:v>5.8274333111987273</c:v>
                </c:pt>
                <c:pt idx="4">
                  <c:v>-9.6892465335384195</c:v>
                </c:pt>
                <c:pt idx="5">
                  <c:v>-1.4102310239672806</c:v>
                </c:pt>
                <c:pt idx="6">
                  <c:v>-1.0265467069712844</c:v>
                </c:pt>
                <c:pt idx="7">
                  <c:v>5.757588043798572</c:v>
                </c:pt>
                <c:pt idx="8">
                  <c:v>5.5462721830521486</c:v>
                </c:pt>
                <c:pt idx="9">
                  <c:v>3.085787371171727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B7-4AE6-A842-377C85204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20355295"/>
        <c:axId val="420352799"/>
        <c:axId val="0"/>
      </c:bar3DChart>
      <c:catAx>
        <c:axId val="42035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352799"/>
        <c:crosses val="autoZero"/>
        <c:auto val="1"/>
        <c:lblAlgn val="ctr"/>
        <c:lblOffset val="100"/>
        <c:noMultiLvlLbl val="0"/>
      </c:catAx>
      <c:valAx>
        <c:axId val="42035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35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Hip0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Sheet2!$C$6</c:f>
              <c:strCache>
                <c:ptCount val="1"/>
                <c:pt idx="0">
                  <c:v>Musculotendon slack length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Sheet2!$D$1:$M$1</c:f>
              <c:strCache>
                <c:ptCount val="10"/>
                <c:pt idx="0">
                  <c:v>bflh_r</c:v>
                </c:pt>
                <c:pt idx="1">
                  <c:v>bfsh_r</c:v>
                </c:pt>
                <c:pt idx="2">
                  <c:v>gaslat_r</c:v>
                </c:pt>
                <c:pt idx="3">
                  <c:v>gasmed_r</c:v>
                </c:pt>
                <c:pt idx="4">
                  <c:v>recfem_r</c:v>
                </c:pt>
                <c:pt idx="5">
                  <c:v>semimem_r</c:v>
                </c:pt>
                <c:pt idx="6">
                  <c:v>semiten_r</c:v>
                </c:pt>
                <c:pt idx="7">
                  <c:v>vasint_r</c:v>
                </c:pt>
                <c:pt idx="8">
                  <c:v>vaslat_r</c:v>
                </c:pt>
                <c:pt idx="9">
                  <c:v>vasmed_r</c:v>
                </c:pt>
              </c:strCache>
            </c:strRef>
          </c:cat>
          <c:val>
            <c:numRef>
              <c:f>Sheet2!$D$17:$M$17</c:f>
              <c:numCache>
                <c:formatCode>General</c:formatCode>
                <c:ptCount val="10"/>
                <c:pt idx="0">
                  <c:v>-6.0638805245024967</c:v>
                </c:pt>
                <c:pt idx="1">
                  <c:v>-1.1812276639749009</c:v>
                </c:pt>
                <c:pt idx="2">
                  <c:v>-0.75563453065732367</c:v>
                </c:pt>
                <c:pt idx="3">
                  <c:v>-1.1285361607190101</c:v>
                </c:pt>
                <c:pt idx="4">
                  <c:v>0.60949576985661713</c:v>
                </c:pt>
                <c:pt idx="5">
                  <c:v>-3.1083509631116906</c:v>
                </c:pt>
                <c:pt idx="6">
                  <c:v>-4.0048814458152897</c:v>
                </c:pt>
                <c:pt idx="7">
                  <c:v>-0.42809964725908584</c:v>
                </c:pt>
                <c:pt idx="8">
                  <c:v>-1.509618458293877</c:v>
                </c:pt>
                <c:pt idx="9">
                  <c:v>-1.2273105196630527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BE-40E5-B997-0547B23C9044}"/>
            </c:ext>
          </c:extLst>
        </c:ser>
        <c:ser>
          <c:idx val="1"/>
          <c:order val="1"/>
          <c:tx>
            <c:strRef>
              <c:f>Sheet2!$C$15</c:f>
              <c:strCache>
                <c:ptCount val="1"/>
                <c:pt idx="0">
                  <c:v>Muscle stiffness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Sheet2!$D$1:$M$1</c:f>
              <c:strCache>
                <c:ptCount val="10"/>
                <c:pt idx="0">
                  <c:v>bflh_r</c:v>
                </c:pt>
                <c:pt idx="1">
                  <c:v>bfsh_r</c:v>
                </c:pt>
                <c:pt idx="2">
                  <c:v>gaslat_r</c:v>
                </c:pt>
                <c:pt idx="3">
                  <c:v>gasmed_r</c:v>
                </c:pt>
                <c:pt idx="4">
                  <c:v>recfem_r</c:v>
                </c:pt>
                <c:pt idx="5">
                  <c:v>semimem_r</c:v>
                </c:pt>
                <c:pt idx="6">
                  <c:v>semiten_r</c:v>
                </c:pt>
                <c:pt idx="7">
                  <c:v>vasint_r</c:v>
                </c:pt>
                <c:pt idx="8">
                  <c:v>vaslat_r</c:v>
                </c:pt>
                <c:pt idx="9">
                  <c:v>vasmed_r</c:v>
                </c:pt>
              </c:strCache>
            </c:strRef>
          </c:cat>
          <c:val>
            <c:numRef>
              <c:f>Sheet2!$D$18:$M$18</c:f>
              <c:numCache>
                <c:formatCode>General</c:formatCode>
                <c:ptCount val="10"/>
                <c:pt idx="0">
                  <c:v>10.938533254947435</c:v>
                </c:pt>
                <c:pt idx="1">
                  <c:v>7.2519519202434459</c:v>
                </c:pt>
                <c:pt idx="2">
                  <c:v>13.109304132319293</c:v>
                </c:pt>
                <c:pt idx="3">
                  <c:v>12.647692811284433</c:v>
                </c:pt>
                <c:pt idx="4">
                  <c:v>-7.200997357598431</c:v>
                </c:pt>
                <c:pt idx="5">
                  <c:v>12.609304147681863</c:v>
                </c:pt>
                <c:pt idx="6">
                  <c:v>8.2127851929891502</c:v>
                </c:pt>
                <c:pt idx="7">
                  <c:v>2.7279523327348656</c:v>
                </c:pt>
                <c:pt idx="8">
                  <c:v>12.22214837439958</c:v>
                </c:pt>
                <c:pt idx="9">
                  <c:v>8.7345858670492902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BE-40E5-B997-0547B23C9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20355295"/>
        <c:axId val="420352799"/>
        <c:axId val="0"/>
      </c:bar3DChart>
      <c:catAx>
        <c:axId val="42035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352799"/>
        <c:crosses val="autoZero"/>
        <c:auto val="1"/>
        <c:lblAlgn val="ctr"/>
        <c:lblOffset val="100"/>
        <c:noMultiLvlLbl val="0"/>
      </c:catAx>
      <c:valAx>
        <c:axId val="42035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35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400050</xdr:colOff>
      <xdr:row>0</xdr:row>
      <xdr:rowOff>0</xdr:rowOff>
    </xdr:from>
    <xdr:to>
      <xdr:col>25</xdr:col>
      <xdr:colOff>314326</xdr:colOff>
      <xdr:row>11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BD7F20-F5BA-4825-A7EE-97438FC33C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318247</xdr:colOff>
      <xdr:row>11</xdr:row>
      <xdr:rowOff>70315</xdr:rowOff>
    </xdr:from>
    <xdr:to>
      <xdr:col>25</xdr:col>
      <xdr:colOff>291354</xdr:colOff>
      <xdr:row>25</xdr:row>
      <xdr:rowOff>99593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443294-1E6B-4ECB-ADA7-28100EBA6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392205</xdr:colOff>
      <xdr:row>39</xdr:row>
      <xdr:rowOff>44824</xdr:rowOff>
    </xdr:from>
    <xdr:to>
      <xdr:col>25</xdr:col>
      <xdr:colOff>306481</xdr:colOff>
      <xdr:row>50</xdr:row>
      <xdr:rowOff>121024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9D7F4D-A9AD-4945-B823-08C85F4F37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324971</xdr:colOff>
      <xdr:row>25</xdr:row>
      <xdr:rowOff>78440</xdr:rowOff>
    </xdr:from>
    <xdr:to>
      <xdr:col>25</xdr:col>
      <xdr:colOff>246530</xdr:colOff>
      <xdr:row>38</xdr:row>
      <xdr:rowOff>185363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2912B6C-2027-45F2-B9D9-3E265CCFA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963707</xdr:colOff>
      <xdr:row>40</xdr:row>
      <xdr:rowOff>33616</xdr:rowOff>
    </xdr:from>
    <xdr:to>
      <xdr:col>10</xdr:col>
      <xdr:colOff>829236</xdr:colOff>
      <xdr:row>62</xdr:row>
      <xdr:rowOff>100853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2B34432-2C81-44B0-89AA-752335A7B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495300</xdr:colOff>
      <xdr:row>0</xdr:row>
      <xdr:rowOff>19050</xdr:rowOff>
    </xdr:from>
    <xdr:to>
      <xdr:col>25</xdr:col>
      <xdr:colOff>372036</xdr:colOff>
      <xdr:row>17</xdr:row>
      <xdr:rowOff>125973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22945C-9E67-464A-A247-88FF9D9D4C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304799</xdr:colOff>
      <xdr:row>17</xdr:row>
      <xdr:rowOff>0</xdr:rowOff>
    </xdr:from>
    <xdr:to>
      <xdr:col>22</xdr:col>
      <xdr:colOff>467286</xdr:colOff>
      <xdr:row>35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F4C446-66C7-4D11-89E3-A0E7D72896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B64B4-881C-490D-8F4B-C299AF3F405C}">
  <dimension ref="A1:P39"/>
  <sheetViews>
    <sheetView topLeftCell="A34" zoomScale="85" zoomScaleNormal="85" workbookViewId="0">
      <selection activeCell="C57" sqref="C57"/>
    </sheetView>
  </sheetViews>
  <sheetFormatPr defaultRowHeight="15" x14ac:dyDescent="0.25"/>
  <cols>
    <col min="1" max="1" width="15.7109375" customWidth="1"/>
    <col min="2" max="2" width="20" bestFit="1" customWidth="1"/>
    <col min="8" max="12" width="12.7109375" bestFit="1" customWidth="1"/>
  </cols>
  <sheetData>
    <row r="1" spans="1:16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6" x14ac:dyDescent="0.25">
      <c r="A2" t="s">
        <v>12</v>
      </c>
      <c r="F2">
        <v>0.49444199999999999</v>
      </c>
      <c r="G2">
        <v>0.43676900000000002</v>
      </c>
      <c r="H2">
        <v>0.41691299999999998</v>
      </c>
      <c r="I2">
        <v>0.47110800000000003</v>
      </c>
      <c r="J2">
        <v>0.27967799999999998</v>
      </c>
      <c r="K2">
        <v>0.29267900000000002</v>
      </c>
      <c r="L2">
        <v>0.268264</v>
      </c>
    </row>
    <row r="3" spans="1:16" x14ac:dyDescent="0.25">
      <c r="A3" t="s">
        <v>10</v>
      </c>
      <c r="C3">
        <v>0.31790000000000002</v>
      </c>
      <c r="D3">
        <v>0.104</v>
      </c>
      <c r="E3">
        <v>0.432</v>
      </c>
      <c r="F3">
        <v>0.45700000000000002</v>
      </c>
      <c r="G3">
        <v>0.124</v>
      </c>
      <c r="H3">
        <v>0.33</v>
      </c>
      <c r="I3">
        <v>0.245</v>
      </c>
      <c r="J3">
        <v>0.2</v>
      </c>
      <c r="K3">
        <v>0.2</v>
      </c>
      <c r="L3">
        <v>0.19800000000000001</v>
      </c>
    </row>
    <row r="4" spans="1:16" x14ac:dyDescent="0.25">
      <c r="A4" t="s">
        <v>13</v>
      </c>
      <c r="C4">
        <v>0.30803025314489302</v>
      </c>
      <c r="D4">
        <v>4.7219446633879697E-2</v>
      </c>
      <c r="E4">
        <v>0.41609463602934499</v>
      </c>
      <c r="F4">
        <v>0.43916405262658997</v>
      </c>
      <c r="G4">
        <v>0.48245563417203602</v>
      </c>
      <c r="H4">
        <v>0.32341642618330702</v>
      </c>
      <c r="I4">
        <v>0.229396111076588</v>
      </c>
      <c r="J4">
        <v>0.31963109767354098</v>
      </c>
      <c r="K4">
        <v>0.19086280211019499</v>
      </c>
      <c r="L4">
        <v>0.181274563686359</v>
      </c>
    </row>
    <row r="5" spans="1:16" x14ac:dyDescent="0.25">
      <c r="A5" t="s">
        <v>11</v>
      </c>
      <c r="C5">
        <f t="shared" ref="C5:L5" si="0">(C4-C3)/C3*100</f>
        <v>-3.1046702910056614</v>
      </c>
      <c r="D5">
        <f t="shared" si="0"/>
        <v>-54.596685928961833</v>
      </c>
      <c r="E5">
        <f t="shared" si="0"/>
        <v>-3.6817972154294001</v>
      </c>
      <c r="F5">
        <f t="shared" si="0"/>
        <v>-3.9028331232844735</v>
      </c>
      <c r="G5">
        <f t="shared" si="0"/>
        <v>289.0771243322871</v>
      </c>
      <c r="H5">
        <f t="shared" si="0"/>
        <v>-1.9950223686948483</v>
      </c>
      <c r="I5">
        <f t="shared" si="0"/>
        <v>-6.3689342544538761</v>
      </c>
      <c r="J5">
        <f t="shared" si="0"/>
        <v>59.815548836770482</v>
      </c>
      <c r="K5">
        <f t="shared" si="0"/>
        <v>-4.5685989449025106</v>
      </c>
      <c r="L5">
        <f t="shared" si="0"/>
        <v>-8.4471900573944509</v>
      </c>
    </row>
    <row r="6" spans="1:16" x14ac:dyDescent="0.25">
      <c r="A6" t="s">
        <v>14</v>
      </c>
      <c r="H6">
        <v>0.33814333513871703</v>
      </c>
      <c r="I6">
        <v>0.24548721408889099</v>
      </c>
      <c r="J6">
        <v>0.198664661813162</v>
      </c>
      <c r="K6">
        <v>0.2203206165746</v>
      </c>
      <c r="L6">
        <v>0.19694217863267499</v>
      </c>
      <c r="N6">
        <v>0.198664661813162</v>
      </c>
      <c r="O6">
        <v>0.2203206165746</v>
      </c>
      <c r="P6">
        <v>0.19694217863267499</v>
      </c>
    </row>
    <row r="7" spans="1:16" x14ac:dyDescent="0.25">
      <c r="A7" t="s">
        <v>11</v>
      </c>
      <c r="C7" t="e">
        <f>(C5-C6)/C6*100</f>
        <v>#DIV/0!</v>
      </c>
      <c r="D7" t="e">
        <f t="shared" ref="D7:G7" si="1">(D5-D6)/D6*100</f>
        <v>#DIV/0!</v>
      </c>
      <c r="E7" t="e">
        <f t="shared" si="1"/>
        <v>#DIV/0!</v>
      </c>
      <c r="F7" t="e">
        <f t="shared" si="1"/>
        <v>#DIV/0!</v>
      </c>
      <c r="G7" t="e">
        <f t="shared" si="1"/>
        <v>#DIV/0!</v>
      </c>
      <c r="H7">
        <f>(H4-H6)/H6*100</f>
        <v>-4.3552267411595054</v>
      </c>
      <c r="I7">
        <f>(I4-I6)/I6*100</f>
        <v>-6.5547621581938662</v>
      </c>
      <c r="J7">
        <f>(J4-J6)/J6*100</f>
        <v>60.889760039027067</v>
      </c>
      <c r="K7">
        <f>(K4-K6)/K6*100</f>
        <v>-13.370430294901917</v>
      </c>
      <c r="L7">
        <f>(L4-L6)/L6*100</f>
        <v>-7.9554390304264437</v>
      </c>
    </row>
    <row r="8" spans="1:16" x14ac:dyDescent="0.25">
      <c r="A8" t="s">
        <v>15</v>
      </c>
      <c r="F8">
        <v>0.45688976686243499</v>
      </c>
      <c r="G8">
        <v>0.279706945394611</v>
      </c>
      <c r="H8">
        <v>0.33815164689752603</v>
      </c>
      <c r="I8">
        <v>0.24555804731407799</v>
      </c>
      <c r="J8">
        <v>0.19619101991282401</v>
      </c>
      <c r="K8">
        <v>0.21105392695196401</v>
      </c>
      <c r="L8">
        <v>0.19329936476910001</v>
      </c>
    </row>
    <row r="9" spans="1:16" x14ac:dyDescent="0.25">
      <c r="A9" t="s">
        <v>11</v>
      </c>
      <c r="C9">
        <f>(C8-C$3)/C$3*100</f>
        <v>-100</v>
      </c>
      <c r="D9">
        <f t="shared" ref="D9:L9" si="2">(D8-D$3)/D$3*100</f>
        <v>-100</v>
      </c>
      <c r="E9">
        <f t="shared" si="2"/>
        <v>-100</v>
      </c>
      <c r="F9">
        <f t="shared" si="2"/>
        <v>-2.4121036666308545E-2</v>
      </c>
      <c r="G9">
        <f t="shared" si="2"/>
        <v>125.57011725371854</v>
      </c>
      <c r="H9">
        <f t="shared" si="2"/>
        <v>2.4701960295533363</v>
      </c>
      <c r="I9">
        <f t="shared" si="2"/>
        <v>0.22777441390938441</v>
      </c>
      <c r="J9">
        <f t="shared" si="2"/>
        <v>-1.904490043588003</v>
      </c>
      <c r="K9">
        <f t="shared" si="2"/>
        <v>5.5269634759819999</v>
      </c>
      <c r="L9">
        <f t="shared" si="2"/>
        <v>-2.3740581974242434</v>
      </c>
    </row>
    <row r="10" spans="1:16" x14ac:dyDescent="0.25">
      <c r="C10">
        <v>0.31640318320961602</v>
      </c>
      <c r="D10">
        <v>3.6175111501355502E-2</v>
      </c>
      <c r="E10">
        <v>0.42307125921227901</v>
      </c>
      <c r="F10">
        <v>0.45534746482990202</v>
      </c>
      <c r="G10">
        <v>0.34404369494548898</v>
      </c>
      <c r="H10">
        <v>0.33697344893764403</v>
      </c>
      <c r="I10">
        <v>0.24194566064363099</v>
      </c>
      <c r="J10">
        <v>0.25152103002840998</v>
      </c>
      <c r="K10">
        <v>0.27967796671973</v>
      </c>
      <c r="L10">
        <v>0.181427770834516</v>
      </c>
      <c r="M10">
        <v>0.169847988826857</v>
      </c>
    </row>
    <row r="11" spans="1:16" x14ac:dyDescent="0.25">
      <c r="C11" t="s">
        <v>0</v>
      </c>
      <c r="D11" t="s">
        <v>1</v>
      </c>
      <c r="E11" t="s">
        <v>2</v>
      </c>
      <c r="F11" t="s">
        <v>3</v>
      </c>
      <c r="G11" t="s">
        <v>16</v>
      </c>
      <c r="H11" t="s">
        <v>5</v>
      </c>
      <c r="I11" t="s">
        <v>6</v>
      </c>
      <c r="J11" t="s">
        <v>17</v>
      </c>
      <c r="K11" t="s">
        <v>7</v>
      </c>
      <c r="L11" t="s">
        <v>8</v>
      </c>
      <c r="M11" t="s">
        <v>9</v>
      </c>
    </row>
    <row r="12" spans="1:16" x14ac:dyDescent="0.25">
      <c r="A12" t="s">
        <v>12</v>
      </c>
      <c r="C12">
        <v>0.44521300000000003</v>
      </c>
      <c r="D12">
        <v>0.180864</v>
      </c>
      <c r="E12">
        <v>0.48099999999999998</v>
      </c>
      <c r="F12">
        <v>0.49440000000000001</v>
      </c>
      <c r="G12">
        <v>0.42159999999999997</v>
      </c>
      <c r="H12">
        <v>0.41689999999999999</v>
      </c>
      <c r="I12">
        <v>0.47099999999999997</v>
      </c>
      <c r="J12">
        <v>0.43730000000000002</v>
      </c>
      <c r="K12">
        <v>0.27900000000000003</v>
      </c>
      <c r="L12">
        <v>0.29267900000000002</v>
      </c>
      <c r="M12">
        <v>0.26800000000000002</v>
      </c>
    </row>
    <row r="13" spans="1:16" x14ac:dyDescent="0.25">
      <c r="A13" t="s">
        <v>10</v>
      </c>
      <c r="C13">
        <v>0.31790000000000002</v>
      </c>
      <c r="D13">
        <v>0.104</v>
      </c>
      <c r="E13">
        <v>0.432</v>
      </c>
      <c r="F13">
        <v>0.45700000000000002</v>
      </c>
      <c r="G13">
        <v>0.42</v>
      </c>
      <c r="H13">
        <v>0.33810000000000001</v>
      </c>
      <c r="I13">
        <v>0.24540000000000001</v>
      </c>
      <c r="J13">
        <v>0.25</v>
      </c>
      <c r="K13">
        <v>0.20039999999999999</v>
      </c>
      <c r="L13">
        <v>0.21829999999999999</v>
      </c>
      <c r="M13">
        <v>0.19839999999999999</v>
      </c>
    </row>
    <row r="14" spans="1:16" x14ac:dyDescent="0.25">
      <c r="A14" t="s">
        <v>18</v>
      </c>
      <c r="C14">
        <v>0.31640318320961602</v>
      </c>
      <c r="D14">
        <v>3.6175111501355502E-2</v>
      </c>
      <c r="E14">
        <v>0.42307125921227901</v>
      </c>
      <c r="F14">
        <v>0.45534746482990202</v>
      </c>
      <c r="G14">
        <v>0.34404369494548898</v>
      </c>
      <c r="H14">
        <v>0.33697344893764403</v>
      </c>
      <c r="I14">
        <v>0.24194566064363099</v>
      </c>
      <c r="J14">
        <v>0.25152103002840998</v>
      </c>
      <c r="K14">
        <v>0.27967796671973</v>
      </c>
      <c r="L14">
        <v>0.181427770834516</v>
      </c>
      <c r="M14">
        <v>0.169847988826857</v>
      </c>
    </row>
    <row r="15" spans="1:16" x14ac:dyDescent="0.25">
      <c r="A15" t="s">
        <v>11</v>
      </c>
      <c r="C15">
        <f t="shared" ref="C15:M15" si="3">(C14-C13)/C13*100</f>
        <v>-0.47084516841270596</v>
      </c>
      <c r="D15">
        <f t="shared" si="3"/>
        <v>-65.216238941004306</v>
      </c>
      <c r="E15">
        <f t="shared" si="3"/>
        <v>-2.0668381453057849</v>
      </c>
      <c r="F15">
        <f t="shared" si="3"/>
        <v>-0.36160507004332643</v>
      </c>
      <c r="G15">
        <f t="shared" si="3"/>
        <v>-18.084834536788335</v>
      </c>
      <c r="H15">
        <f t="shared" si="3"/>
        <v>-0.3332005508299275</v>
      </c>
      <c r="I15">
        <f t="shared" si="3"/>
        <v>-1.4076362495391272</v>
      </c>
      <c r="J15">
        <f t="shared" si="3"/>
        <v>0.60841201136399015</v>
      </c>
      <c r="K15">
        <f t="shared" si="3"/>
        <v>39.5598636325998</v>
      </c>
      <c r="L15">
        <f t="shared" si="3"/>
        <v>-16.890622613597799</v>
      </c>
      <c r="M15">
        <f t="shared" si="3"/>
        <v>-14.391134663882553</v>
      </c>
    </row>
    <row r="16" spans="1:16" x14ac:dyDescent="0.25">
      <c r="A16" t="s">
        <v>20</v>
      </c>
      <c r="C16">
        <v>0.31808125984010699</v>
      </c>
      <c r="D16">
        <v>0.13755348175986601</v>
      </c>
      <c r="E16">
        <v>0.42783285100813301</v>
      </c>
      <c r="F16">
        <v>0.44783320159100698</v>
      </c>
      <c r="G16">
        <v>0.370735449116189</v>
      </c>
      <c r="H16">
        <v>0.338228133656646</v>
      </c>
      <c r="I16">
        <v>0.24570080804768399</v>
      </c>
      <c r="J16">
        <v>0.24996595515284001</v>
      </c>
      <c r="K16">
        <v>0.20064911318892301</v>
      </c>
      <c r="L16">
        <v>0.221352460382264</v>
      </c>
      <c r="M16">
        <v>0.201010927019217</v>
      </c>
    </row>
    <row r="17" spans="1:13" x14ac:dyDescent="0.25">
      <c r="C17">
        <f>(C16-C$13)/C$13*100</f>
        <v>5.7017879870076491E-2</v>
      </c>
      <c r="D17">
        <f t="shared" ref="D17:M17" si="4">(D16-D$13)/D$13*100</f>
        <v>32.262963230640402</v>
      </c>
      <c r="E17">
        <f t="shared" si="4"/>
        <v>-0.96461782219143222</v>
      </c>
      <c r="F17">
        <f t="shared" si="4"/>
        <v>-2.0058639844623714</v>
      </c>
      <c r="G17">
        <f t="shared" si="4"/>
        <v>-11.72965497233595</v>
      </c>
      <c r="H17">
        <f t="shared" si="4"/>
        <v>3.7898153400174522E-2</v>
      </c>
      <c r="I17">
        <f t="shared" si="4"/>
        <v>0.12257866653788974</v>
      </c>
      <c r="J17">
        <f t="shared" si="4"/>
        <v>-1.3617938863996759E-2</v>
      </c>
      <c r="K17">
        <f t="shared" si="4"/>
        <v>0.12430797850449669</v>
      </c>
      <c r="L17">
        <f t="shared" si="4"/>
        <v>1.3982869364470933</v>
      </c>
      <c r="M17">
        <f t="shared" si="4"/>
        <v>1.3159914411376019</v>
      </c>
    </row>
    <row r="18" spans="1:13" x14ac:dyDescent="0.25">
      <c r="A18" t="s">
        <v>19</v>
      </c>
      <c r="C18">
        <v>0.31800099943561899</v>
      </c>
      <c r="D18">
        <v>0.121761933854262</v>
      </c>
      <c r="E18">
        <v>0.42973408234351101</v>
      </c>
      <c r="F18">
        <v>0.452921584398981</v>
      </c>
      <c r="G18">
        <v>0.40068026386288502</v>
      </c>
      <c r="H18">
        <v>0.33816903126203701</v>
      </c>
      <c r="I18">
        <v>0.245483765839978</v>
      </c>
      <c r="J18">
        <v>0.249997012677313</v>
      </c>
      <c r="K18">
        <v>0.20021626730793199</v>
      </c>
      <c r="L18">
        <v>0.218701333878383</v>
      </c>
      <c r="M18">
        <v>0.19832422240744901</v>
      </c>
    </row>
    <row r="19" spans="1:13" x14ac:dyDescent="0.25">
      <c r="B19" s="1"/>
      <c r="C19">
        <f>(C18-C$13)/C$13*100</f>
        <v>3.1770819634783211E-2</v>
      </c>
      <c r="D19">
        <f t="shared" ref="D19:M19" si="5">(D18-D$13)/D$13*100</f>
        <v>17.078782552175003</v>
      </c>
      <c r="E19">
        <f t="shared" si="5"/>
        <v>-0.52451797603911587</v>
      </c>
      <c r="F19">
        <f t="shared" si="5"/>
        <v>-0.89243229781597688</v>
      </c>
      <c r="G19">
        <f t="shared" si="5"/>
        <v>-4.5999371755035625</v>
      </c>
      <c r="H19">
        <f t="shared" si="5"/>
        <v>2.0417409653061335E-2</v>
      </c>
      <c r="I19">
        <f t="shared" si="5"/>
        <v>3.4134409118985118E-2</v>
      </c>
      <c r="J19">
        <f t="shared" si="5"/>
        <v>-1.1949290747992336E-3</v>
      </c>
      <c r="K19">
        <f t="shared" si="5"/>
        <v>-9.1682980073855308E-2</v>
      </c>
      <c r="L19">
        <f t="shared" si="5"/>
        <v>0.18384511149015528</v>
      </c>
      <c r="M19">
        <f t="shared" si="5"/>
        <v>-3.8194351084163108E-2</v>
      </c>
    </row>
    <row r="20" spans="1:13" x14ac:dyDescent="0.25">
      <c r="A20" s="6" t="s">
        <v>23</v>
      </c>
      <c r="B20" s="6" t="s">
        <v>22</v>
      </c>
      <c r="C20">
        <v>0.317928889160771</v>
      </c>
      <c r="D20">
        <v>0.17060450569378599</v>
      </c>
      <c r="E20">
        <v>0.42704459805116801</v>
      </c>
      <c r="F20">
        <v>0.44820414428845101</v>
      </c>
      <c r="G20">
        <v>0.39747425206256698</v>
      </c>
      <c r="H20">
        <v>0.33835910801271601</v>
      </c>
      <c r="I20">
        <v>0.245525369483062</v>
      </c>
      <c r="J20">
        <v>0.24984576653162099</v>
      </c>
      <c r="K20">
        <v>0.20014376388077901</v>
      </c>
      <c r="L20">
        <v>0.22289587902927099</v>
      </c>
      <c r="M20">
        <v>0.200618994686414</v>
      </c>
    </row>
    <row r="21" spans="1:13" x14ac:dyDescent="0.25">
      <c r="A21" s="6"/>
      <c r="B21" s="6"/>
      <c r="C21">
        <f>(C20-C$13)/C$13*100</f>
        <v>9.0874994561132502E-3</v>
      </c>
      <c r="D21">
        <f t="shared" ref="D21:M21" si="6">(D20-D$13)/D$13*100</f>
        <v>64.042793936332686</v>
      </c>
      <c r="E21">
        <f t="shared" si="6"/>
        <v>-1.147083784451848</v>
      </c>
      <c r="F21">
        <f t="shared" si="6"/>
        <v>-1.9246949040588632</v>
      </c>
      <c r="G21">
        <f t="shared" si="6"/>
        <v>-5.3632733184364296</v>
      </c>
      <c r="H21">
        <f t="shared" si="6"/>
        <v>7.6636501838510146E-2</v>
      </c>
      <c r="I21">
        <f t="shared" si="6"/>
        <v>5.1087808908717752E-2</v>
      </c>
      <c r="J21">
        <f t="shared" si="6"/>
        <v>-6.1693387351602347E-2</v>
      </c>
      <c r="K21">
        <f t="shared" si="6"/>
        <v>-0.12786233494061239</v>
      </c>
      <c r="L21">
        <f t="shared" si="6"/>
        <v>2.1053041819839668</v>
      </c>
      <c r="M21">
        <f t="shared" si="6"/>
        <v>1.1184449024264167</v>
      </c>
    </row>
    <row r="22" spans="1:13" x14ac:dyDescent="0.25">
      <c r="A22" s="6"/>
      <c r="B22" s="6" t="s">
        <v>21</v>
      </c>
      <c r="C22">
        <v>0.70079674064287201</v>
      </c>
      <c r="D22">
        <v>0.70802054936171999</v>
      </c>
      <c r="E22">
        <v>0.69693452886853102</v>
      </c>
      <c r="F22">
        <v>0.69395337088414799</v>
      </c>
      <c r="G22">
        <v>0.79999999359030105</v>
      </c>
      <c r="H22">
        <v>0.69726547708197295</v>
      </c>
      <c r="I22">
        <v>0.69993572020314598</v>
      </c>
      <c r="J22">
        <v>0.70133491580469098</v>
      </c>
      <c r="K22">
        <v>0.69963467516214195</v>
      </c>
      <c r="L22">
        <v>0.56783493142832098</v>
      </c>
      <c r="M22">
        <v>0.63613288686708103</v>
      </c>
    </row>
    <row r="23" spans="1:13" x14ac:dyDescent="0.25">
      <c r="A23" s="6"/>
      <c r="B23" s="6"/>
      <c r="C23">
        <f>(C22-0.7)/0.7*100</f>
        <v>0.11382009183886449</v>
      </c>
      <c r="D23">
        <f t="shared" ref="D23:M23" si="7">(D22-0.7)/0.7*100</f>
        <v>1.1457927659600045</v>
      </c>
      <c r="E23">
        <f t="shared" si="7"/>
        <v>-0.43792444735270475</v>
      </c>
      <c r="F23">
        <f t="shared" si="7"/>
        <v>-0.8638041594074235</v>
      </c>
      <c r="G23">
        <f t="shared" si="7"/>
        <v>14.285713370043016</v>
      </c>
      <c r="H23">
        <f t="shared" si="7"/>
        <v>-0.39064613114671498</v>
      </c>
      <c r="I23">
        <f t="shared" si="7"/>
        <v>-9.182828121996018E-3</v>
      </c>
      <c r="J23">
        <f t="shared" si="7"/>
        <v>0.19070225781300404</v>
      </c>
      <c r="K23">
        <f t="shared" si="7"/>
        <v>-5.2189262551143631E-2</v>
      </c>
      <c r="L23">
        <f t="shared" si="7"/>
        <v>-18.880724081668426</v>
      </c>
      <c r="M23">
        <f t="shared" si="7"/>
        <v>-9.1238733047027054</v>
      </c>
    </row>
    <row r="24" spans="1:13" x14ac:dyDescent="0.25">
      <c r="A24" s="2"/>
      <c r="B24" s="2"/>
      <c r="C24" t="s">
        <v>0</v>
      </c>
      <c r="D24" t="s">
        <v>1</v>
      </c>
      <c r="E24" t="s">
        <v>2</v>
      </c>
      <c r="F24" t="s">
        <v>3</v>
      </c>
      <c r="G24" t="s">
        <v>16</v>
      </c>
      <c r="H24" t="s">
        <v>5</v>
      </c>
      <c r="I24" t="s">
        <v>6</v>
      </c>
      <c r="J24" t="s">
        <v>17</v>
      </c>
      <c r="K24" t="s">
        <v>7</v>
      </c>
      <c r="L24" t="s">
        <v>8</v>
      </c>
      <c r="M24" t="s">
        <v>9</v>
      </c>
    </row>
    <row r="25" spans="1:13" x14ac:dyDescent="0.25">
      <c r="A25" t="s">
        <v>12</v>
      </c>
      <c r="C25">
        <v>0.44521300000000003</v>
      </c>
      <c r="D25">
        <v>0.180864</v>
      </c>
      <c r="E25">
        <v>0.48099999999999998</v>
      </c>
      <c r="F25">
        <v>0.49440000000000001</v>
      </c>
      <c r="G25">
        <v>0.42159999999999997</v>
      </c>
      <c r="H25">
        <v>0.41689999999999999</v>
      </c>
      <c r="I25">
        <v>0.47099999999999997</v>
      </c>
      <c r="J25">
        <v>0.43730000000000002</v>
      </c>
      <c r="K25">
        <v>0.27900000000000003</v>
      </c>
      <c r="L25">
        <v>0.29267900000000002</v>
      </c>
      <c r="M25">
        <v>0.26800000000000002</v>
      </c>
    </row>
    <row r="26" spans="1:13" x14ac:dyDescent="0.25">
      <c r="A26" t="s">
        <v>10</v>
      </c>
      <c r="C26">
        <v>0.31790000000000002</v>
      </c>
      <c r="D26">
        <v>0.104</v>
      </c>
      <c r="E26">
        <v>0.432</v>
      </c>
      <c r="F26">
        <v>0.45700000000000002</v>
      </c>
      <c r="G26">
        <v>0.42</v>
      </c>
      <c r="H26">
        <v>0.33810000000000001</v>
      </c>
      <c r="I26">
        <v>0.24540000000000001</v>
      </c>
      <c r="J26">
        <v>0.25</v>
      </c>
      <c r="K26">
        <v>0.20039999999999999</v>
      </c>
      <c r="L26">
        <v>0.21829999999999999</v>
      </c>
      <c r="M26">
        <v>0.19839999999999999</v>
      </c>
    </row>
    <row r="27" spans="1:13" x14ac:dyDescent="0.25">
      <c r="A27" s="5" t="s">
        <v>24</v>
      </c>
      <c r="B27" s="6" t="s">
        <v>22</v>
      </c>
      <c r="C27">
        <v>0.27504427753983002</v>
      </c>
      <c r="D27">
        <v>0.180864051255342</v>
      </c>
      <c r="E27">
        <v>0.43239150102456497</v>
      </c>
      <c r="F27">
        <v>0.45718836008415398</v>
      </c>
      <c r="G27">
        <v>0.44980577152399098</v>
      </c>
      <c r="H27">
        <v>0.300128911883002</v>
      </c>
      <c r="I27">
        <v>0.19710041886212101</v>
      </c>
      <c r="K27">
        <v>0.199265923653275</v>
      </c>
      <c r="L27">
        <v>0.21556726988279401</v>
      </c>
      <c r="M27">
        <v>0.19663902245023801</v>
      </c>
    </row>
    <row r="28" spans="1:13" x14ac:dyDescent="0.25">
      <c r="A28" s="5"/>
      <c r="B28" s="6"/>
      <c r="C28">
        <f>(C27-C$13)/C$13*100</f>
        <v>-13.480881554001256</v>
      </c>
      <c r="D28">
        <f t="shared" ref="D28:M28" si="8">(D27-D$13)/D$13*100</f>
        <v>73.907741591675006</v>
      </c>
      <c r="E28">
        <f t="shared" si="8"/>
        <v>9.0625237167818867E-2</v>
      </c>
      <c r="F28">
        <f t="shared" si="8"/>
        <v>4.1216648611369824E-2</v>
      </c>
      <c r="G28">
        <f t="shared" si="8"/>
        <v>7.0966122676169041</v>
      </c>
      <c r="H28">
        <f t="shared" si="8"/>
        <v>-11.230727038449572</v>
      </c>
      <c r="I28">
        <f t="shared" si="8"/>
        <v>-19.68198090378117</v>
      </c>
      <c r="J28">
        <f t="shared" si="8"/>
        <v>-100</v>
      </c>
      <c r="K28">
        <f t="shared" si="8"/>
        <v>-0.56590636064121447</v>
      </c>
      <c r="L28">
        <f t="shared" si="8"/>
        <v>-1.2518232328016416</v>
      </c>
      <c r="M28">
        <f t="shared" si="8"/>
        <v>-0.88758949080745098</v>
      </c>
    </row>
    <row r="29" spans="1:13" x14ac:dyDescent="0.25">
      <c r="A29" t="s">
        <v>12</v>
      </c>
      <c r="C29">
        <v>0.44521300000000003</v>
      </c>
      <c r="D29">
        <v>0.180864</v>
      </c>
      <c r="E29">
        <v>0.48099999999999998</v>
      </c>
      <c r="F29">
        <v>0.49440000000000001</v>
      </c>
      <c r="G29">
        <v>0.42159999999999997</v>
      </c>
      <c r="H29">
        <v>0.41689999999999999</v>
      </c>
      <c r="I29">
        <v>0.47099999999999997</v>
      </c>
      <c r="J29">
        <v>0.43730000000000002</v>
      </c>
      <c r="K29">
        <v>0.27900000000000003</v>
      </c>
      <c r="L29">
        <v>0.29267900000000002</v>
      </c>
      <c r="M29">
        <v>0.26800000000000002</v>
      </c>
    </row>
    <row r="30" spans="1:13" x14ac:dyDescent="0.25">
      <c r="A30" t="s">
        <v>10</v>
      </c>
      <c r="C30">
        <v>0.31790000000000002</v>
      </c>
      <c r="D30">
        <v>0.104</v>
      </c>
      <c r="E30">
        <v>0.432</v>
      </c>
      <c r="F30">
        <v>0.45700000000000002</v>
      </c>
      <c r="G30">
        <v>0.42</v>
      </c>
      <c r="H30">
        <v>0.33810000000000001</v>
      </c>
      <c r="I30">
        <v>0.24540000000000001</v>
      </c>
      <c r="J30">
        <v>0.25</v>
      </c>
      <c r="K30">
        <v>0.20039999999999999</v>
      </c>
      <c r="L30">
        <v>0.21829999999999999</v>
      </c>
      <c r="M30">
        <v>0.19839999999999999</v>
      </c>
    </row>
    <row r="31" spans="1:13" x14ac:dyDescent="0.25">
      <c r="A31" s="5" t="s">
        <v>25</v>
      </c>
      <c r="C31">
        <v>0.31516235210809801</v>
      </c>
      <c r="D31">
        <v>6.1607961900561697E-2</v>
      </c>
      <c r="E31">
        <v>0.42957732405007498</v>
      </c>
      <c r="F31">
        <v>0.453287730511301</v>
      </c>
      <c r="G31">
        <v>0.43854322702564302</v>
      </c>
      <c r="H31">
        <v>0.31132731137894798</v>
      </c>
      <c r="I31">
        <v>0.23759275903756499</v>
      </c>
      <c r="K31">
        <v>0.19881795742321201</v>
      </c>
      <c r="L31">
        <v>0.21607583792693899</v>
      </c>
      <c r="M31">
        <v>0.19619355087587501</v>
      </c>
    </row>
    <row r="32" spans="1:13" x14ac:dyDescent="0.25">
      <c r="A32" s="5"/>
      <c r="C32">
        <f>(C31-C$13)/C$13*100</f>
        <v>-0.86116637052595346</v>
      </c>
      <c r="D32">
        <f t="shared" ref="D32:I32" si="9">(D31-D$13)/D$13*100</f>
        <v>-40.76157509561375</v>
      </c>
      <c r="E32">
        <f t="shared" si="9"/>
        <v>-0.56080461803819748</v>
      </c>
      <c r="F32">
        <f t="shared" si="9"/>
        <v>-0.81231279840241044</v>
      </c>
      <c r="G32">
        <f t="shared" si="9"/>
        <v>4.4150540537245337</v>
      </c>
      <c r="H32">
        <f t="shared" si="9"/>
        <v>-7.9185710207193232</v>
      </c>
      <c r="I32">
        <f t="shared" si="9"/>
        <v>-3.1814347850183431</v>
      </c>
      <c r="J32">
        <f t="shared" ref="J32" si="10">(J31-J$13)/J$13*100</f>
        <v>-100</v>
      </c>
      <c r="K32">
        <f t="shared" ref="K32" si="11">(K31-K$13)/K$13*100</f>
        <v>-0.78944240358681861</v>
      </c>
      <c r="L32">
        <f t="shared" ref="L32" si="12">(L31-L$13)/L$13*100</f>
        <v>-1.0188557366289526</v>
      </c>
      <c r="M32">
        <f t="shared" ref="M32" si="13">(M31-M$13)/M$13*100</f>
        <v>-1.1121215343371913</v>
      </c>
    </row>
    <row r="35" spans="1:14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</row>
    <row r="36" spans="1:14" x14ac:dyDescent="0.25">
      <c r="C36" t="s">
        <v>0</v>
      </c>
      <c r="D36" t="s">
        <v>1</v>
      </c>
      <c r="E36" t="s">
        <v>2</v>
      </c>
      <c r="F36" t="s">
        <v>3</v>
      </c>
      <c r="G36" t="s">
        <v>16</v>
      </c>
      <c r="H36" t="s">
        <v>5</v>
      </c>
      <c r="I36" t="s">
        <v>6</v>
      </c>
      <c r="J36" t="s">
        <v>7</v>
      </c>
      <c r="K36" t="s">
        <v>8</v>
      </c>
      <c r="L36" t="s">
        <v>9</v>
      </c>
    </row>
    <row r="37" spans="1:14" x14ac:dyDescent="0.25">
      <c r="A37" s="5"/>
      <c r="B37" s="3">
        <v>0</v>
      </c>
      <c r="C37">
        <v>-2.2551074558826101</v>
      </c>
      <c r="D37">
        <v>9.7532495083177701E-3</v>
      </c>
      <c r="E37">
        <v>-0.479702685562298</v>
      </c>
      <c r="F37">
        <v>-0.850527627978648</v>
      </c>
      <c r="G37">
        <v>2.4601551207317999E-2</v>
      </c>
      <c r="H37">
        <v>-0.89133051648954298</v>
      </c>
      <c r="I37">
        <v>-0.93365135722887804</v>
      </c>
      <c r="J37">
        <v>3.7494729415423103E-2</v>
      </c>
      <c r="K37">
        <v>0.167889566618353</v>
      </c>
      <c r="L37">
        <v>0.116238772075476</v>
      </c>
    </row>
    <row r="38" spans="1:14" x14ac:dyDescent="0.25">
      <c r="A38" s="5"/>
      <c r="B38" s="3">
        <v>45</v>
      </c>
      <c r="C38">
        <v>-0.17425431557024901</v>
      </c>
      <c r="D38">
        <v>0.16881336560996599</v>
      </c>
      <c r="E38">
        <v>-0.96516941532540701</v>
      </c>
      <c r="F38">
        <v>-1.67035812182452</v>
      </c>
      <c r="G38">
        <v>-0.24723281489919899</v>
      </c>
      <c r="H38">
        <v>-9.8117478771300504E-2</v>
      </c>
      <c r="I38">
        <v>-0.29199441559712302</v>
      </c>
      <c r="J38">
        <v>-3.7916480588952001E-2</v>
      </c>
      <c r="K38">
        <v>-0.154440868332335</v>
      </c>
      <c r="L38">
        <v>-7.95430749496676E-2</v>
      </c>
    </row>
    <row r="39" spans="1:14" x14ac:dyDescent="0.25">
      <c r="A39" s="5"/>
      <c r="B39" s="3">
        <v>90</v>
      </c>
      <c r="C39">
        <v>8.0404267397660399E-3</v>
      </c>
      <c r="D39">
        <v>-0.63312766126432896</v>
      </c>
      <c r="E39">
        <v>-0.73233585658855704</v>
      </c>
      <c r="F39">
        <v>-1.0237988787135199</v>
      </c>
      <c r="G39">
        <v>-2.3490168539606202</v>
      </c>
      <c r="H39">
        <v>4.7015500217260503E-3</v>
      </c>
      <c r="I39">
        <v>1.02782760210235E-2</v>
      </c>
      <c r="J39">
        <v>-0.191829499314213</v>
      </c>
      <c r="K39">
        <v>-0.361570688514122</v>
      </c>
      <c r="L39">
        <v>-0.24166257818223</v>
      </c>
    </row>
  </sheetData>
  <mergeCells count="8">
    <mergeCell ref="A35:N35"/>
    <mergeCell ref="A37:A39"/>
    <mergeCell ref="A31:A32"/>
    <mergeCell ref="B22:B23"/>
    <mergeCell ref="B20:B21"/>
    <mergeCell ref="A20:A23"/>
    <mergeCell ref="B27:B28"/>
    <mergeCell ref="A27:A2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48658-27FD-49CA-97E1-F6947C850BC8}">
  <dimension ref="A1:M18"/>
  <sheetViews>
    <sheetView tabSelected="1" topLeftCell="A6" workbookViewId="0">
      <selection activeCell="C15" sqref="C15"/>
    </sheetView>
  </sheetViews>
  <sheetFormatPr defaultRowHeight="15" x14ac:dyDescent="0.25"/>
  <sheetData>
    <row r="1" spans="1:13" x14ac:dyDescent="0.25">
      <c r="D1" t="s">
        <v>0</v>
      </c>
      <c r="E1" t="s">
        <v>1</v>
      </c>
      <c r="F1" t="s">
        <v>2</v>
      </c>
      <c r="G1" t="s">
        <v>3</v>
      </c>
      <c r="H1" t="s">
        <v>16</v>
      </c>
      <c r="I1" t="s">
        <v>5</v>
      </c>
      <c r="J1" t="s">
        <v>6</v>
      </c>
      <c r="K1" t="s">
        <v>7</v>
      </c>
      <c r="L1" t="s">
        <v>8</v>
      </c>
      <c r="M1" t="s">
        <v>9</v>
      </c>
    </row>
    <row r="2" spans="1:13" x14ac:dyDescent="0.25">
      <c r="A2" s="4"/>
      <c r="B2" s="6" t="s">
        <v>10</v>
      </c>
      <c r="C2" t="s">
        <v>29</v>
      </c>
      <c r="D2">
        <v>1397.6</v>
      </c>
      <c r="E2">
        <v>592</v>
      </c>
      <c r="F2">
        <v>1676.3</v>
      </c>
      <c r="G2">
        <v>3315.7</v>
      </c>
      <c r="H2">
        <v>2332.6</v>
      </c>
      <c r="I2">
        <v>2342.4</v>
      </c>
      <c r="J2">
        <v>629.29999999999995</v>
      </c>
      <c r="K2">
        <v>1806.47</v>
      </c>
      <c r="L2">
        <v>5479.7</v>
      </c>
      <c r="M2">
        <v>2924.46</v>
      </c>
    </row>
    <row r="3" spans="1:13" x14ac:dyDescent="0.25">
      <c r="B3" s="6"/>
      <c r="C3" t="s">
        <v>31</v>
      </c>
      <c r="D3">
        <v>0.31797313845694503</v>
      </c>
      <c r="E3">
        <v>0.104999391749968</v>
      </c>
      <c r="F3">
        <v>0.43293364469715501</v>
      </c>
      <c r="G3">
        <v>0.45724542642978899</v>
      </c>
      <c r="H3">
        <v>0.41325493206287101</v>
      </c>
      <c r="I3">
        <v>0.33813888376453399</v>
      </c>
      <c r="J3">
        <v>0.245475137444266</v>
      </c>
      <c r="K3">
        <v>0.20046131582902799</v>
      </c>
      <c r="L3">
        <v>0.218329273203307</v>
      </c>
      <c r="M3">
        <v>0.19846393006047999</v>
      </c>
    </row>
    <row r="4" spans="1:13" x14ac:dyDescent="0.25">
      <c r="B4" s="6"/>
      <c r="C4" t="s">
        <v>32</v>
      </c>
      <c r="D4">
        <v>0.7</v>
      </c>
      <c r="E4">
        <v>0.7</v>
      </c>
      <c r="F4">
        <v>0.7</v>
      </c>
      <c r="G4">
        <v>0.7</v>
      </c>
      <c r="H4">
        <v>0.7</v>
      </c>
      <c r="I4">
        <v>0.7</v>
      </c>
      <c r="J4">
        <v>0.7</v>
      </c>
      <c r="K4">
        <v>0.7</v>
      </c>
      <c r="L4">
        <v>0.7</v>
      </c>
      <c r="M4">
        <v>0.7</v>
      </c>
    </row>
    <row r="5" spans="1:13" x14ac:dyDescent="0.25">
      <c r="B5" s="4"/>
    </row>
    <row r="6" spans="1:13" x14ac:dyDescent="0.25">
      <c r="B6" t="s">
        <v>26</v>
      </c>
      <c r="C6" t="s">
        <v>34</v>
      </c>
      <c r="D6">
        <v>0.31863876121875601</v>
      </c>
      <c r="E6">
        <v>0.102308462283903</v>
      </c>
      <c r="F6">
        <v>0.42782762599284402</v>
      </c>
      <c r="G6">
        <v>0.450019898822547</v>
      </c>
      <c r="H6">
        <v>0.40648246989783299</v>
      </c>
      <c r="I6">
        <v>0.33883602853191003</v>
      </c>
      <c r="J6">
        <v>0.24644926235572101</v>
      </c>
      <c r="K6">
        <v>0.19846499509207199</v>
      </c>
      <c r="L6">
        <v>0.21589937279274601</v>
      </c>
      <c r="M6">
        <v>0.19693134989386599</v>
      </c>
    </row>
    <row r="7" spans="1:13" x14ac:dyDescent="0.25">
      <c r="C7" t="s">
        <v>33</v>
      </c>
      <c r="D7">
        <v>0.69245800442648398</v>
      </c>
      <c r="E7">
        <v>0.78013230827595503</v>
      </c>
      <c r="F7">
        <v>0.77346328198383396</v>
      </c>
      <c r="G7">
        <v>0.74079203317839104</v>
      </c>
      <c r="H7">
        <v>0.63217527426523101</v>
      </c>
      <c r="I7">
        <v>0.69012838283222899</v>
      </c>
      <c r="J7">
        <v>0.69281417305120097</v>
      </c>
      <c r="K7">
        <v>0.74030311630658996</v>
      </c>
      <c r="L7">
        <v>0.73882390528136499</v>
      </c>
      <c r="M7">
        <v>0.72160051159820204</v>
      </c>
    </row>
    <row r="8" spans="1:13" x14ac:dyDescent="0.25">
      <c r="D8">
        <f t="shared" ref="D8:M8" si="0">(D6-D3)/D3*100</f>
        <v>0.20933301631738563</v>
      </c>
      <c r="E8">
        <f t="shared" si="0"/>
        <v>-2.5628048136439046</v>
      </c>
      <c r="F8">
        <f t="shared" si="0"/>
        <v>-1.17939983802431</v>
      </c>
      <c r="G8">
        <f t="shared" si="0"/>
        <v>-1.5802296074691264</v>
      </c>
      <c r="H8">
        <f t="shared" si="0"/>
        <v>-1.6388097611398094</v>
      </c>
      <c r="I8">
        <f t="shared" si="0"/>
        <v>0.206171132883226</v>
      </c>
      <c r="J8">
        <f t="shared" si="0"/>
        <v>0.39683241308956835</v>
      </c>
      <c r="K8">
        <f t="shared" si="0"/>
        <v>-0.99586333088756118</v>
      </c>
      <c r="L8">
        <f t="shared" si="0"/>
        <v>-1.1129521822290303</v>
      </c>
      <c r="M8">
        <f t="shared" si="0"/>
        <v>-0.77222101071311389</v>
      </c>
    </row>
    <row r="9" spans="1:13" x14ac:dyDescent="0.25">
      <c r="D9">
        <f t="shared" ref="D9:M9" si="1">(D7-D4)/D4*100</f>
        <v>-1.0774279390737116</v>
      </c>
      <c r="E9">
        <f t="shared" si="1"/>
        <v>11.447472610850726</v>
      </c>
      <c r="F9">
        <f t="shared" si="1"/>
        <v>10.494754569119143</v>
      </c>
      <c r="G9">
        <f t="shared" si="1"/>
        <v>5.8274333111987273</v>
      </c>
      <c r="H9">
        <f t="shared" si="1"/>
        <v>-9.6892465335384195</v>
      </c>
      <c r="I9">
        <f t="shared" si="1"/>
        <v>-1.4102310239672806</v>
      </c>
      <c r="J9">
        <f t="shared" si="1"/>
        <v>-1.0265467069712844</v>
      </c>
      <c r="K9">
        <f t="shared" si="1"/>
        <v>5.757588043798572</v>
      </c>
      <c r="L9">
        <f t="shared" si="1"/>
        <v>5.5462721830521486</v>
      </c>
      <c r="M9">
        <f t="shared" si="1"/>
        <v>3.085787371171727</v>
      </c>
    </row>
    <row r="11" spans="1:13" x14ac:dyDescent="0.25">
      <c r="D11">
        <v>0.31797313845694503</v>
      </c>
      <c r="E11">
        <v>0.104999391749968</v>
      </c>
      <c r="F11">
        <v>0.43293364469715501</v>
      </c>
      <c r="G11">
        <v>0.45724542642978899</v>
      </c>
      <c r="H11">
        <v>0.43919738099670702</v>
      </c>
      <c r="I11">
        <v>0.32187501872910301</v>
      </c>
      <c r="J11">
        <v>0.245475137444266</v>
      </c>
      <c r="K11">
        <v>0.20046131582902799</v>
      </c>
      <c r="L11">
        <v>0.218329273203307</v>
      </c>
      <c r="M11">
        <v>0.19846393006047999</v>
      </c>
    </row>
    <row r="12" spans="1:13" x14ac:dyDescent="0.25">
      <c r="D12">
        <v>0.7</v>
      </c>
      <c r="E12">
        <v>0.7</v>
      </c>
      <c r="F12">
        <v>0.7</v>
      </c>
      <c r="G12">
        <v>0.7</v>
      </c>
      <c r="H12">
        <v>0.7</v>
      </c>
      <c r="I12">
        <v>0.7</v>
      </c>
      <c r="J12">
        <v>0.7</v>
      </c>
      <c r="K12">
        <v>0.7</v>
      </c>
      <c r="L12">
        <v>0.7</v>
      </c>
      <c r="M12">
        <v>0.7</v>
      </c>
    </row>
    <row r="13" spans="1:13" x14ac:dyDescent="0.25">
      <c r="D13">
        <f>D4*D2/D3</f>
        <v>3076.7378802737098</v>
      </c>
      <c r="E13">
        <f t="shared" ref="E13:M13" si="2">E4*E2/E3</f>
        <v>3946.6895292764993</v>
      </c>
      <c r="F13">
        <f t="shared" si="2"/>
        <v>2710.3691625094684</v>
      </c>
      <c r="G13">
        <f t="shared" si="2"/>
        <v>5076.0267152861124</v>
      </c>
      <c r="H13">
        <f t="shared" si="2"/>
        <v>3951.1204182109773</v>
      </c>
      <c r="I13">
        <f t="shared" si="2"/>
        <v>4849.1317583629507</v>
      </c>
      <c r="J13">
        <f t="shared" si="2"/>
        <v>1794.5198221959065</v>
      </c>
      <c r="K13">
        <f t="shared" si="2"/>
        <v>6308.0948799044481</v>
      </c>
      <c r="L13">
        <f t="shared" si="2"/>
        <v>17568.830527036716</v>
      </c>
      <c r="M13">
        <f t="shared" si="2"/>
        <v>10314.831513092373</v>
      </c>
    </row>
    <row r="14" spans="1:13" x14ac:dyDescent="0.25">
      <c r="B14" t="s">
        <v>27</v>
      </c>
      <c r="C14" t="s">
        <v>28</v>
      </c>
      <c r="D14">
        <v>0.29869162724090498</v>
      </c>
      <c r="E14">
        <v>0.103759109887612</v>
      </c>
      <c r="F14">
        <v>0.42966224858299001</v>
      </c>
      <c r="G14">
        <v>0.45208524644929499</v>
      </c>
      <c r="H14">
        <v>0.441874270455203</v>
      </c>
      <c r="I14">
        <v>0.311870013484421</v>
      </c>
      <c r="J14">
        <v>0.23564414921067101</v>
      </c>
      <c r="K14">
        <v>0.199603141643073</v>
      </c>
      <c r="L14">
        <v>0.21503333419517101</v>
      </c>
      <c r="M14">
        <v>0.196028161369111</v>
      </c>
    </row>
    <row r="15" spans="1:13" x14ac:dyDescent="0.25">
      <c r="C15" t="s">
        <v>35</v>
      </c>
      <c r="D15">
        <v>0.77656973278463204</v>
      </c>
      <c r="E15">
        <v>0.75076366344170398</v>
      </c>
      <c r="F15">
        <v>0.79176512892623496</v>
      </c>
      <c r="G15">
        <v>0.78853384967899098</v>
      </c>
      <c r="H15">
        <v>0.64959301849681095</v>
      </c>
      <c r="I15">
        <v>0.78826512903377299</v>
      </c>
      <c r="J15">
        <v>0.757489496350924</v>
      </c>
      <c r="K15">
        <v>0.71909566632914401</v>
      </c>
      <c r="L15">
        <v>0.78555503862079701</v>
      </c>
      <c r="M15">
        <v>0.76114210106934499</v>
      </c>
    </row>
    <row r="16" spans="1:13" x14ac:dyDescent="0.25">
      <c r="C16" t="s">
        <v>30</v>
      </c>
      <c r="D16">
        <f t="shared" ref="D16:M16" si="3">D15*D2/D3</f>
        <v>3413.2878764750144</v>
      </c>
      <c r="E16">
        <f t="shared" si="3"/>
        <v>4232.9015563809135</v>
      </c>
      <c r="F16">
        <f t="shared" si="3"/>
        <v>3065.67969913143</v>
      </c>
      <c r="G16">
        <f t="shared" si="3"/>
        <v>5718.026981254231</v>
      </c>
      <c r="H16">
        <f t="shared" si="3"/>
        <v>3666.6003413000726</v>
      </c>
      <c r="I16">
        <f t="shared" si="3"/>
        <v>5460.5735302967678</v>
      </c>
      <c r="J16">
        <f t="shared" si="3"/>
        <v>1941.8998804384673</v>
      </c>
      <c r="K16">
        <f t="shared" si="3"/>
        <v>6480.1767013319304</v>
      </c>
      <c r="L16">
        <f t="shared" si="3"/>
        <v>19716.119061697951</v>
      </c>
      <c r="M16">
        <f t="shared" si="3"/>
        <v>11215.789328644885</v>
      </c>
    </row>
    <row r="17" spans="3:13" x14ac:dyDescent="0.25">
      <c r="D17">
        <f t="shared" ref="D17:M17" si="4">(D14-D11)/D11*100</f>
        <v>-6.0638805245024967</v>
      </c>
      <c r="E17">
        <f t="shared" si="4"/>
        <v>-1.1812276639749009</v>
      </c>
      <c r="F17">
        <f t="shared" si="4"/>
        <v>-0.75563453065732367</v>
      </c>
      <c r="G17">
        <f t="shared" si="4"/>
        <v>-1.1285361607190101</v>
      </c>
      <c r="H17">
        <f t="shared" si="4"/>
        <v>0.60949576985661713</v>
      </c>
      <c r="I17">
        <f t="shared" si="4"/>
        <v>-3.1083509631116906</v>
      </c>
      <c r="J17">
        <f t="shared" si="4"/>
        <v>-4.0048814458152897</v>
      </c>
      <c r="K17">
        <f t="shared" si="4"/>
        <v>-0.42809964725908584</v>
      </c>
      <c r="L17">
        <f t="shared" si="4"/>
        <v>-1.509618458293877</v>
      </c>
      <c r="M17">
        <f t="shared" si="4"/>
        <v>-1.2273105196630527</v>
      </c>
    </row>
    <row r="18" spans="3:13" x14ac:dyDescent="0.25">
      <c r="C18" t="s">
        <v>30</v>
      </c>
      <c r="D18">
        <f>(D16-D13)/D13*100</f>
        <v>10.938533254947435</v>
      </c>
      <c r="E18">
        <f>(E16-E13)/E13*100</f>
        <v>7.2519519202434459</v>
      </c>
      <c r="F18">
        <f>(F16-F13)/F13*100</f>
        <v>13.109304132319293</v>
      </c>
      <c r="G18">
        <f t="shared" ref="G18:M18" si="5">(G15-G12)/G12*100</f>
        <v>12.647692811284433</v>
      </c>
      <c r="H18">
        <f t="shared" si="5"/>
        <v>-7.200997357598431</v>
      </c>
      <c r="I18">
        <f t="shared" si="5"/>
        <v>12.609304147681863</v>
      </c>
      <c r="J18">
        <f t="shared" si="5"/>
        <v>8.2127851929891502</v>
      </c>
      <c r="K18">
        <f t="shared" si="5"/>
        <v>2.7279523327348656</v>
      </c>
      <c r="L18">
        <f t="shared" si="5"/>
        <v>12.22214837439958</v>
      </c>
      <c r="M18">
        <f t="shared" si="5"/>
        <v>8.7345858670492902</v>
      </c>
    </row>
  </sheetData>
  <mergeCells count="1">
    <mergeCell ref="B2:B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Central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Sepehr Ramezani</dc:creator>
  <cp:lastModifiedBy>Sepehr Ramezani</cp:lastModifiedBy>
  <dcterms:created xsi:type="dcterms:W3CDTF">2021-10-26T14:13:52Z</dcterms:created>
  <dcterms:modified xsi:type="dcterms:W3CDTF">2022-05-12T19:00:26Z</dcterms:modified>
</cp:coreProperties>
</file>