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loud\GitHub\Muscle_Tendon_Passive_Parameter_Estimation\"/>
    </mc:Choice>
  </mc:AlternateContent>
  <xr:revisionPtr revIDLastSave="0" documentId="13_ncr:1_{E7489C32-3570-46C9-8064-E8344D6D38BD}" xr6:coauthVersionLast="47" xr6:coauthVersionMax="47" xr10:uidLastSave="{00000000-0000-0000-0000-000000000000}"/>
  <bookViews>
    <workbookView xWindow="-28920" yWindow="-210" windowWidth="29040" windowHeight="15840" xr2:uid="{F14FCE5F-3BE0-4D3F-B97B-F4447167A0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I25" i="1"/>
  <c r="J25" i="1"/>
  <c r="K25" i="1"/>
  <c r="L25" i="1"/>
  <c r="M25" i="1"/>
  <c r="C25" i="1"/>
  <c r="D23" i="1"/>
  <c r="E23" i="1"/>
  <c r="F23" i="1"/>
  <c r="G23" i="1"/>
  <c r="H23" i="1"/>
  <c r="I23" i="1"/>
  <c r="J23" i="1"/>
  <c r="K23" i="1"/>
  <c r="L23" i="1"/>
  <c r="M23" i="1"/>
  <c r="C23" i="1"/>
  <c r="D21" i="1"/>
  <c r="E21" i="1"/>
  <c r="F21" i="1"/>
  <c r="G21" i="1"/>
  <c r="H21" i="1"/>
  <c r="I21" i="1"/>
  <c r="J21" i="1"/>
  <c r="K21" i="1"/>
  <c r="L21" i="1"/>
  <c r="M21" i="1"/>
  <c r="C21" i="1"/>
  <c r="D19" i="1"/>
  <c r="E19" i="1"/>
  <c r="F19" i="1"/>
  <c r="G19" i="1"/>
  <c r="H19" i="1"/>
  <c r="I19" i="1"/>
  <c r="J19" i="1"/>
  <c r="K19" i="1"/>
  <c r="L19" i="1"/>
  <c r="M19" i="1"/>
  <c r="C19" i="1"/>
  <c r="D17" i="1"/>
  <c r="E17" i="1"/>
  <c r="F17" i="1"/>
  <c r="G17" i="1"/>
  <c r="H17" i="1"/>
  <c r="I17" i="1"/>
  <c r="J17" i="1"/>
  <c r="K17" i="1"/>
  <c r="L17" i="1"/>
  <c r="M17" i="1"/>
  <c r="C17" i="1"/>
  <c r="D15" i="1"/>
  <c r="E15" i="1"/>
  <c r="F15" i="1"/>
  <c r="G15" i="1"/>
  <c r="H15" i="1"/>
  <c r="I15" i="1"/>
  <c r="J15" i="1"/>
  <c r="K15" i="1"/>
  <c r="L15" i="1"/>
  <c r="M15" i="1"/>
  <c r="C15" i="1"/>
  <c r="D9" i="1"/>
  <c r="E9" i="1"/>
  <c r="F9" i="1"/>
  <c r="G9" i="1"/>
  <c r="H9" i="1"/>
  <c r="I9" i="1"/>
  <c r="J9" i="1"/>
  <c r="K9" i="1"/>
  <c r="L9" i="1"/>
  <c r="C9" i="1"/>
  <c r="I7" i="1"/>
  <c r="J7" i="1"/>
  <c r="K7" i="1"/>
  <c r="L7" i="1"/>
  <c r="H7" i="1"/>
  <c r="D5" i="1"/>
  <c r="D7" i="1" s="1"/>
  <c r="E5" i="1"/>
  <c r="E7" i="1" s="1"/>
  <c r="F5" i="1"/>
  <c r="F7" i="1" s="1"/>
  <c r="G5" i="1"/>
  <c r="G7" i="1" s="1"/>
  <c r="H5" i="1"/>
  <c r="I5" i="1"/>
  <c r="J5" i="1"/>
  <c r="K5" i="1"/>
  <c r="L5" i="1"/>
  <c r="C5" i="1"/>
  <c r="C7" i="1" s="1"/>
</calcChain>
</file>

<file path=xl/sharedStrings.xml><?xml version="1.0" encoding="utf-8"?>
<sst xmlns="http://schemas.openxmlformats.org/spreadsheetml/2006/main" count="61" uniqueCount="46">
  <si>
    <t>bflh_r</t>
  </si>
  <si>
    <t>bfsh_r</t>
  </si>
  <si>
    <t>gaslat_r</t>
  </si>
  <si>
    <t>gasmed_r</t>
  </si>
  <si>
    <t>sart_r</t>
  </si>
  <si>
    <t>semimem_r</t>
  </si>
  <si>
    <t>semiten_r</t>
  </si>
  <si>
    <t>vasint_r</t>
  </si>
  <si>
    <t>vaslat_r</t>
  </si>
  <si>
    <t>vasmed_r</t>
  </si>
  <si>
    <t>Model</t>
  </si>
  <si>
    <t>Error</t>
  </si>
  <si>
    <t>Bounds</t>
  </si>
  <si>
    <t>Optimized 1</t>
  </si>
  <si>
    <t>Optimized 2</t>
  </si>
  <si>
    <t>Optimized 3</t>
  </si>
  <si>
    <t>recfem_r</t>
  </si>
  <si>
    <t>tfl_r</t>
  </si>
  <si>
    <t>Wrong</t>
  </si>
  <si>
    <t>0-90deg</t>
  </si>
  <si>
    <t>0-22.5deg</t>
  </si>
  <si>
    <t>tendon_slack_bflh_r</t>
  </si>
  <si>
    <t>passive_fiber_strain_at_one_norm_forcebflh_r</t>
  </si>
  <si>
    <t>tendon_slack_bfsh_r</t>
  </si>
  <si>
    <t>passive_fiber_strain_at_one_norm_forcebfsh_r</t>
  </si>
  <si>
    <t>tendon_slack_gaslat_r</t>
  </si>
  <si>
    <t>passive_fiber_strain_at_one_norm_forcegaslat_r</t>
  </si>
  <si>
    <t>tendon_slack_gasmed_r</t>
  </si>
  <si>
    <t>passive_fiber_strain_at_one_norm_forcegasmed_r</t>
  </si>
  <si>
    <t>tendon_slack_recfem_r</t>
  </si>
  <si>
    <t>passive_fiber_strain_at_one_norm_forcerecfem_r</t>
  </si>
  <si>
    <t>tendon_slack_semimem_r</t>
  </si>
  <si>
    <t>passive_fiber_strain_at_one_norm_forcesemimem_r</t>
  </si>
  <si>
    <t>tendon_slack_semiten_r</t>
  </si>
  <si>
    <t>passive_fiber_strain_at_one_norm_forcesemiten_r</t>
  </si>
  <si>
    <t>tendon_slack_tfl_r</t>
  </si>
  <si>
    <t>passive_fiber_strain_at_one_norm_forcetfl_r</t>
  </si>
  <si>
    <t>tendon_slack_vasint_r</t>
  </si>
  <si>
    <t>passive_fiber_strain_at_one_norm_forcevasint_r</t>
  </si>
  <si>
    <t>tendon_slack_vaslat_r</t>
  </si>
  <si>
    <t>passive_fiber_strain_at_one_norm_forcevaslat_r</t>
  </si>
  <si>
    <t>tendon_slack_vasmed_r</t>
  </si>
  <si>
    <t>passive_fiber_strain_at_one_norm_forcevasmed_r</t>
  </si>
  <si>
    <t>Passive parameter</t>
  </si>
  <si>
    <t>Tendon Slack length</t>
  </si>
  <si>
    <t>Second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</si>
</sst>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lenght_Hip90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sart_r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-3.1046702910056614</c:v>
                </c:pt>
                <c:pt idx="1">
                  <c:v>-54.596685928961833</c:v>
                </c:pt>
                <c:pt idx="2">
                  <c:v>-3.6817972154294001</c:v>
                </c:pt>
                <c:pt idx="3">
                  <c:v>-3.9028331232844735</c:v>
                </c:pt>
                <c:pt idx="4">
                  <c:v>289.0771243322871</c:v>
                </c:pt>
                <c:pt idx="5">
                  <c:v>-1.9950223686948483</c:v>
                </c:pt>
                <c:pt idx="6">
                  <c:v>-6.3689342544538761</c:v>
                </c:pt>
                <c:pt idx="7">
                  <c:v>59.815548836770482</c:v>
                </c:pt>
                <c:pt idx="8">
                  <c:v>-4.5685989449025106</c:v>
                </c:pt>
                <c:pt idx="9">
                  <c:v>-8.4471900573944509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E-4130-BA8D-63C18857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Tendon Slack lenght_Hip90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0-22.5deg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Sheet1!$C$11:$M$11</c:f>
              <c:strCache>
                <c:ptCount val="11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tfl_r</c:v>
                </c:pt>
                <c:pt idx="8">
                  <c:v>vasint_r</c:v>
                </c:pt>
                <c:pt idx="9">
                  <c:v>vaslat_r</c:v>
                </c:pt>
                <c:pt idx="10">
                  <c:v>vasmed_r</c:v>
                </c:pt>
              </c:strCache>
            </c:strRef>
          </c:cat>
          <c:val>
            <c:numRef>
              <c:f>Sheet1!$C$17:$M$17</c:f>
              <c:numCache>
                <c:formatCode>General</c:formatCode>
                <c:ptCount val="11"/>
                <c:pt idx="0">
                  <c:v>5.7017879870076491E-2</c:v>
                </c:pt>
                <c:pt idx="1">
                  <c:v>32.262963230640402</c:v>
                </c:pt>
                <c:pt idx="2">
                  <c:v>-0.96461782219143222</c:v>
                </c:pt>
                <c:pt idx="3">
                  <c:v>-2.0058639844623714</c:v>
                </c:pt>
                <c:pt idx="4">
                  <c:v>-11.72965497233595</c:v>
                </c:pt>
                <c:pt idx="5">
                  <c:v>3.7898153400174522E-2</c:v>
                </c:pt>
                <c:pt idx="6">
                  <c:v>0.12257866653788974</c:v>
                </c:pt>
                <c:pt idx="7">
                  <c:v>-1.3617938863996759E-2</c:v>
                </c:pt>
                <c:pt idx="8">
                  <c:v>0.12430797850449669</c:v>
                </c:pt>
                <c:pt idx="9">
                  <c:v>1.3982869364470933</c:v>
                </c:pt>
                <c:pt idx="10">
                  <c:v>1.3159914411376019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F-470A-B28E-0458A094B5C7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0-90deg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Sheet1!$C$19:$M$19</c:f>
              <c:numCache>
                <c:formatCode>General</c:formatCode>
                <c:ptCount val="11"/>
                <c:pt idx="0">
                  <c:v>3.1770819634783211E-2</c:v>
                </c:pt>
                <c:pt idx="1">
                  <c:v>17.078782552175003</c:v>
                </c:pt>
                <c:pt idx="2">
                  <c:v>-0.52451797603911587</c:v>
                </c:pt>
                <c:pt idx="3">
                  <c:v>-0.89243229781597688</c:v>
                </c:pt>
                <c:pt idx="4">
                  <c:v>-4.5999371755035625</c:v>
                </c:pt>
                <c:pt idx="5">
                  <c:v>2.0417409653061335E-2</c:v>
                </c:pt>
                <c:pt idx="6">
                  <c:v>3.4134409118985118E-2</c:v>
                </c:pt>
                <c:pt idx="7">
                  <c:v>-1.1949290747992336E-3</c:v>
                </c:pt>
                <c:pt idx="8">
                  <c:v>-9.1682980073855308E-2</c:v>
                </c:pt>
                <c:pt idx="9">
                  <c:v>0.18384511149015528</c:v>
                </c:pt>
                <c:pt idx="10">
                  <c:v>-3.8194351084163108E-2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F-470A-B28E-0458A094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355295"/>
        <c:axId val="420352799"/>
        <c:axId val="0"/>
      </c:bar3DChart>
      <c:catAx>
        <c:axId val="4203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2799"/>
        <c:crosses val="autoZero"/>
        <c:auto val="1"/>
        <c:lblAlgn val="ctr"/>
        <c:lblOffset val="100"/>
        <c:noMultiLvlLbl val="0"/>
      </c:catAx>
      <c:valAx>
        <c:axId val="4203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lenght_Hip45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Sheet1!$C$11:$M$11</c:f>
              <c:strCache>
                <c:ptCount val="11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tfl_r</c:v>
                </c:pt>
                <c:pt idx="8">
                  <c:v>vasint_r</c:v>
                </c:pt>
                <c:pt idx="9">
                  <c:v>vaslat_r</c:v>
                </c:pt>
                <c:pt idx="10">
                  <c:v>vasmed_r</c:v>
                </c:pt>
              </c:strCache>
            </c:strRef>
          </c:cat>
          <c:val>
            <c:numRef>
              <c:f>Sheet1!$C$25:$M$25</c:f>
              <c:numCache>
                <c:formatCode>General</c:formatCode>
                <c:ptCount val="11"/>
                <c:pt idx="0">
                  <c:v>-13.480881554001256</c:v>
                </c:pt>
                <c:pt idx="1">
                  <c:v>73.907741591675006</c:v>
                </c:pt>
                <c:pt idx="2">
                  <c:v>9.0625237167818867E-2</c:v>
                </c:pt>
                <c:pt idx="3">
                  <c:v>4.1216648611369824E-2</c:v>
                </c:pt>
                <c:pt idx="4">
                  <c:v>7.0966122676169041</c:v>
                </c:pt>
                <c:pt idx="5">
                  <c:v>-11.230727038449572</c:v>
                </c:pt>
                <c:pt idx="6">
                  <c:v>-19.68198090378117</c:v>
                </c:pt>
                <c:pt idx="7">
                  <c:v>-100</c:v>
                </c:pt>
                <c:pt idx="8">
                  <c:v>-0.56590636064121447</c:v>
                </c:pt>
                <c:pt idx="9">
                  <c:v>-1.2518232328016416</c:v>
                </c:pt>
                <c:pt idx="10">
                  <c:v>-0.88758949080745098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6-4B96-BD35-7AC2FA5A0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Tendon Slack lenght_Hip90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Tendon Slack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Sheet1!$C$11:$M$11</c:f>
              <c:strCache>
                <c:ptCount val="11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tfl_r</c:v>
                </c:pt>
                <c:pt idx="8">
                  <c:v>vasint_r</c:v>
                </c:pt>
                <c:pt idx="9">
                  <c:v>vaslat_r</c:v>
                </c:pt>
                <c:pt idx="10">
                  <c:v>vasmed_r</c:v>
                </c:pt>
              </c:strCache>
            </c:strRef>
          </c:cat>
          <c:val>
            <c:numRef>
              <c:f>Sheet1!$C$21:$M$21</c:f>
              <c:numCache>
                <c:formatCode>General</c:formatCode>
                <c:ptCount val="11"/>
                <c:pt idx="0">
                  <c:v>9.0874994561132502E-3</c:v>
                </c:pt>
                <c:pt idx="1">
                  <c:v>64.042793936332686</c:v>
                </c:pt>
                <c:pt idx="2">
                  <c:v>-1.147083784451848</c:v>
                </c:pt>
                <c:pt idx="3">
                  <c:v>-1.9246949040588632</c:v>
                </c:pt>
                <c:pt idx="4">
                  <c:v>-5.3632733184364296</c:v>
                </c:pt>
                <c:pt idx="5">
                  <c:v>7.6636501838510146E-2</c:v>
                </c:pt>
                <c:pt idx="6">
                  <c:v>5.1087808908717752E-2</c:v>
                </c:pt>
                <c:pt idx="7">
                  <c:v>-6.1693387351602347E-2</c:v>
                </c:pt>
                <c:pt idx="8">
                  <c:v>-0.12786233494061239</c:v>
                </c:pt>
                <c:pt idx="9">
                  <c:v>2.1053041819839668</c:v>
                </c:pt>
                <c:pt idx="10">
                  <c:v>1.1184449024264167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8-4454-B590-1F1EB00232A0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Passive parameter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Sheet1!$C$23:$M$23</c:f>
              <c:numCache>
                <c:formatCode>General</c:formatCode>
                <c:ptCount val="11"/>
                <c:pt idx="0">
                  <c:v>0.11382009183886449</c:v>
                </c:pt>
                <c:pt idx="1">
                  <c:v>1.1457927659600045</c:v>
                </c:pt>
                <c:pt idx="2">
                  <c:v>-0.43792444735270475</c:v>
                </c:pt>
                <c:pt idx="3">
                  <c:v>-0.8638041594074235</c:v>
                </c:pt>
                <c:pt idx="4">
                  <c:v>14.285713370043016</c:v>
                </c:pt>
                <c:pt idx="5">
                  <c:v>-0.39064613114671498</c:v>
                </c:pt>
                <c:pt idx="6">
                  <c:v>-9.182828121996018E-3</c:v>
                </c:pt>
                <c:pt idx="7">
                  <c:v>0.19070225781300404</c:v>
                </c:pt>
                <c:pt idx="8">
                  <c:v>-5.2189262551143631E-2</c:v>
                </c:pt>
                <c:pt idx="9">
                  <c:v>-18.880724081668426</c:v>
                </c:pt>
                <c:pt idx="10">
                  <c:v>-9.1238733047027054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8-4454-B590-1F1EB0023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355295"/>
        <c:axId val="420352799"/>
        <c:axId val="0"/>
      </c:bar3DChart>
      <c:catAx>
        <c:axId val="4203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2799"/>
        <c:crosses val="autoZero"/>
        <c:auto val="1"/>
        <c:lblAlgn val="ctr"/>
        <c:lblOffset val="100"/>
        <c:noMultiLvlLbl val="0"/>
      </c:catAx>
      <c:valAx>
        <c:axId val="4203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0</xdr:row>
      <xdr:rowOff>0</xdr:rowOff>
    </xdr:from>
    <xdr:to>
      <xdr:col>25</xdr:col>
      <xdr:colOff>314326</xdr:colOff>
      <xdr:row>11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D7F20-F5BA-4825-A7EE-97438FC33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318247</xdr:colOff>
      <xdr:row>11</xdr:row>
      <xdr:rowOff>70315</xdr:rowOff>
    </xdr:from>
    <xdr:to>
      <xdr:col>25</xdr:col>
      <xdr:colOff>291354</xdr:colOff>
      <xdr:row>23</xdr:row>
      <xdr:rowOff>99593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43294-1E6B-4ECB-ADA7-28100EBA6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78440</xdr:colOff>
      <xdr:row>30</xdr:row>
      <xdr:rowOff>156883</xdr:rowOff>
    </xdr:from>
    <xdr:to>
      <xdr:col>10</xdr:col>
      <xdr:colOff>463364</xdr:colOff>
      <xdr:row>42</xdr:row>
      <xdr:rowOff>42583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D7F4D-A9AD-4945-B823-08C85F4F3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324971</xdr:colOff>
      <xdr:row>23</xdr:row>
      <xdr:rowOff>78440</xdr:rowOff>
    </xdr:from>
    <xdr:to>
      <xdr:col>25</xdr:col>
      <xdr:colOff>246530</xdr:colOff>
      <xdr:row>35</xdr:row>
      <xdr:rowOff>185363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912B6C-2027-45F2-B9D9-3E265CCFA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64B4-881C-490D-8F4B-C299AF3F405C}">
  <dimension ref="A1:W45"/>
  <sheetViews>
    <sheetView tabSelected="1" topLeftCell="A4" zoomScale="85" zoomScaleNormal="85" workbookViewId="0">
      <selection activeCell="C12" sqref="C12"/>
    </sheetView>
  </sheetViews>
  <sheetFormatPr defaultRowHeight="15" x14ac:dyDescent="0.25"/>
  <cols>
    <col min="1" max="2" width="15.7109375" customWidth="1"/>
    <col min="8" max="12" width="12.7109375" bestFit="1" customWidth="1"/>
  </cols>
  <sheetData>
    <row r="1" spans="1:16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6" x14ac:dyDescent="0.25">
      <c r="A2" t="s">
        <v>12</v>
      </c>
      <c r="F2">
        <v>0.49444199999999999</v>
      </c>
      <c r="G2">
        <v>0.43676900000000002</v>
      </c>
      <c r="H2">
        <v>0.41691299999999998</v>
      </c>
      <c r="I2">
        <v>0.47110800000000003</v>
      </c>
      <c r="J2">
        <v>0.27967799999999998</v>
      </c>
      <c r="K2">
        <v>0.29267900000000002</v>
      </c>
      <c r="L2">
        <v>0.268264</v>
      </c>
    </row>
    <row r="3" spans="1:16" x14ac:dyDescent="0.25">
      <c r="A3" t="s">
        <v>10</v>
      </c>
      <c r="C3">
        <v>0.31790000000000002</v>
      </c>
      <c r="D3">
        <v>0.104</v>
      </c>
      <c r="E3">
        <v>0.432</v>
      </c>
      <c r="F3">
        <v>0.45700000000000002</v>
      </c>
      <c r="G3">
        <v>0.124</v>
      </c>
      <c r="H3">
        <v>0.33</v>
      </c>
      <c r="I3">
        <v>0.245</v>
      </c>
      <c r="J3">
        <v>0.2</v>
      </c>
      <c r="K3">
        <v>0.2</v>
      </c>
      <c r="L3">
        <v>0.19800000000000001</v>
      </c>
    </row>
    <row r="4" spans="1:16" x14ac:dyDescent="0.25">
      <c r="A4" t="s">
        <v>13</v>
      </c>
      <c r="C4">
        <v>0.30803025314489302</v>
      </c>
      <c r="D4">
        <v>4.7219446633879697E-2</v>
      </c>
      <c r="E4">
        <v>0.41609463602934499</v>
      </c>
      <c r="F4">
        <v>0.43916405262658997</v>
      </c>
      <c r="G4">
        <v>0.48245563417203602</v>
      </c>
      <c r="H4">
        <v>0.32341642618330702</v>
      </c>
      <c r="I4">
        <v>0.229396111076588</v>
      </c>
      <c r="J4">
        <v>0.31963109767354098</v>
      </c>
      <c r="K4">
        <v>0.19086280211019499</v>
      </c>
      <c r="L4">
        <v>0.181274563686359</v>
      </c>
    </row>
    <row r="5" spans="1:16" x14ac:dyDescent="0.25">
      <c r="A5" t="s">
        <v>11</v>
      </c>
      <c r="C5">
        <f t="shared" ref="C5:L5" si="0">(C4-C3)/C3*100</f>
        <v>-3.1046702910056614</v>
      </c>
      <c r="D5">
        <f t="shared" si="0"/>
        <v>-54.596685928961833</v>
      </c>
      <c r="E5">
        <f t="shared" si="0"/>
        <v>-3.6817972154294001</v>
      </c>
      <c r="F5">
        <f t="shared" si="0"/>
        <v>-3.9028331232844735</v>
      </c>
      <c r="G5">
        <f t="shared" si="0"/>
        <v>289.0771243322871</v>
      </c>
      <c r="H5">
        <f t="shared" si="0"/>
        <v>-1.9950223686948483</v>
      </c>
      <c r="I5">
        <f t="shared" si="0"/>
        <v>-6.3689342544538761</v>
      </c>
      <c r="J5">
        <f t="shared" si="0"/>
        <v>59.815548836770482</v>
      </c>
      <c r="K5">
        <f t="shared" si="0"/>
        <v>-4.5685989449025106</v>
      </c>
      <c r="L5">
        <f t="shared" si="0"/>
        <v>-8.4471900573944509</v>
      </c>
    </row>
    <row r="6" spans="1:16" x14ac:dyDescent="0.25">
      <c r="A6" t="s">
        <v>14</v>
      </c>
      <c r="H6">
        <v>0.33814333513871703</v>
      </c>
      <c r="I6">
        <v>0.24548721408889099</v>
      </c>
      <c r="J6">
        <v>0.198664661813162</v>
      </c>
      <c r="K6">
        <v>0.2203206165746</v>
      </c>
      <c r="L6">
        <v>0.19694217863267499</v>
      </c>
      <c r="N6">
        <v>0.198664661813162</v>
      </c>
      <c r="O6">
        <v>0.2203206165746</v>
      </c>
      <c r="P6">
        <v>0.19694217863267499</v>
      </c>
    </row>
    <row r="7" spans="1:16" x14ac:dyDescent="0.25">
      <c r="A7" t="s">
        <v>11</v>
      </c>
      <c r="C7" t="e">
        <f>(C5-C6)/C6*100</f>
        <v>#DIV/0!</v>
      </c>
      <c r="D7" t="e">
        <f t="shared" ref="D7:G7" si="1">(D5-D6)/D6*100</f>
        <v>#DIV/0!</v>
      </c>
      <c r="E7" t="e">
        <f t="shared" si="1"/>
        <v>#DIV/0!</v>
      </c>
      <c r="F7" t="e">
        <f t="shared" si="1"/>
        <v>#DIV/0!</v>
      </c>
      <c r="G7" t="e">
        <f t="shared" si="1"/>
        <v>#DIV/0!</v>
      </c>
      <c r="H7">
        <f>(H4-H6)/H6*100</f>
        <v>-4.3552267411595054</v>
      </c>
      <c r="I7">
        <f>(I4-I6)/I6*100</f>
        <v>-6.5547621581938662</v>
      </c>
      <c r="J7">
        <f>(J4-J6)/J6*100</f>
        <v>60.889760039027067</v>
      </c>
      <c r="K7">
        <f>(K4-K6)/K6*100</f>
        <v>-13.370430294901917</v>
      </c>
      <c r="L7">
        <f>(L4-L6)/L6*100</f>
        <v>-7.9554390304264437</v>
      </c>
    </row>
    <row r="8" spans="1:16" x14ac:dyDescent="0.25">
      <c r="A8" t="s">
        <v>15</v>
      </c>
      <c r="F8">
        <v>0.45688976686243499</v>
      </c>
      <c r="G8">
        <v>0.279706945394611</v>
      </c>
      <c r="H8">
        <v>0.33815164689752603</v>
      </c>
      <c r="I8">
        <v>0.24555804731407799</v>
      </c>
      <c r="J8">
        <v>0.19619101991282401</v>
      </c>
      <c r="K8">
        <v>0.21105392695196401</v>
      </c>
      <c r="L8">
        <v>0.19329936476910001</v>
      </c>
    </row>
    <row r="9" spans="1:16" x14ac:dyDescent="0.25">
      <c r="A9" t="s">
        <v>11</v>
      </c>
      <c r="C9">
        <f>(C8-C$3)/C$3*100</f>
        <v>-100</v>
      </c>
      <c r="D9">
        <f t="shared" ref="D9:L9" si="2">(D8-D$3)/D$3*100</f>
        <v>-100</v>
      </c>
      <c r="E9">
        <f t="shared" si="2"/>
        <v>-100</v>
      </c>
      <c r="F9">
        <f t="shared" si="2"/>
        <v>-2.4121036666308545E-2</v>
      </c>
      <c r="G9">
        <f t="shared" si="2"/>
        <v>125.57011725371854</v>
      </c>
      <c r="H9">
        <f t="shared" si="2"/>
        <v>2.4701960295533363</v>
      </c>
      <c r="I9">
        <f t="shared" si="2"/>
        <v>0.22777441390938441</v>
      </c>
      <c r="J9">
        <f t="shared" si="2"/>
        <v>-1.904490043588003</v>
      </c>
      <c r="K9">
        <f t="shared" si="2"/>
        <v>5.5269634759819999</v>
      </c>
      <c r="L9">
        <f t="shared" si="2"/>
        <v>-2.3740581974242434</v>
      </c>
    </row>
    <row r="10" spans="1:16" x14ac:dyDescent="0.25">
      <c r="C10">
        <v>0.31640318320961602</v>
      </c>
      <c r="D10">
        <v>3.6175111501355502E-2</v>
      </c>
      <c r="E10">
        <v>0.42307125921227901</v>
      </c>
      <c r="F10">
        <v>0.45534746482990202</v>
      </c>
      <c r="G10">
        <v>0.34404369494548898</v>
      </c>
      <c r="H10">
        <v>0.33697344893764403</v>
      </c>
      <c r="I10">
        <v>0.24194566064363099</v>
      </c>
      <c r="J10">
        <v>0.25152103002840998</v>
      </c>
      <c r="K10">
        <v>0.27967796671973</v>
      </c>
      <c r="L10">
        <v>0.181427770834516</v>
      </c>
      <c r="M10">
        <v>0.169847988826857</v>
      </c>
    </row>
    <row r="11" spans="1:16" x14ac:dyDescent="0.25">
      <c r="C11" t="s">
        <v>0</v>
      </c>
      <c r="D11" t="s">
        <v>1</v>
      </c>
      <c r="E11" t="s">
        <v>2</v>
      </c>
      <c r="F11" t="s">
        <v>3</v>
      </c>
      <c r="G11" t="s">
        <v>16</v>
      </c>
      <c r="H11" t="s">
        <v>5</v>
      </c>
      <c r="I11" t="s">
        <v>6</v>
      </c>
      <c r="J11" t="s">
        <v>17</v>
      </c>
      <c r="K11" t="s">
        <v>7</v>
      </c>
      <c r="L11" t="s">
        <v>8</v>
      </c>
      <c r="M11" t="s">
        <v>9</v>
      </c>
    </row>
    <row r="12" spans="1:16" x14ac:dyDescent="0.25">
      <c r="A12" t="s">
        <v>12</v>
      </c>
      <c r="C12">
        <v>0.44521300000000003</v>
      </c>
      <c r="D12">
        <v>0.180864</v>
      </c>
      <c r="E12">
        <v>0.48099999999999998</v>
      </c>
      <c r="F12">
        <v>0.49440000000000001</v>
      </c>
      <c r="G12">
        <v>0.42159999999999997</v>
      </c>
      <c r="H12">
        <v>0.41689999999999999</v>
      </c>
      <c r="I12">
        <v>0.47099999999999997</v>
      </c>
      <c r="J12">
        <v>0.43730000000000002</v>
      </c>
      <c r="K12">
        <v>0.27900000000000003</v>
      </c>
      <c r="L12">
        <v>0.29267900000000002</v>
      </c>
      <c r="M12">
        <v>0.26800000000000002</v>
      </c>
    </row>
    <row r="13" spans="1:16" x14ac:dyDescent="0.25">
      <c r="A13" t="s">
        <v>10</v>
      </c>
      <c r="C13">
        <v>0.31790000000000002</v>
      </c>
      <c r="D13">
        <v>0.104</v>
      </c>
      <c r="E13">
        <v>0.432</v>
      </c>
      <c r="F13">
        <v>0.45700000000000002</v>
      </c>
      <c r="G13">
        <v>0.42</v>
      </c>
      <c r="H13">
        <v>0.33810000000000001</v>
      </c>
      <c r="I13">
        <v>0.24540000000000001</v>
      </c>
      <c r="J13">
        <v>0.25</v>
      </c>
      <c r="K13">
        <v>0.20039999999999999</v>
      </c>
      <c r="L13">
        <v>0.21829999999999999</v>
      </c>
      <c r="M13">
        <v>0.19839999999999999</v>
      </c>
    </row>
    <row r="14" spans="1:16" x14ac:dyDescent="0.25">
      <c r="A14" t="s">
        <v>18</v>
      </c>
      <c r="C14">
        <v>0.31640318320961602</v>
      </c>
      <c r="D14">
        <v>3.6175111501355502E-2</v>
      </c>
      <c r="E14">
        <v>0.42307125921227901</v>
      </c>
      <c r="F14">
        <v>0.45534746482990202</v>
      </c>
      <c r="G14">
        <v>0.34404369494548898</v>
      </c>
      <c r="H14">
        <v>0.33697344893764403</v>
      </c>
      <c r="I14">
        <v>0.24194566064363099</v>
      </c>
      <c r="J14">
        <v>0.25152103002840998</v>
      </c>
      <c r="K14">
        <v>0.27967796671973</v>
      </c>
      <c r="L14">
        <v>0.181427770834516</v>
      </c>
      <c r="M14">
        <v>0.169847988826857</v>
      </c>
    </row>
    <row r="15" spans="1:16" x14ac:dyDescent="0.25">
      <c r="A15" t="s">
        <v>11</v>
      </c>
      <c r="C15">
        <f t="shared" ref="C15:M15" si="3">(C14-C13)/C13*100</f>
        <v>-0.47084516841270596</v>
      </c>
      <c r="D15">
        <f t="shared" si="3"/>
        <v>-65.216238941004306</v>
      </c>
      <c r="E15">
        <f t="shared" si="3"/>
        <v>-2.0668381453057849</v>
      </c>
      <c r="F15">
        <f t="shared" si="3"/>
        <v>-0.36160507004332643</v>
      </c>
      <c r="G15">
        <f t="shared" si="3"/>
        <v>-18.084834536788335</v>
      </c>
      <c r="H15">
        <f t="shared" si="3"/>
        <v>-0.3332005508299275</v>
      </c>
      <c r="I15">
        <f t="shared" si="3"/>
        <v>-1.4076362495391272</v>
      </c>
      <c r="J15">
        <f t="shared" si="3"/>
        <v>0.60841201136399015</v>
      </c>
      <c r="K15">
        <f t="shared" si="3"/>
        <v>39.5598636325998</v>
      </c>
      <c r="L15">
        <f t="shared" si="3"/>
        <v>-16.890622613597799</v>
      </c>
      <c r="M15">
        <f t="shared" si="3"/>
        <v>-14.391134663882553</v>
      </c>
    </row>
    <row r="16" spans="1:16" x14ac:dyDescent="0.25">
      <c r="A16" t="s">
        <v>20</v>
      </c>
      <c r="C16">
        <v>0.31808125984010699</v>
      </c>
      <c r="D16">
        <v>0.13755348175986601</v>
      </c>
      <c r="E16">
        <v>0.42783285100813301</v>
      </c>
      <c r="F16">
        <v>0.44783320159100698</v>
      </c>
      <c r="G16">
        <v>0.370735449116189</v>
      </c>
      <c r="H16">
        <v>0.338228133656646</v>
      </c>
      <c r="I16">
        <v>0.24570080804768399</v>
      </c>
      <c r="J16">
        <v>0.24996595515284001</v>
      </c>
      <c r="K16">
        <v>0.20064911318892301</v>
      </c>
      <c r="L16">
        <v>0.221352460382264</v>
      </c>
      <c r="M16">
        <v>0.201010927019217</v>
      </c>
    </row>
    <row r="17" spans="1:13" x14ac:dyDescent="0.25">
      <c r="C17">
        <f>(C16-C$13)/C$13*100</f>
        <v>5.7017879870076491E-2</v>
      </c>
      <c r="D17">
        <f t="shared" ref="D17:M17" si="4">(D16-D$13)/D$13*100</f>
        <v>32.262963230640402</v>
      </c>
      <c r="E17">
        <f t="shared" si="4"/>
        <v>-0.96461782219143222</v>
      </c>
      <c r="F17">
        <f t="shared" si="4"/>
        <v>-2.0058639844623714</v>
      </c>
      <c r="G17">
        <f t="shared" si="4"/>
        <v>-11.72965497233595</v>
      </c>
      <c r="H17">
        <f t="shared" si="4"/>
        <v>3.7898153400174522E-2</v>
      </c>
      <c r="I17">
        <f t="shared" si="4"/>
        <v>0.12257866653788974</v>
      </c>
      <c r="J17">
        <f t="shared" si="4"/>
        <v>-1.3617938863996759E-2</v>
      </c>
      <c r="K17">
        <f t="shared" si="4"/>
        <v>0.12430797850449669</v>
      </c>
      <c r="L17">
        <f t="shared" si="4"/>
        <v>1.3982869364470933</v>
      </c>
      <c r="M17">
        <f t="shared" si="4"/>
        <v>1.3159914411376019</v>
      </c>
    </row>
    <row r="18" spans="1:13" x14ac:dyDescent="0.25">
      <c r="A18" t="s">
        <v>19</v>
      </c>
      <c r="C18">
        <v>0.31800099943561899</v>
      </c>
      <c r="D18">
        <v>0.121761933854262</v>
      </c>
      <c r="E18">
        <v>0.42973408234351101</v>
      </c>
      <c r="F18">
        <v>0.452921584398981</v>
      </c>
      <c r="G18">
        <v>0.40068026386288502</v>
      </c>
      <c r="H18">
        <v>0.33816903126203701</v>
      </c>
      <c r="I18">
        <v>0.245483765839978</v>
      </c>
      <c r="J18">
        <v>0.249997012677313</v>
      </c>
      <c r="K18">
        <v>0.20021626730793199</v>
      </c>
      <c r="L18">
        <v>0.218701333878383</v>
      </c>
      <c r="M18">
        <v>0.19832422240744901</v>
      </c>
    </row>
    <row r="19" spans="1:13" x14ac:dyDescent="0.25">
      <c r="B19" s="1"/>
      <c r="C19">
        <f>(C18-C$13)/C$13*100</f>
        <v>3.1770819634783211E-2</v>
      </c>
      <c r="D19">
        <f t="shared" ref="D19:M19" si="5">(D18-D$13)/D$13*100</f>
        <v>17.078782552175003</v>
      </c>
      <c r="E19">
        <f t="shared" si="5"/>
        <v>-0.52451797603911587</v>
      </c>
      <c r="F19">
        <f t="shared" si="5"/>
        <v>-0.89243229781597688</v>
      </c>
      <c r="G19">
        <f t="shared" si="5"/>
        <v>-4.5999371755035625</v>
      </c>
      <c r="H19">
        <f t="shared" si="5"/>
        <v>2.0417409653061335E-2</v>
      </c>
      <c r="I19">
        <f t="shared" si="5"/>
        <v>3.4134409118985118E-2</v>
      </c>
      <c r="J19">
        <f t="shared" si="5"/>
        <v>-1.1949290747992336E-3</v>
      </c>
      <c r="K19">
        <f t="shared" si="5"/>
        <v>-9.1682980073855308E-2</v>
      </c>
      <c r="L19">
        <f t="shared" si="5"/>
        <v>0.18384511149015528</v>
      </c>
      <c r="M19">
        <f t="shared" si="5"/>
        <v>-3.8194351084163108E-2</v>
      </c>
    </row>
    <row r="20" spans="1:13" x14ac:dyDescent="0.25">
      <c r="A20" s="2" t="s">
        <v>45</v>
      </c>
      <c r="B20" s="2" t="s">
        <v>44</v>
      </c>
      <c r="C20">
        <v>0.317928889160771</v>
      </c>
      <c r="D20">
        <v>0.17060450569378599</v>
      </c>
      <c r="E20">
        <v>0.42704459805116801</v>
      </c>
      <c r="F20">
        <v>0.44820414428845101</v>
      </c>
      <c r="G20">
        <v>0.39747425206256698</v>
      </c>
      <c r="H20">
        <v>0.33835910801271601</v>
      </c>
      <c r="I20">
        <v>0.245525369483062</v>
      </c>
      <c r="J20">
        <v>0.24984576653162099</v>
      </c>
      <c r="K20">
        <v>0.20014376388077901</v>
      </c>
      <c r="L20">
        <v>0.22289587902927099</v>
      </c>
      <c r="M20">
        <v>0.200618994686414</v>
      </c>
    </row>
    <row r="21" spans="1:13" x14ac:dyDescent="0.25">
      <c r="A21" s="2"/>
      <c r="B21" s="2"/>
      <c r="C21">
        <f>(C20-C$13)/C$13*100</f>
        <v>9.0874994561132502E-3</v>
      </c>
      <c r="D21">
        <f t="shared" ref="D21:M21" si="6">(D20-D$13)/D$13*100</f>
        <v>64.042793936332686</v>
      </c>
      <c r="E21">
        <f t="shared" si="6"/>
        <v>-1.147083784451848</v>
      </c>
      <c r="F21">
        <f t="shared" si="6"/>
        <v>-1.9246949040588632</v>
      </c>
      <c r="G21">
        <f t="shared" si="6"/>
        <v>-5.3632733184364296</v>
      </c>
      <c r="H21">
        <f t="shared" si="6"/>
        <v>7.6636501838510146E-2</v>
      </c>
      <c r="I21">
        <f t="shared" si="6"/>
        <v>5.1087808908717752E-2</v>
      </c>
      <c r="J21">
        <f t="shared" si="6"/>
        <v>-6.1693387351602347E-2</v>
      </c>
      <c r="K21">
        <f t="shared" si="6"/>
        <v>-0.12786233494061239</v>
      </c>
      <c r="L21">
        <f t="shared" si="6"/>
        <v>2.1053041819839668</v>
      </c>
      <c r="M21">
        <f t="shared" si="6"/>
        <v>1.1184449024264167</v>
      </c>
    </row>
    <row r="22" spans="1:13" x14ac:dyDescent="0.25">
      <c r="A22" s="2"/>
      <c r="B22" s="2" t="s">
        <v>43</v>
      </c>
      <c r="C22">
        <v>0.70079674064287201</v>
      </c>
      <c r="D22">
        <v>0.70802054936171999</v>
      </c>
      <c r="E22">
        <v>0.69693452886853102</v>
      </c>
      <c r="F22">
        <v>0.69395337088414799</v>
      </c>
      <c r="G22">
        <v>0.79999999359030105</v>
      </c>
      <c r="H22">
        <v>0.69726547708197295</v>
      </c>
      <c r="I22">
        <v>0.69993572020314598</v>
      </c>
      <c r="J22">
        <v>0.70133491580469098</v>
      </c>
      <c r="K22">
        <v>0.69963467516214195</v>
      </c>
      <c r="L22">
        <v>0.56783493142832098</v>
      </c>
      <c r="M22">
        <v>0.63613288686708103</v>
      </c>
    </row>
    <row r="23" spans="1:13" x14ac:dyDescent="0.25">
      <c r="A23" s="2"/>
      <c r="B23" s="2"/>
      <c r="C23">
        <f>(C22-0.7)/0.7*100</f>
        <v>0.11382009183886449</v>
      </c>
      <c r="D23">
        <f t="shared" ref="D23:M23" si="7">(D22-0.7)/0.7*100</f>
        <v>1.1457927659600045</v>
      </c>
      <c r="E23">
        <f t="shared" si="7"/>
        <v>-0.43792444735270475</v>
      </c>
      <c r="F23">
        <f t="shared" si="7"/>
        <v>-0.8638041594074235</v>
      </c>
      <c r="G23">
        <f t="shared" si="7"/>
        <v>14.285713370043016</v>
      </c>
      <c r="H23">
        <f t="shared" si="7"/>
        <v>-0.39064613114671498</v>
      </c>
      <c r="I23">
        <f t="shared" si="7"/>
        <v>-9.182828121996018E-3</v>
      </c>
      <c r="J23">
        <f t="shared" si="7"/>
        <v>0.19070225781300404</v>
      </c>
      <c r="K23">
        <f t="shared" si="7"/>
        <v>-5.2189262551143631E-2</v>
      </c>
      <c r="L23">
        <f t="shared" si="7"/>
        <v>-18.880724081668426</v>
      </c>
      <c r="M23">
        <f t="shared" si="7"/>
        <v>-9.1238733047027054</v>
      </c>
    </row>
    <row r="24" spans="1:13" x14ac:dyDescent="0.25">
      <c r="B24" s="2" t="s">
        <v>44</v>
      </c>
      <c r="C24">
        <v>0.27504427753983002</v>
      </c>
      <c r="D24">
        <v>0.180864051255342</v>
      </c>
      <c r="E24">
        <v>0.43239150102456497</v>
      </c>
      <c r="F24">
        <v>0.45718836008415398</v>
      </c>
      <c r="G24">
        <v>0.44980577152399098</v>
      </c>
      <c r="H24">
        <v>0.300128911883002</v>
      </c>
      <c r="I24">
        <v>0.19710041886212101</v>
      </c>
      <c r="K24">
        <v>0.199265923653275</v>
      </c>
      <c r="L24">
        <v>0.21556726988279401</v>
      </c>
      <c r="M24">
        <v>0.19663902245023801</v>
      </c>
    </row>
    <row r="25" spans="1:13" x14ac:dyDescent="0.25">
      <c r="B25" s="2"/>
      <c r="C25">
        <f>(C24-C$13)/C$13*100</f>
        <v>-13.480881554001256</v>
      </c>
      <c r="D25">
        <f t="shared" ref="D25:M25" si="8">(D24-D$13)/D$13*100</f>
        <v>73.907741591675006</v>
      </c>
      <c r="E25">
        <f t="shared" si="8"/>
        <v>9.0625237167818867E-2</v>
      </c>
      <c r="F25">
        <f t="shared" si="8"/>
        <v>4.1216648611369824E-2</v>
      </c>
      <c r="G25">
        <f t="shared" si="8"/>
        <v>7.0966122676169041</v>
      </c>
      <c r="H25">
        <f t="shared" si="8"/>
        <v>-11.230727038449572</v>
      </c>
      <c r="I25">
        <f t="shared" si="8"/>
        <v>-19.68198090378117</v>
      </c>
      <c r="J25">
        <f t="shared" si="8"/>
        <v>-100</v>
      </c>
      <c r="K25">
        <f t="shared" si="8"/>
        <v>-0.56590636064121447</v>
      </c>
      <c r="L25">
        <f t="shared" si="8"/>
        <v>-1.2518232328016416</v>
      </c>
      <c r="M25">
        <f t="shared" si="8"/>
        <v>-0.88758949080745098</v>
      </c>
    </row>
    <row r="44" spans="1:23" x14ac:dyDescent="0.25">
      <c r="A44" t="s">
        <v>21</v>
      </c>
      <c r="C44" t="s">
        <v>22</v>
      </c>
      <c r="D44" t="s">
        <v>23</v>
      </c>
      <c r="E44" t="s">
        <v>24</v>
      </c>
      <c r="F44" t="s">
        <v>25</v>
      </c>
      <c r="G44" t="s">
        <v>26</v>
      </c>
      <c r="H44" t="s">
        <v>27</v>
      </c>
      <c r="I44" t="s">
        <v>28</v>
      </c>
      <c r="J44" t="s">
        <v>29</v>
      </c>
      <c r="K44" t="s">
        <v>30</v>
      </c>
      <c r="L44" t="s">
        <v>31</v>
      </c>
      <c r="M44" t="s">
        <v>32</v>
      </c>
      <c r="N44" t="s">
        <v>33</v>
      </c>
      <c r="O44" t="s">
        <v>34</v>
      </c>
      <c r="P44" t="s">
        <v>35</v>
      </c>
      <c r="Q44" t="s">
        <v>36</v>
      </c>
      <c r="R44" t="s">
        <v>37</v>
      </c>
      <c r="S44" t="s">
        <v>38</v>
      </c>
      <c r="T44" t="s">
        <v>39</v>
      </c>
      <c r="U44" t="s">
        <v>40</v>
      </c>
      <c r="V44" t="s">
        <v>41</v>
      </c>
      <c r="W44" t="s">
        <v>42</v>
      </c>
    </row>
    <row r="45" spans="1:23" x14ac:dyDescent="0.25">
      <c r="A45">
        <v>0.317928889160771</v>
      </c>
      <c r="C45">
        <v>0.70079674064287201</v>
      </c>
      <c r="D45">
        <v>0.17060450569378599</v>
      </c>
      <c r="E45">
        <v>0.70802054936171999</v>
      </c>
      <c r="F45">
        <v>0.42704459805116801</v>
      </c>
      <c r="G45">
        <v>0.69693452886853102</v>
      </c>
      <c r="H45">
        <v>0.44820414428845101</v>
      </c>
      <c r="I45">
        <v>0.69395337088414799</v>
      </c>
      <c r="J45">
        <v>0.39747425206256698</v>
      </c>
      <c r="K45">
        <v>0.79999999359030105</v>
      </c>
      <c r="L45">
        <v>0.33835910801271601</v>
      </c>
      <c r="M45">
        <v>0.69726547708197295</v>
      </c>
      <c r="N45">
        <v>0.245525369483062</v>
      </c>
      <c r="O45">
        <v>0.69993572020314598</v>
      </c>
      <c r="P45">
        <v>0.24984576653162099</v>
      </c>
      <c r="Q45">
        <v>0.70133491580469098</v>
      </c>
      <c r="R45">
        <v>0.20014376388077901</v>
      </c>
      <c r="S45">
        <v>0.69963467516214195</v>
      </c>
      <c r="T45">
        <v>0.22289587902927099</v>
      </c>
      <c r="U45">
        <v>0.56783493142832098</v>
      </c>
      <c r="V45">
        <v>0.200618994686414</v>
      </c>
      <c r="W45">
        <v>0.63613288686708103</v>
      </c>
    </row>
  </sheetData>
  <mergeCells count="4">
    <mergeCell ref="B22:B23"/>
    <mergeCell ref="B20:B21"/>
    <mergeCell ref="A20:A23"/>
    <mergeCell ref="B24:B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Central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 Ramezani</dc:creator>
  <cp:lastModifiedBy>Sepehr Ramezani</cp:lastModifiedBy>
  <dcterms:created xsi:type="dcterms:W3CDTF">2021-10-26T14:13:52Z</dcterms:created>
  <dcterms:modified xsi:type="dcterms:W3CDTF">2021-11-03T16:18:22Z</dcterms:modified>
</cp:coreProperties>
</file>