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5ebb972c39622f1/Documents/"/>
    </mc:Choice>
  </mc:AlternateContent>
  <xr:revisionPtr revIDLastSave="408" documentId="8_{1F90D9D1-CF97-41EF-802E-1AECC38A7AAC}" xr6:coauthVersionLast="47" xr6:coauthVersionMax="47" xr10:uidLastSave="{B5D94EAB-6D11-4211-9B8F-34CDA1AE1844}"/>
  <bookViews>
    <workbookView xWindow="768" yWindow="0" windowWidth="17280" windowHeight="11232" firstSheet="15" activeTab="17" xr2:uid="{00000000-000D-0000-FFFF-FFFF00000000}"/>
  </bookViews>
  <sheets>
    <sheet name="Revenues" sheetId="2" r:id="rId1"/>
    <sheet name="Cash Sales" sheetId="4" r:id="rId2"/>
    <sheet name="Credit Sales" sheetId="5" r:id="rId3"/>
    <sheet name="Inventory-COGS-Purchases Waller" sheetId="6" r:id="rId4"/>
    <sheet name="Inventory-COGS-Purchases Ansari" sheetId="7" r:id="rId5"/>
    <sheet name="Gross Margin" sheetId="8" r:id="rId6"/>
    <sheet name="Payroll" sheetId="9" r:id="rId7"/>
    <sheet name="All expenses" sheetId="10" r:id="rId8"/>
    <sheet name="BT and Taxes Yr 1" sheetId="11" r:id="rId9"/>
    <sheet name="Taxes Yr 2" sheetId="12" r:id="rId10"/>
    <sheet name="Taxes Yr 3 and AT" sheetId="13" r:id="rId11"/>
    <sheet name="Receipts" sheetId="14" r:id="rId12"/>
    <sheet name="Cash flows" sheetId="15" r:id="rId13"/>
    <sheet name="Summary Waller Paste Values" sheetId="17" r:id="rId14"/>
    <sheet name="Required Cash" sheetId="21" r:id="rId15"/>
    <sheet name="Final Template" sheetId="18" r:id="rId16"/>
    <sheet name="Required Cash Format" sheetId="19" r:id="rId17"/>
    <sheet name="Final Template Format" sheetId="20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1" l="1"/>
  <c r="D6" i="21"/>
  <c r="D10" i="21" s="1"/>
  <c r="AO92" i="14"/>
  <c r="AN92" i="14"/>
  <c r="AM92" i="14"/>
  <c r="N91" i="14"/>
  <c r="N92" i="14"/>
  <c r="F92" i="14"/>
  <c r="G92" i="14" s="1"/>
  <c r="H92" i="14" s="1"/>
  <c r="I92" i="14" s="1"/>
  <c r="J92" i="14" s="1"/>
  <c r="K92" i="14" s="1"/>
  <c r="L92" i="14" s="1"/>
  <c r="M92" i="14" s="1"/>
  <c r="E92" i="14"/>
  <c r="D92" i="14"/>
  <c r="C92" i="14"/>
  <c r="AL91" i="14"/>
  <c r="AK91" i="14"/>
  <c r="AJ91" i="14"/>
  <c r="AI91" i="14"/>
  <c r="AH91" i="14"/>
  <c r="AG91" i="14"/>
  <c r="AF91" i="14"/>
  <c r="AE91" i="14"/>
  <c r="AD91" i="14"/>
  <c r="AC91" i="14"/>
  <c r="AB91" i="14"/>
  <c r="AA91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M91" i="14"/>
  <c r="L91" i="14"/>
  <c r="K91" i="14"/>
  <c r="J91" i="14"/>
  <c r="I91" i="14"/>
  <c r="H91" i="14"/>
  <c r="G91" i="14"/>
  <c r="F91" i="14"/>
  <c r="E91" i="14"/>
  <c r="D91" i="14"/>
  <c r="C91" i="14"/>
  <c r="AK88" i="14"/>
  <c r="AJ88" i="14"/>
  <c r="AI88" i="14"/>
  <c r="AH88" i="14"/>
  <c r="AG88" i="14"/>
  <c r="AF88" i="14"/>
  <c r="AE88" i="14"/>
  <c r="AD88" i="14"/>
  <c r="AC88" i="14"/>
  <c r="AB88" i="14"/>
  <c r="AA88" i="14"/>
  <c r="Y88" i="14"/>
  <c r="X88" i="14"/>
  <c r="W88" i="14"/>
  <c r="V88" i="14"/>
  <c r="U88" i="14"/>
  <c r="T88" i="14"/>
  <c r="S88" i="14"/>
  <c r="R88" i="14"/>
  <c r="Q88" i="14"/>
  <c r="P88" i="14"/>
  <c r="O88" i="14"/>
  <c r="M88" i="14"/>
  <c r="L88" i="14"/>
  <c r="K88" i="14"/>
  <c r="J88" i="14"/>
  <c r="I88" i="14"/>
  <c r="H88" i="14"/>
  <c r="G88" i="14"/>
  <c r="F88" i="14"/>
  <c r="E88" i="14"/>
  <c r="D88" i="14"/>
  <c r="C88" i="14"/>
  <c r="AN81" i="14"/>
  <c r="K76" i="14"/>
  <c r="S76" i="14"/>
  <c r="T76" i="14"/>
  <c r="W76" i="14"/>
  <c r="AF76" i="14"/>
  <c r="AJ78" i="14"/>
  <c r="E79" i="14"/>
  <c r="M79" i="14"/>
  <c r="N79" i="14"/>
  <c r="Q79" i="14"/>
  <c r="AB80" i="14"/>
  <c r="AE80" i="14"/>
  <c r="I84" i="14"/>
  <c r="J84" i="14"/>
  <c r="M84" i="14"/>
  <c r="M86" i="14"/>
  <c r="N86" i="14"/>
  <c r="AC86" i="14"/>
  <c r="AK86" i="14"/>
  <c r="AM66" i="13"/>
  <c r="AN66" i="13"/>
  <c r="AO66" i="13"/>
  <c r="AM67" i="13"/>
  <c r="AN67" i="13"/>
  <c r="AO67" i="13"/>
  <c r="AH70" i="13"/>
  <c r="AG70" i="13"/>
  <c r="AF70" i="13"/>
  <c r="AE70" i="13"/>
  <c r="AD70" i="13"/>
  <c r="AC70" i="13"/>
  <c r="AB70" i="13"/>
  <c r="AA70" i="13"/>
  <c r="V70" i="13"/>
  <c r="U70" i="13"/>
  <c r="T70" i="13"/>
  <c r="S70" i="13"/>
  <c r="R70" i="13"/>
  <c r="Q70" i="13"/>
  <c r="P70" i="13"/>
  <c r="O70" i="13"/>
  <c r="J70" i="13"/>
  <c r="I70" i="13"/>
  <c r="H70" i="13"/>
  <c r="G70" i="13"/>
  <c r="F70" i="13"/>
  <c r="E70" i="13"/>
  <c r="D70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AL67" i="13"/>
  <c r="AL70" i="13" s="1"/>
  <c r="AK67" i="13"/>
  <c r="AK70" i="13" s="1"/>
  <c r="AJ67" i="13"/>
  <c r="AJ70" i="13" s="1"/>
  <c r="AI67" i="13"/>
  <c r="AI70" i="13" s="1"/>
  <c r="AH67" i="13"/>
  <c r="AG67" i="13"/>
  <c r="AF67" i="13"/>
  <c r="AE67" i="13"/>
  <c r="AD67" i="13"/>
  <c r="AC67" i="13"/>
  <c r="AB67" i="13"/>
  <c r="AA67" i="13"/>
  <c r="Z67" i="13"/>
  <c r="Z70" i="13" s="1"/>
  <c r="Y67" i="13"/>
  <c r="Y70" i="13" s="1"/>
  <c r="X67" i="13"/>
  <c r="X70" i="13" s="1"/>
  <c r="W67" i="13"/>
  <c r="W70" i="13" s="1"/>
  <c r="V67" i="13"/>
  <c r="U67" i="13"/>
  <c r="T67" i="13"/>
  <c r="S67" i="13"/>
  <c r="R67" i="13"/>
  <c r="Q67" i="13"/>
  <c r="P67" i="13"/>
  <c r="O67" i="13"/>
  <c r="N67" i="13"/>
  <c r="N70" i="13" s="1"/>
  <c r="M67" i="13"/>
  <c r="M70" i="13" s="1"/>
  <c r="L67" i="13"/>
  <c r="L70" i="13" s="1"/>
  <c r="K67" i="13"/>
  <c r="K70" i="13" s="1"/>
  <c r="J67" i="13"/>
  <c r="I67" i="13"/>
  <c r="H67" i="13"/>
  <c r="G67" i="13"/>
  <c r="F67" i="13"/>
  <c r="E67" i="13"/>
  <c r="D67" i="13"/>
  <c r="C67" i="13"/>
  <c r="C69" i="13"/>
  <c r="C70" i="13"/>
  <c r="AL87" i="13"/>
  <c r="AK87" i="13"/>
  <c r="AJ87" i="13"/>
  <c r="AI87" i="13"/>
  <c r="AH87" i="13"/>
  <c r="AG87" i="13"/>
  <c r="AF87" i="13"/>
  <c r="AE87" i="13"/>
  <c r="AD87" i="13"/>
  <c r="AC87" i="13"/>
  <c r="AB87" i="13"/>
  <c r="AA87" i="13"/>
  <c r="Z87" i="13"/>
  <c r="Y87" i="13"/>
  <c r="X87" i="13"/>
  <c r="W87" i="13"/>
  <c r="V87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AL86" i="13"/>
  <c r="AK86" i="13"/>
  <c r="AJ86" i="13"/>
  <c r="AI86" i="13"/>
  <c r="AH86" i="13"/>
  <c r="AG86" i="13"/>
  <c r="AF86" i="13"/>
  <c r="AE86" i="13"/>
  <c r="AD86" i="13"/>
  <c r="AC86" i="13"/>
  <c r="AB86" i="13"/>
  <c r="AA86" i="13"/>
  <c r="Z86" i="13"/>
  <c r="Y86" i="13"/>
  <c r="X86" i="13"/>
  <c r="W86" i="13"/>
  <c r="V86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AL84" i="13"/>
  <c r="AK84" i="13"/>
  <c r="AJ84" i="13"/>
  <c r="AI84" i="13"/>
  <c r="AH84" i="13"/>
  <c r="AG84" i="13"/>
  <c r="AF84" i="13"/>
  <c r="AE84" i="13"/>
  <c r="AD84" i="13"/>
  <c r="AC84" i="13"/>
  <c r="AB84" i="13"/>
  <c r="AA84" i="13"/>
  <c r="Z84" i="13"/>
  <c r="Y84" i="13"/>
  <c r="X84" i="13"/>
  <c r="W84" i="13"/>
  <c r="V84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AL81" i="13"/>
  <c r="AK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X81" i="13"/>
  <c r="W81" i="13"/>
  <c r="V81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AL80" i="13"/>
  <c r="AK80" i="13"/>
  <c r="AJ80" i="13"/>
  <c r="AI80" i="13"/>
  <c r="AH80" i="13"/>
  <c r="AG80" i="13"/>
  <c r="AF80" i="13"/>
  <c r="AE80" i="13"/>
  <c r="AD80" i="13"/>
  <c r="AC80" i="13"/>
  <c r="AB80" i="13"/>
  <c r="AA80" i="13"/>
  <c r="Z80" i="13"/>
  <c r="Y80" i="13"/>
  <c r="X80" i="13"/>
  <c r="W80" i="13"/>
  <c r="V80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AL79" i="13"/>
  <c r="AK79" i="13"/>
  <c r="AJ79" i="13"/>
  <c r="AI79" i="13"/>
  <c r="AH79" i="13"/>
  <c r="AG79" i="13"/>
  <c r="AF79" i="13"/>
  <c r="AE79" i="13"/>
  <c r="AD79" i="13"/>
  <c r="AC79" i="13"/>
  <c r="AB79" i="13"/>
  <c r="AA79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AL78" i="13"/>
  <c r="AK78" i="13"/>
  <c r="AJ78" i="13"/>
  <c r="AI78" i="13"/>
  <c r="AH78" i="13"/>
  <c r="AG78" i="13"/>
  <c r="AF78" i="13"/>
  <c r="AE78" i="13"/>
  <c r="AD78" i="13"/>
  <c r="AC78" i="13"/>
  <c r="AB78" i="13"/>
  <c r="AA78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AI77" i="13"/>
  <c r="AH77" i="13"/>
  <c r="AG77" i="13"/>
  <c r="AF77" i="13"/>
  <c r="AE77" i="13"/>
  <c r="AD77" i="13"/>
  <c r="S77" i="13"/>
  <c r="R77" i="13"/>
  <c r="K77" i="13"/>
  <c r="J77" i="13"/>
  <c r="I77" i="13"/>
  <c r="H77" i="13"/>
  <c r="G77" i="13"/>
  <c r="F77" i="13"/>
  <c r="E77" i="13"/>
  <c r="D77" i="13"/>
  <c r="A77" i="13"/>
  <c r="N77" i="13" s="1"/>
  <c r="AL76" i="13"/>
  <c r="AK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AE75" i="13"/>
  <c r="AD75" i="13"/>
  <c r="AC75" i="13"/>
  <c r="Y75" i="13"/>
  <c r="X75" i="13"/>
  <c r="W75" i="13"/>
  <c r="K75" i="13"/>
  <c r="J75" i="13"/>
  <c r="G75" i="13"/>
  <c r="A75" i="13"/>
  <c r="AA74" i="13"/>
  <c r="C74" i="13"/>
  <c r="AL72" i="13"/>
  <c r="AL73" i="13" s="1"/>
  <c r="AK72" i="13"/>
  <c r="AJ72" i="13"/>
  <c r="AI72" i="13"/>
  <c r="AI73" i="13" s="1"/>
  <c r="AH72" i="13"/>
  <c r="AH73" i="13" s="1"/>
  <c r="AB72" i="13"/>
  <c r="AB73" i="13" s="1"/>
  <c r="X72" i="13"/>
  <c r="W72" i="13"/>
  <c r="W73" i="13" s="1"/>
  <c r="V72" i="13"/>
  <c r="V73" i="13" s="1"/>
  <c r="U72" i="13"/>
  <c r="P72" i="13"/>
  <c r="P73" i="13" s="1"/>
  <c r="O72" i="13"/>
  <c r="O73" i="13" s="1"/>
  <c r="N72" i="13"/>
  <c r="N73" i="13" s="1"/>
  <c r="K72" i="13"/>
  <c r="K73" i="13" s="1"/>
  <c r="D72" i="13"/>
  <c r="D73" i="13" s="1"/>
  <c r="C72" i="13"/>
  <c r="C73" i="13" s="1"/>
  <c r="Z60" i="11"/>
  <c r="O60" i="10"/>
  <c r="I11" i="10"/>
  <c r="I10" i="10"/>
  <c r="AO59" i="10"/>
  <c r="AN59" i="10"/>
  <c r="AM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AK59" i="10"/>
  <c r="AL59" i="10"/>
  <c r="AM38" i="6"/>
  <c r="AN38" i="6"/>
  <c r="AO38" i="6"/>
  <c r="AM39" i="6"/>
  <c r="AN39" i="6"/>
  <c r="AO39" i="6"/>
  <c r="AM40" i="6"/>
  <c r="AN40" i="6"/>
  <c r="AO40" i="6"/>
  <c r="AO37" i="6"/>
  <c r="AN37" i="6"/>
  <c r="AM37" i="6"/>
  <c r="D37" i="6"/>
  <c r="D40" i="6" s="1"/>
  <c r="E37" i="6"/>
  <c r="F37" i="6"/>
  <c r="G37" i="6"/>
  <c r="H37" i="6"/>
  <c r="I37" i="6"/>
  <c r="J37" i="6"/>
  <c r="K37" i="6"/>
  <c r="K40" i="6" s="1"/>
  <c r="L37" i="6"/>
  <c r="L40" i="6" s="1"/>
  <c r="M37" i="6"/>
  <c r="M40" i="6" s="1"/>
  <c r="N37" i="6"/>
  <c r="N40" i="6" s="1"/>
  <c r="O37" i="6"/>
  <c r="O40" i="6" s="1"/>
  <c r="P37" i="6"/>
  <c r="P40" i="6" s="1"/>
  <c r="Q37" i="6"/>
  <c r="R37" i="6"/>
  <c r="S37" i="6"/>
  <c r="T37" i="6"/>
  <c r="U37" i="6"/>
  <c r="V37" i="6"/>
  <c r="W37" i="6"/>
  <c r="W40" i="6" s="1"/>
  <c r="X37" i="6"/>
  <c r="X40" i="6" s="1"/>
  <c r="Y37" i="6"/>
  <c r="Z37" i="6"/>
  <c r="Z40" i="6" s="1"/>
  <c r="AA37" i="6"/>
  <c r="AA40" i="6" s="1"/>
  <c r="AB37" i="6"/>
  <c r="AB40" i="6" s="1"/>
  <c r="AC37" i="6"/>
  <c r="AD37" i="6"/>
  <c r="AE37" i="6"/>
  <c r="AF37" i="6"/>
  <c r="AG37" i="6"/>
  <c r="AH37" i="6"/>
  <c r="AI37" i="6"/>
  <c r="AI40" i="6" s="1"/>
  <c r="AJ37" i="6"/>
  <c r="AJ40" i="6" s="1"/>
  <c r="AK37" i="6"/>
  <c r="AL37" i="6"/>
  <c r="AL40" i="6" s="1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Y40" i="6" s="1"/>
  <c r="Z38" i="6"/>
  <c r="AA38" i="6"/>
  <c r="AB38" i="6"/>
  <c r="AC38" i="6"/>
  <c r="AD38" i="6"/>
  <c r="AE38" i="6"/>
  <c r="AF38" i="6"/>
  <c r="AG38" i="6"/>
  <c r="AH38" i="6"/>
  <c r="AI38" i="6"/>
  <c r="AJ38" i="6"/>
  <c r="AK38" i="6"/>
  <c r="AK40" i="6" s="1"/>
  <c r="AL38" i="6"/>
  <c r="D39" i="6"/>
  <c r="E39" i="6"/>
  <c r="E40" i="6" s="1"/>
  <c r="F39" i="6"/>
  <c r="G39" i="6"/>
  <c r="G40" i="6" s="1"/>
  <c r="H39" i="6"/>
  <c r="I39" i="6"/>
  <c r="J39" i="6"/>
  <c r="K39" i="6"/>
  <c r="L39" i="6"/>
  <c r="M39" i="6"/>
  <c r="N39" i="6"/>
  <c r="O39" i="6"/>
  <c r="P39" i="6"/>
  <c r="Q39" i="6"/>
  <c r="Q40" i="6" s="1"/>
  <c r="R39" i="6"/>
  <c r="S39" i="6"/>
  <c r="T39" i="6"/>
  <c r="U39" i="6"/>
  <c r="V39" i="6"/>
  <c r="W39" i="6"/>
  <c r="X39" i="6"/>
  <c r="Y39" i="6"/>
  <c r="Z39" i="6"/>
  <c r="AA39" i="6"/>
  <c r="AB39" i="6"/>
  <c r="AC39" i="6"/>
  <c r="AC40" i="6" s="1"/>
  <c r="AD39" i="6"/>
  <c r="AE39" i="6"/>
  <c r="AF39" i="6"/>
  <c r="AG39" i="6"/>
  <c r="AH39" i="6"/>
  <c r="AI39" i="6"/>
  <c r="AJ39" i="6"/>
  <c r="AK39" i="6"/>
  <c r="AL39" i="6"/>
  <c r="F40" i="6"/>
  <c r="H40" i="6"/>
  <c r="I40" i="6"/>
  <c r="J40" i="6"/>
  <c r="R40" i="6"/>
  <c r="S40" i="6"/>
  <c r="T40" i="6"/>
  <c r="U40" i="6"/>
  <c r="V40" i="6"/>
  <c r="AD40" i="6"/>
  <c r="AE40" i="6"/>
  <c r="AF40" i="6"/>
  <c r="AG40" i="6"/>
  <c r="AH40" i="6"/>
  <c r="C40" i="6"/>
  <c r="C39" i="6"/>
  <c r="C38" i="6"/>
  <c r="C37" i="6"/>
  <c r="AM21" i="2"/>
  <c r="AN21" i="2"/>
  <c r="AO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C21" i="2"/>
  <c r="C20" i="2"/>
  <c r="C20" i="20"/>
  <c r="C21" i="20" s="1"/>
  <c r="A22" i="20"/>
  <c r="C68" i="20"/>
  <c r="A23" i="20"/>
  <c r="A44" i="20"/>
  <c r="L44" i="20" s="1"/>
  <c r="L75" i="20" s="1"/>
  <c r="C44" i="20"/>
  <c r="C75" i="20" s="1"/>
  <c r="C49" i="20"/>
  <c r="C80" i="20" s="1"/>
  <c r="C53" i="20"/>
  <c r="C84" i="20" s="1"/>
  <c r="C28" i="20"/>
  <c r="C88" i="20"/>
  <c r="D44" i="20"/>
  <c r="D75" i="20" s="1"/>
  <c r="C45" i="20"/>
  <c r="A46" i="20"/>
  <c r="Y46" i="20" s="1"/>
  <c r="Z77" i="20" s="1"/>
  <c r="C47" i="20"/>
  <c r="D78" i="20"/>
  <c r="C48" i="20"/>
  <c r="D79" i="20" s="1"/>
  <c r="D49" i="20"/>
  <c r="D80" i="20"/>
  <c r="D53" i="20"/>
  <c r="D84" i="20" s="1"/>
  <c r="C55" i="20"/>
  <c r="D86" i="20" s="1"/>
  <c r="AM86" i="20" s="1"/>
  <c r="D88" i="20"/>
  <c r="D45" i="20"/>
  <c r="E76" i="20" s="1"/>
  <c r="D47" i="20"/>
  <c r="D48" i="20"/>
  <c r="E79" i="20"/>
  <c r="E49" i="20"/>
  <c r="E80" i="20" s="1"/>
  <c r="E53" i="20"/>
  <c r="E84" i="20" s="1"/>
  <c r="D55" i="20"/>
  <c r="E86" i="20" s="1"/>
  <c r="E88" i="20"/>
  <c r="F44" i="20"/>
  <c r="F75" i="20"/>
  <c r="E45" i="20"/>
  <c r="F76" i="20"/>
  <c r="E46" i="20"/>
  <c r="F77" i="20" s="1"/>
  <c r="E47" i="20"/>
  <c r="F78" i="20" s="1"/>
  <c r="E48" i="20"/>
  <c r="F79" i="20"/>
  <c r="F49" i="20"/>
  <c r="F80" i="20" s="1"/>
  <c r="F53" i="20"/>
  <c r="F84" i="20"/>
  <c r="E55" i="20"/>
  <c r="F86" i="20"/>
  <c r="F88" i="20"/>
  <c r="G44" i="20"/>
  <c r="G75" i="20" s="1"/>
  <c r="F45" i="20"/>
  <c r="G76" i="20" s="1"/>
  <c r="F47" i="20"/>
  <c r="G78" i="20"/>
  <c r="F48" i="20"/>
  <c r="G79" i="20"/>
  <c r="G49" i="20"/>
  <c r="G80" i="20" s="1"/>
  <c r="G53" i="20"/>
  <c r="G84" i="20" s="1"/>
  <c r="F55" i="20"/>
  <c r="G86" i="20" s="1"/>
  <c r="G88" i="20"/>
  <c r="G45" i="20"/>
  <c r="H76" i="20"/>
  <c r="G47" i="20"/>
  <c r="H78" i="20"/>
  <c r="G48" i="20"/>
  <c r="H79" i="20" s="1"/>
  <c r="H49" i="20"/>
  <c r="H80" i="20"/>
  <c r="H53" i="20"/>
  <c r="H84" i="20" s="1"/>
  <c r="G55" i="20"/>
  <c r="H86" i="20"/>
  <c r="H88" i="20"/>
  <c r="I44" i="20"/>
  <c r="I75" i="20"/>
  <c r="H45" i="20"/>
  <c r="I76" i="20" s="1"/>
  <c r="H47" i="20"/>
  <c r="I78" i="20" s="1"/>
  <c r="H48" i="20"/>
  <c r="I79" i="20"/>
  <c r="I49" i="20"/>
  <c r="I80" i="20" s="1"/>
  <c r="I53" i="20"/>
  <c r="I84" i="20"/>
  <c r="H55" i="20"/>
  <c r="I86" i="20" s="1"/>
  <c r="I88" i="20"/>
  <c r="I45" i="20"/>
  <c r="J76" i="20" s="1"/>
  <c r="I47" i="20"/>
  <c r="J78" i="20"/>
  <c r="I48" i="20"/>
  <c r="J79" i="20"/>
  <c r="J49" i="20"/>
  <c r="J80" i="20" s="1"/>
  <c r="J53" i="20"/>
  <c r="J84" i="20"/>
  <c r="I55" i="20"/>
  <c r="J86" i="20" s="1"/>
  <c r="J88" i="20"/>
  <c r="K44" i="20"/>
  <c r="K75" i="20"/>
  <c r="J45" i="20"/>
  <c r="K76" i="20" s="1"/>
  <c r="J47" i="20"/>
  <c r="K78" i="20" s="1"/>
  <c r="J48" i="20"/>
  <c r="K79" i="20" s="1"/>
  <c r="K49" i="20"/>
  <c r="K80" i="20"/>
  <c r="K53" i="20"/>
  <c r="K84" i="20"/>
  <c r="J55" i="20"/>
  <c r="K86" i="20"/>
  <c r="K88" i="20"/>
  <c r="K45" i="20"/>
  <c r="L76" i="20"/>
  <c r="K47" i="20"/>
  <c r="L78" i="20"/>
  <c r="K48" i="20"/>
  <c r="L79" i="20" s="1"/>
  <c r="L49" i="20"/>
  <c r="L80" i="20"/>
  <c r="L53" i="20"/>
  <c r="L84" i="20" s="1"/>
  <c r="K55" i="20"/>
  <c r="L86" i="20"/>
  <c r="L88" i="20"/>
  <c r="L45" i="20"/>
  <c r="M76" i="20"/>
  <c r="L47" i="20"/>
  <c r="M78" i="20" s="1"/>
  <c r="L48" i="20"/>
  <c r="M79" i="20" s="1"/>
  <c r="M49" i="20"/>
  <c r="M80" i="20" s="1"/>
  <c r="M53" i="20"/>
  <c r="M84" i="20"/>
  <c r="L55" i="20"/>
  <c r="M86" i="20"/>
  <c r="M88" i="20"/>
  <c r="N44" i="20"/>
  <c r="N75" i="20"/>
  <c r="M45" i="20"/>
  <c r="N76" i="20" s="1"/>
  <c r="M47" i="20"/>
  <c r="N78" i="20" s="1"/>
  <c r="M48" i="20"/>
  <c r="N79" i="20"/>
  <c r="N49" i="20"/>
  <c r="N80" i="20"/>
  <c r="N53" i="20"/>
  <c r="N84" i="20" s="1"/>
  <c r="M55" i="20"/>
  <c r="N86" i="20" s="1"/>
  <c r="C50" i="20"/>
  <c r="C56" i="20"/>
  <c r="D50" i="20"/>
  <c r="D56" i="20"/>
  <c r="E50" i="20"/>
  <c r="E56" i="20"/>
  <c r="F50" i="20"/>
  <c r="F56" i="20"/>
  <c r="G50" i="20"/>
  <c r="G56" i="20"/>
  <c r="H50" i="20"/>
  <c r="H56" i="20"/>
  <c r="I50" i="20"/>
  <c r="I56" i="20"/>
  <c r="J50" i="20"/>
  <c r="J56" i="20"/>
  <c r="K50" i="20"/>
  <c r="K56" i="20"/>
  <c r="L50" i="20"/>
  <c r="L56" i="20"/>
  <c r="M50" i="20"/>
  <c r="M56" i="20"/>
  <c r="N45" i="20"/>
  <c r="O76" i="20" s="1"/>
  <c r="N47" i="20"/>
  <c r="O78" i="20" s="1"/>
  <c r="N48" i="20"/>
  <c r="O79" i="20" s="1"/>
  <c r="N50" i="20"/>
  <c r="N55" i="20"/>
  <c r="N56" i="20"/>
  <c r="G11" i="20"/>
  <c r="I10" i="20"/>
  <c r="G10" i="20"/>
  <c r="I11" i="20"/>
  <c r="O20" i="20"/>
  <c r="O22" i="20" s="1"/>
  <c r="O49" i="20"/>
  <c r="O53" i="20"/>
  <c r="O86" i="20"/>
  <c r="O88" i="20"/>
  <c r="O45" i="20"/>
  <c r="P76" i="20"/>
  <c r="O47" i="20"/>
  <c r="P78" i="20"/>
  <c r="O48" i="20"/>
  <c r="P79" i="20"/>
  <c r="P49" i="20"/>
  <c r="P80" i="20"/>
  <c r="P53" i="20"/>
  <c r="P84" i="20" s="1"/>
  <c r="O55" i="20"/>
  <c r="P86" i="20"/>
  <c r="P88" i="20"/>
  <c r="P45" i="20"/>
  <c r="P47" i="20"/>
  <c r="Q78" i="20" s="1"/>
  <c r="P48" i="20"/>
  <c r="Q79" i="20" s="1"/>
  <c r="Q49" i="20"/>
  <c r="Q80" i="20" s="1"/>
  <c r="Q53" i="20"/>
  <c r="Q84" i="20"/>
  <c r="P55" i="20"/>
  <c r="Q86" i="20" s="1"/>
  <c r="Q88" i="20"/>
  <c r="R44" i="20"/>
  <c r="R75" i="20" s="1"/>
  <c r="Q45" i="20"/>
  <c r="R76" i="20" s="1"/>
  <c r="Q47" i="20"/>
  <c r="R78" i="20" s="1"/>
  <c r="Q48" i="20"/>
  <c r="R79" i="20"/>
  <c r="R49" i="20"/>
  <c r="R80" i="20"/>
  <c r="R53" i="20"/>
  <c r="R84" i="20"/>
  <c r="Q55" i="20"/>
  <c r="R86" i="20" s="1"/>
  <c r="R88" i="20"/>
  <c r="R45" i="20"/>
  <c r="S76" i="20"/>
  <c r="R47" i="20"/>
  <c r="S78" i="20" s="1"/>
  <c r="R48" i="20"/>
  <c r="S79" i="20" s="1"/>
  <c r="S49" i="20"/>
  <c r="S80" i="20" s="1"/>
  <c r="S53" i="20"/>
  <c r="S84" i="20" s="1"/>
  <c r="R55" i="20"/>
  <c r="S86" i="20"/>
  <c r="S88" i="20"/>
  <c r="T44" i="20"/>
  <c r="T75" i="20" s="1"/>
  <c r="S45" i="20"/>
  <c r="T76" i="20"/>
  <c r="S47" i="20"/>
  <c r="T78" i="20"/>
  <c r="S48" i="20"/>
  <c r="T79" i="20" s="1"/>
  <c r="T49" i="20"/>
  <c r="T80" i="20" s="1"/>
  <c r="T53" i="20"/>
  <c r="T84" i="20" s="1"/>
  <c r="S55" i="20"/>
  <c r="T86" i="20"/>
  <c r="T88" i="20"/>
  <c r="T45" i="20"/>
  <c r="U76" i="20" s="1"/>
  <c r="T47" i="20"/>
  <c r="U78" i="20"/>
  <c r="T48" i="20"/>
  <c r="U49" i="20"/>
  <c r="U80" i="20" s="1"/>
  <c r="U53" i="20"/>
  <c r="U84" i="20" s="1"/>
  <c r="T55" i="20"/>
  <c r="U86" i="20" s="1"/>
  <c r="U88" i="20"/>
  <c r="V44" i="20"/>
  <c r="V75" i="20" s="1"/>
  <c r="U45" i="20"/>
  <c r="V76" i="20"/>
  <c r="U46" i="20"/>
  <c r="V77" i="20" s="1"/>
  <c r="U47" i="20"/>
  <c r="V78" i="20" s="1"/>
  <c r="U48" i="20"/>
  <c r="V79" i="20"/>
  <c r="V49" i="20"/>
  <c r="V80" i="20" s="1"/>
  <c r="V53" i="20"/>
  <c r="V84" i="20"/>
  <c r="U55" i="20"/>
  <c r="V88" i="20"/>
  <c r="W44" i="20"/>
  <c r="W75" i="20" s="1"/>
  <c r="V45" i="20"/>
  <c r="W76" i="20" s="1"/>
  <c r="V47" i="20"/>
  <c r="W78" i="20"/>
  <c r="V48" i="20"/>
  <c r="W79" i="20" s="1"/>
  <c r="W49" i="20"/>
  <c r="W80" i="20" s="1"/>
  <c r="W53" i="20"/>
  <c r="W84" i="20" s="1"/>
  <c r="V55" i="20"/>
  <c r="W86" i="20" s="1"/>
  <c r="W88" i="20"/>
  <c r="W45" i="20"/>
  <c r="X76" i="20"/>
  <c r="W47" i="20"/>
  <c r="X78" i="20"/>
  <c r="W48" i="20"/>
  <c r="X79" i="20" s="1"/>
  <c r="X49" i="20"/>
  <c r="X80" i="20"/>
  <c r="X53" i="20"/>
  <c r="X84" i="20" s="1"/>
  <c r="W55" i="20"/>
  <c r="X86" i="20" s="1"/>
  <c r="X88" i="20"/>
  <c r="Y44" i="20"/>
  <c r="Y75" i="20"/>
  <c r="X45" i="20"/>
  <c r="Y76" i="20" s="1"/>
  <c r="X47" i="20"/>
  <c r="Y78" i="20" s="1"/>
  <c r="X48" i="20"/>
  <c r="Y79" i="20"/>
  <c r="Y49" i="20"/>
  <c r="Y80" i="20" s="1"/>
  <c r="Y53" i="20"/>
  <c r="Y84" i="20"/>
  <c r="X55" i="20"/>
  <c r="Y86" i="20" s="1"/>
  <c r="Y88" i="20"/>
  <c r="Y45" i="20"/>
  <c r="Z76" i="20" s="1"/>
  <c r="Y47" i="20"/>
  <c r="Z78" i="20"/>
  <c r="Y48" i="20"/>
  <c r="Z79" i="20" s="1"/>
  <c r="Z49" i="20"/>
  <c r="Z80" i="20" s="1"/>
  <c r="Z53" i="20"/>
  <c r="Z84" i="20"/>
  <c r="Y55" i="20"/>
  <c r="Z86" i="20" s="1"/>
  <c r="O50" i="20"/>
  <c r="O56" i="20"/>
  <c r="AN56" i="20" s="1"/>
  <c r="P50" i="20"/>
  <c r="P56" i="20"/>
  <c r="Q50" i="20"/>
  <c r="Q56" i="20"/>
  <c r="R50" i="20"/>
  <c r="R56" i="20"/>
  <c r="S50" i="20"/>
  <c r="S56" i="20"/>
  <c r="T50" i="20"/>
  <c r="T56" i="20"/>
  <c r="U50" i="20"/>
  <c r="U56" i="20"/>
  <c r="V50" i="20"/>
  <c r="V56" i="20"/>
  <c r="W50" i="20"/>
  <c r="W56" i="20"/>
  <c r="X50" i="20"/>
  <c r="X56" i="20"/>
  <c r="Y50" i="20"/>
  <c r="Y56" i="20"/>
  <c r="Z45" i="20"/>
  <c r="Z47" i="20"/>
  <c r="AA78" i="20" s="1"/>
  <c r="Z48" i="20"/>
  <c r="AA79" i="20" s="1"/>
  <c r="Z50" i="20"/>
  <c r="Z55" i="20"/>
  <c r="Z56" i="20"/>
  <c r="AA20" i="20"/>
  <c r="AA76" i="20"/>
  <c r="AA49" i="20"/>
  <c r="AA80" i="20" s="1"/>
  <c r="AA53" i="20"/>
  <c r="AA84" i="20"/>
  <c r="AO84" i="20" s="1"/>
  <c r="AA86" i="20"/>
  <c r="AA88" i="20"/>
  <c r="AA45" i="20"/>
  <c r="AB76" i="20" s="1"/>
  <c r="AA47" i="20"/>
  <c r="AB78" i="20"/>
  <c r="AA48" i="20"/>
  <c r="AB79" i="20"/>
  <c r="AB49" i="20"/>
  <c r="AB80" i="20" s="1"/>
  <c r="AB53" i="20"/>
  <c r="AB84" i="20" s="1"/>
  <c r="AA55" i="20"/>
  <c r="AB86" i="20" s="1"/>
  <c r="AB88" i="20"/>
  <c r="AC44" i="20"/>
  <c r="AC75" i="20" s="1"/>
  <c r="AB45" i="20"/>
  <c r="AC76" i="20" s="1"/>
  <c r="AB47" i="20"/>
  <c r="AC78" i="20" s="1"/>
  <c r="AB48" i="20"/>
  <c r="AC79" i="20"/>
  <c r="AC49" i="20"/>
  <c r="AC80" i="20" s="1"/>
  <c r="AC53" i="20"/>
  <c r="AC84" i="20"/>
  <c r="AB55" i="20"/>
  <c r="AC88" i="20"/>
  <c r="AD44" i="20"/>
  <c r="AD75" i="20" s="1"/>
  <c r="AC45" i="20"/>
  <c r="AD76" i="20" s="1"/>
  <c r="AC47" i="20"/>
  <c r="AD78" i="20"/>
  <c r="AC48" i="20"/>
  <c r="AD79" i="20" s="1"/>
  <c r="AD49" i="20"/>
  <c r="AD80" i="20"/>
  <c r="AD53" i="20"/>
  <c r="AD84" i="20" s="1"/>
  <c r="AC55" i="20"/>
  <c r="AD86" i="20" s="1"/>
  <c r="AD88" i="20"/>
  <c r="AD45" i="20"/>
  <c r="AE76" i="20" s="1"/>
  <c r="AD47" i="20"/>
  <c r="AE78" i="20"/>
  <c r="AD48" i="20"/>
  <c r="AE79" i="20" s="1"/>
  <c r="AE49" i="20"/>
  <c r="AE80" i="20"/>
  <c r="AE53" i="20"/>
  <c r="AE84" i="20"/>
  <c r="AD55" i="20"/>
  <c r="AE86" i="20"/>
  <c r="AE88" i="20"/>
  <c r="AF44" i="20"/>
  <c r="AF75" i="20"/>
  <c r="AE45" i="20"/>
  <c r="AF76" i="20" s="1"/>
  <c r="AE47" i="20"/>
  <c r="AF78" i="20" s="1"/>
  <c r="AE48" i="20"/>
  <c r="AF79" i="20"/>
  <c r="AF49" i="20"/>
  <c r="AF80" i="20"/>
  <c r="AF53" i="20"/>
  <c r="AF84" i="20" s="1"/>
  <c r="AE55" i="20"/>
  <c r="AF86" i="20" s="1"/>
  <c r="AF88" i="20"/>
  <c r="AF45" i="20"/>
  <c r="AG76" i="20"/>
  <c r="AF46" i="20"/>
  <c r="AG77" i="20" s="1"/>
  <c r="AF47" i="20"/>
  <c r="AG78" i="20"/>
  <c r="AF48" i="20"/>
  <c r="AG79" i="20"/>
  <c r="AG49" i="20"/>
  <c r="AG80" i="20" s="1"/>
  <c r="AG53" i="20"/>
  <c r="AG84" i="20"/>
  <c r="AF55" i="20"/>
  <c r="AG86" i="20"/>
  <c r="AG88" i="20"/>
  <c r="AH44" i="20"/>
  <c r="AH75" i="20" s="1"/>
  <c r="AG45" i="20"/>
  <c r="AH76" i="20"/>
  <c r="AG47" i="20"/>
  <c r="AH78" i="20" s="1"/>
  <c r="AG48" i="20"/>
  <c r="AH79" i="20" s="1"/>
  <c r="AH49" i="20"/>
  <c r="AH80" i="20"/>
  <c r="AH53" i="20"/>
  <c r="AH84" i="20"/>
  <c r="AG55" i="20"/>
  <c r="AH86" i="20"/>
  <c r="AH88" i="20"/>
  <c r="AH45" i="20"/>
  <c r="AI76" i="20"/>
  <c r="AH47" i="20"/>
  <c r="AI78" i="20"/>
  <c r="AH48" i="20"/>
  <c r="AI79" i="20" s="1"/>
  <c r="AI49" i="20"/>
  <c r="AI80" i="20" s="1"/>
  <c r="AI53" i="20"/>
  <c r="AI84" i="20" s="1"/>
  <c r="AH55" i="20"/>
  <c r="AI86" i="20"/>
  <c r="AI88" i="20"/>
  <c r="AI45" i="20"/>
  <c r="AJ76" i="20"/>
  <c r="AI47" i="20"/>
  <c r="AJ78" i="20" s="1"/>
  <c r="AI48" i="20"/>
  <c r="AJ79" i="20" s="1"/>
  <c r="AJ49" i="20"/>
  <c r="AJ80" i="20" s="1"/>
  <c r="AJ53" i="20"/>
  <c r="AJ84" i="20"/>
  <c r="AI55" i="20"/>
  <c r="AJ86" i="20"/>
  <c r="AJ88" i="20"/>
  <c r="AK44" i="20"/>
  <c r="AK75" i="20"/>
  <c r="AJ45" i="20"/>
  <c r="AK76" i="20" s="1"/>
  <c r="AJ47" i="20"/>
  <c r="AK78" i="20"/>
  <c r="AJ48" i="20"/>
  <c r="AK79" i="20" s="1"/>
  <c r="AK49" i="20"/>
  <c r="AO49" i="20" s="1"/>
  <c r="AK80" i="20"/>
  <c r="AK53" i="20"/>
  <c r="AK84" i="20"/>
  <c r="AJ55" i="20"/>
  <c r="AK86" i="20" s="1"/>
  <c r="AK88" i="20"/>
  <c r="AK45" i="20"/>
  <c r="AL76" i="20"/>
  <c r="AK46" i="20"/>
  <c r="AL77" i="20" s="1"/>
  <c r="AK47" i="20"/>
  <c r="AL78" i="20" s="1"/>
  <c r="AK48" i="20"/>
  <c r="AL79" i="20" s="1"/>
  <c r="AL49" i="20"/>
  <c r="AL80" i="20" s="1"/>
  <c r="AL53" i="20"/>
  <c r="AL84" i="20" s="1"/>
  <c r="AK55" i="20"/>
  <c r="AL86" i="20"/>
  <c r="AA50" i="20"/>
  <c r="AA56" i="20"/>
  <c r="AB50" i="20"/>
  <c r="AB56" i="20"/>
  <c r="AC50" i="20"/>
  <c r="AC56" i="20"/>
  <c r="AD50" i="20"/>
  <c r="AD56" i="20"/>
  <c r="AE50" i="20"/>
  <c r="AE56" i="20"/>
  <c r="AF50" i="20"/>
  <c r="AF56" i="20"/>
  <c r="AG50" i="20"/>
  <c r="AG56" i="20"/>
  <c r="AH50" i="20"/>
  <c r="AH56" i="20"/>
  <c r="AI50" i="20"/>
  <c r="AI56" i="20"/>
  <c r="AJ50" i="20"/>
  <c r="AJ56" i="20"/>
  <c r="AK50" i="20"/>
  <c r="AK56" i="20"/>
  <c r="AL45" i="20"/>
  <c r="AL47" i="20"/>
  <c r="AL48" i="20"/>
  <c r="AL50" i="20"/>
  <c r="AL55" i="20"/>
  <c r="AL56" i="20"/>
  <c r="AO81" i="20"/>
  <c r="AN81" i="20"/>
  <c r="AM81" i="20"/>
  <c r="AO66" i="20"/>
  <c r="AN66" i="20"/>
  <c r="AM66" i="20"/>
  <c r="AO56" i="20"/>
  <c r="AM55" i="20"/>
  <c r="AO48" i="20"/>
  <c r="AM48" i="20"/>
  <c r="AO45" i="20"/>
  <c r="D9" i="20"/>
  <c r="D8" i="20"/>
  <c r="D9" i="19"/>
  <c r="D13" i="19"/>
  <c r="C20" i="18"/>
  <c r="C21" i="18"/>
  <c r="C29" i="18"/>
  <c r="C30" i="18"/>
  <c r="C87" i="18" s="1"/>
  <c r="C37" i="18"/>
  <c r="O20" i="18"/>
  <c r="O21" i="18" s="1"/>
  <c r="O22" i="18"/>
  <c r="O67" i="18" s="1"/>
  <c r="O41" i="18"/>
  <c r="O72" i="18" s="1"/>
  <c r="O36" i="18"/>
  <c r="O51" i="18"/>
  <c r="O82" i="18"/>
  <c r="O52" i="18"/>
  <c r="O83" i="18"/>
  <c r="O54" i="18"/>
  <c r="O85" i="18" s="1"/>
  <c r="O29" i="18"/>
  <c r="P20" i="18"/>
  <c r="P41" i="18" s="1"/>
  <c r="P21" i="18"/>
  <c r="P23" i="18"/>
  <c r="P68" i="18" s="1"/>
  <c r="P72" i="18"/>
  <c r="P42" i="18"/>
  <c r="P73" i="18" s="1"/>
  <c r="O43" i="18"/>
  <c r="P74" i="18"/>
  <c r="P36" i="18"/>
  <c r="P29" i="18"/>
  <c r="Q20" i="18"/>
  <c r="Q21" i="18"/>
  <c r="Q36" i="18"/>
  <c r="R20" i="18"/>
  <c r="O37" i="18"/>
  <c r="P37" i="18"/>
  <c r="AA20" i="18"/>
  <c r="AA21" i="18"/>
  <c r="AA41" i="18"/>
  <c r="AA42" i="18" s="1"/>
  <c r="AA73" i="18" s="1"/>
  <c r="AA72" i="18"/>
  <c r="AA36" i="18"/>
  <c r="AA54" i="18" s="1"/>
  <c r="AA51" i="18"/>
  <c r="AA52" i="18"/>
  <c r="AA83" i="18"/>
  <c r="AA29" i="18"/>
  <c r="AB20" i="18"/>
  <c r="AC20" i="18" s="1"/>
  <c r="AB21" i="18"/>
  <c r="AB22" i="18"/>
  <c r="AB23" i="18"/>
  <c r="AB68" i="18"/>
  <c r="AA43" i="18"/>
  <c r="AB36" i="18"/>
  <c r="AB51" i="18"/>
  <c r="AB82" i="18" s="1"/>
  <c r="AB54" i="18"/>
  <c r="AB85" i="18" s="1"/>
  <c r="AC22" i="18"/>
  <c r="AC36" i="18"/>
  <c r="AC51" i="18"/>
  <c r="AC82" i="18" s="1"/>
  <c r="AD20" i="18"/>
  <c r="AD22" i="18" s="1"/>
  <c r="AA37" i="18"/>
  <c r="C28" i="18"/>
  <c r="A22" i="18"/>
  <c r="P22" i="18" s="1"/>
  <c r="P67" i="18" s="1"/>
  <c r="C68" i="18"/>
  <c r="A23" i="18"/>
  <c r="AA24" i="18" s="1"/>
  <c r="A44" i="18"/>
  <c r="C44" i="18"/>
  <c r="C75" i="18"/>
  <c r="C49" i="18"/>
  <c r="C80" i="18" s="1"/>
  <c r="C53" i="18"/>
  <c r="C84" i="18"/>
  <c r="C88" i="18"/>
  <c r="C45" i="18"/>
  <c r="D76" i="18"/>
  <c r="A46" i="18"/>
  <c r="C46" i="18"/>
  <c r="D77" i="18" s="1"/>
  <c r="C47" i="18"/>
  <c r="D78" i="18" s="1"/>
  <c r="C48" i="18"/>
  <c r="D79" i="18"/>
  <c r="D49" i="18"/>
  <c r="D80" i="18"/>
  <c r="D53" i="18"/>
  <c r="D84" i="18" s="1"/>
  <c r="C55" i="18"/>
  <c r="D86" i="18"/>
  <c r="D88" i="18"/>
  <c r="E44" i="18"/>
  <c r="E75" i="18"/>
  <c r="D45" i="18"/>
  <c r="E76" i="18"/>
  <c r="D46" i="18"/>
  <c r="E77" i="18" s="1"/>
  <c r="D47" i="18"/>
  <c r="E78" i="18" s="1"/>
  <c r="D48" i="18"/>
  <c r="E79" i="18"/>
  <c r="E49" i="18"/>
  <c r="E53" i="18"/>
  <c r="E84" i="18" s="1"/>
  <c r="D55" i="18"/>
  <c r="E86" i="18"/>
  <c r="E88" i="18"/>
  <c r="E45" i="18"/>
  <c r="F76" i="18" s="1"/>
  <c r="E46" i="18"/>
  <c r="F77" i="18"/>
  <c r="E47" i="18"/>
  <c r="AM47" i="18" s="1"/>
  <c r="F78" i="18"/>
  <c r="AM78" i="18" s="1"/>
  <c r="E48" i="18"/>
  <c r="F79" i="18" s="1"/>
  <c r="F49" i="18"/>
  <c r="F80" i="18" s="1"/>
  <c r="F53" i="18"/>
  <c r="F84" i="18"/>
  <c r="E55" i="18"/>
  <c r="F86" i="18" s="1"/>
  <c r="F88" i="18"/>
  <c r="G44" i="18"/>
  <c r="G75" i="18"/>
  <c r="F45" i="18"/>
  <c r="G76" i="18"/>
  <c r="F47" i="18"/>
  <c r="G78" i="18" s="1"/>
  <c r="F48" i="18"/>
  <c r="G79" i="18" s="1"/>
  <c r="G49" i="18"/>
  <c r="G80" i="18"/>
  <c r="G53" i="18"/>
  <c r="G84" i="18" s="1"/>
  <c r="F55" i="18"/>
  <c r="G86" i="18" s="1"/>
  <c r="G88" i="18"/>
  <c r="H44" i="18"/>
  <c r="H75" i="18"/>
  <c r="G45" i="18"/>
  <c r="G46" i="18"/>
  <c r="H77" i="18" s="1"/>
  <c r="G47" i="18"/>
  <c r="H78" i="18" s="1"/>
  <c r="G48" i="18"/>
  <c r="H49" i="18"/>
  <c r="H80" i="18" s="1"/>
  <c r="H53" i="18"/>
  <c r="H84" i="18"/>
  <c r="G55" i="18"/>
  <c r="H86" i="18"/>
  <c r="H88" i="18"/>
  <c r="H45" i="18"/>
  <c r="I76" i="18" s="1"/>
  <c r="H46" i="18"/>
  <c r="I77" i="18"/>
  <c r="H47" i="18"/>
  <c r="I78" i="18"/>
  <c r="H48" i="18"/>
  <c r="I79" i="18"/>
  <c r="I49" i="18"/>
  <c r="I80" i="18"/>
  <c r="I53" i="18"/>
  <c r="I84" i="18"/>
  <c r="H55" i="18"/>
  <c r="I86" i="18" s="1"/>
  <c r="I88" i="18"/>
  <c r="J44" i="18"/>
  <c r="J75" i="18" s="1"/>
  <c r="I45" i="18"/>
  <c r="J76" i="18" s="1"/>
  <c r="I46" i="18"/>
  <c r="J77" i="18"/>
  <c r="I47" i="18"/>
  <c r="J78" i="18" s="1"/>
  <c r="I48" i="18"/>
  <c r="J79" i="18"/>
  <c r="J49" i="18"/>
  <c r="J80" i="18"/>
  <c r="J53" i="18"/>
  <c r="J84" i="18" s="1"/>
  <c r="I55" i="18"/>
  <c r="J86" i="18"/>
  <c r="J88" i="18"/>
  <c r="K44" i="18"/>
  <c r="K75" i="18" s="1"/>
  <c r="J45" i="18"/>
  <c r="K76" i="18"/>
  <c r="J46" i="18"/>
  <c r="K77" i="18" s="1"/>
  <c r="J47" i="18"/>
  <c r="K78" i="18"/>
  <c r="J48" i="18"/>
  <c r="K79" i="18"/>
  <c r="K49" i="18"/>
  <c r="K80" i="18" s="1"/>
  <c r="K53" i="18"/>
  <c r="K84" i="18" s="1"/>
  <c r="J55" i="18"/>
  <c r="K86" i="18"/>
  <c r="K88" i="18"/>
  <c r="L44" i="18"/>
  <c r="L75" i="18" s="1"/>
  <c r="K45" i="18"/>
  <c r="L76" i="18" s="1"/>
  <c r="K46" i="18"/>
  <c r="L77" i="18" s="1"/>
  <c r="K47" i="18"/>
  <c r="L78" i="18" s="1"/>
  <c r="K48" i="18"/>
  <c r="L79" i="18" s="1"/>
  <c r="L49" i="18"/>
  <c r="L80" i="18"/>
  <c r="L53" i="18"/>
  <c r="L84" i="18"/>
  <c r="K55" i="18"/>
  <c r="L88" i="18"/>
  <c r="M44" i="18"/>
  <c r="M75" i="18" s="1"/>
  <c r="L45" i="18"/>
  <c r="M76" i="18"/>
  <c r="L47" i="18"/>
  <c r="M78" i="18" s="1"/>
  <c r="L48" i="18"/>
  <c r="M79" i="18"/>
  <c r="M49" i="18"/>
  <c r="M80" i="18"/>
  <c r="M53" i="18"/>
  <c r="M84" i="18"/>
  <c r="L55" i="18"/>
  <c r="M86" i="18" s="1"/>
  <c r="M88" i="18"/>
  <c r="N44" i="18"/>
  <c r="N75" i="18" s="1"/>
  <c r="M45" i="18"/>
  <c r="N76" i="18"/>
  <c r="M46" i="18"/>
  <c r="N77" i="18" s="1"/>
  <c r="M47" i="18"/>
  <c r="N78" i="18"/>
  <c r="M48" i="18"/>
  <c r="N79" i="18"/>
  <c r="N49" i="18"/>
  <c r="N80" i="18" s="1"/>
  <c r="N53" i="18"/>
  <c r="N84" i="18" s="1"/>
  <c r="M55" i="18"/>
  <c r="N86" i="18" s="1"/>
  <c r="C50" i="18"/>
  <c r="C56" i="18"/>
  <c r="D50" i="18"/>
  <c r="D56" i="18"/>
  <c r="E50" i="18"/>
  <c r="E56" i="18"/>
  <c r="F50" i="18"/>
  <c r="F56" i="18"/>
  <c r="G50" i="18"/>
  <c r="G56" i="18"/>
  <c r="H50" i="18"/>
  <c r="H56" i="18"/>
  <c r="I50" i="18"/>
  <c r="I56" i="18"/>
  <c r="J50" i="18"/>
  <c r="J56" i="18"/>
  <c r="K50" i="18"/>
  <c r="K56" i="18"/>
  <c r="L50" i="18"/>
  <c r="L56" i="18"/>
  <c r="M50" i="18"/>
  <c r="M56" i="18"/>
  <c r="N45" i="18"/>
  <c r="O76" i="18" s="1"/>
  <c r="N46" i="18"/>
  <c r="N47" i="18"/>
  <c r="O78" i="18" s="1"/>
  <c r="N48" i="18"/>
  <c r="N50" i="18"/>
  <c r="N55" i="18"/>
  <c r="O86" i="18" s="1"/>
  <c r="AN86" i="18" s="1"/>
  <c r="N56" i="18"/>
  <c r="G11" i="18"/>
  <c r="I10" i="18"/>
  <c r="G10" i="18"/>
  <c r="I11" i="18"/>
  <c r="O44" i="18"/>
  <c r="O75" i="18" s="1"/>
  <c r="O77" i="18"/>
  <c r="O79" i="18"/>
  <c r="O49" i="18"/>
  <c r="O53" i="18"/>
  <c r="O84" i="18"/>
  <c r="O88" i="18"/>
  <c r="P44" i="18"/>
  <c r="P75" i="18" s="1"/>
  <c r="O45" i="18"/>
  <c r="P76" i="18" s="1"/>
  <c r="O47" i="18"/>
  <c r="P78" i="18"/>
  <c r="O48" i="18"/>
  <c r="P79" i="18" s="1"/>
  <c r="P49" i="18"/>
  <c r="P80" i="18" s="1"/>
  <c r="P53" i="18"/>
  <c r="P84" i="18"/>
  <c r="O55" i="18"/>
  <c r="P86" i="18" s="1"/>
  <c r="P88" i="18"/>
  <c r="Q44" i="18"/>
  <c r="Q75" i="18"/>
  <c r="P45" i="18"/>
  <c r="Q76" i="18"/>
  <c r="P46" i="18"/>
  <c r="Q77" i="18"/>
  <c r="P47" i="18"/>
  <c r="Q78" i="18" s="1"/>
  <c r="P48" i="18"/>
  <c r="Q79" i="18" s="1"/>
  <c r="Q49" i="18"/>
  <c r="Q80" i="18" s="1"/>
  <c r="Q53" i="18"/>
  <c r="Q84" i="18"/>
  <c r="P55" i="18"/>
  <c r="Q86" i="18"/>
  <c r="Q88" i="18"/>
  <c r="R44" i="18"/>
  <c r="R75" i="18"/>
  <c r="Q45" i="18"/>
  <c r="R76" i="18" s="1"/>
  <c r="Q46" i="18"/>
  <c r="R77" i="18" s="1"/>
  <c r="Q47" i="18"/>
  <c r="R78" i="18"/>
  <c r="Q48" i="18"/>
  <c r="R79" i="18"/>
  <c r="R49" i="18"/>
  <c r="R80" i="18"/>
  <c r="R53" i="18"/>
  <c r="R84" i="18"/>
  <c r="Q55" i="18"/>
  <c r="R86" i="18" s="1"/>
  <c r="R88" i="18"/>
  <c r="S44" i="18"/>
  <c r="S75" i="18" s="1"/>
  <c r="R45" i="18"/>
  <c r="S76" i="18" s="1"/>
  <c r="R46" i="18"/>
  <c r="S77" i="18"/>
  <c r="R47" i="18"/>
  <c r="AN47" i="18" s="1"/>
  <c r="S78" i="18"/>
  <c r="R48" i="18"/>
  <c r="S79" i="18"/>
  <c r="S49" i="18"/>
  <c r="S80" i="18" s="1"/>
  <c r="S53" i="18"/>
  <c r="R55" i="18"/>
  <c r="S86" i="18" s="1"/>
  <c r="S88" i="18"/>
  <c r="T44" i="18"/>
  <c r="T75" i="18"/>
  <c r="S45" i="18"/>
  <c r="T76" i="18"/>
  <c r="S46" i="18"/>
  <c r="T77" i="18"/>
  <c r="S47" i="18"/>
  <c r="T78" i="18" s="1"/>
  <c r="S48" i="18"/>
  <c r="T79" i="18"/>
  <c r="T49" i="18"/>
  <c r="T80" i="18" s="1"/>
  <c r="T53" i="18"/>
  <c r="T84" i="18"/>
  <c r="S55" i="18"/>
  <c r="T86" i="18"/>
  <c r="T88" i="18"/>
  <c r="U44" i="18"/>
  <c r="U75" i="18" s="1"/>
  <c r="T45" i="18"/>
  <c r="U76" i="18" s="1"/>
  <c r="T46" i="18"/>
  <c r="U77" i="18" s="1"/>
  <c r="T47" i="18"/>
  <c r="U78" i="18" s="1"/>
  <c r="T48" i="18"/>
  <c r="U79" i="18"/>
  <c r="U49" i="18"/>
  <c r="U80" i="18"/>
  <c r="U53" i="18"/>
  <c r="U84" i="18"/>
  <c r="T55" i="18"/>
  <c r="U86" i="18" s="1"/>
  <c r="U88" i="18"/>
  <c r="V44" i="18"/>
  <c r="V75" i="18" s="1"/>
  <c r="U45" i="18"/>
  <c r="V76" i="18"/>
  <c r="U46" i="18"/>
  <c r="V77" i="18"/>
  <c r="U47" i="18"/>
  <c r="V78" i="18" s="1"/>
  <c r="U48" i="18"/>
  <c r="V79" i="18" s="1"/>
  <c r="V49" i="18"/>
  <c r="V80" i="18"/>
  <c r="V53" i="18"/>
  <c r="V84" i="18" s="1"/>
  <c r="U55" i="18"/>
  <c r="V86" i="18"/>
  <c r="V88" i="18"/>
  <c r="W44" i="18"/>
  <c r="AN44" i="18" s="1"/>
  <c r="W75" i="18"/>
  <c r="V45" i="18"/>
  <c r="W76" i="18"/>
  <c r="V46" i="18"/>
  <c r="W77" i="18" s="1"/>
  <c r="V47" i="18"/>
  <c r="W78" i="18" s="1"/>
  <c r="V48" i="18"/>
  <c r="W79" i="18" s="1"/>
  <c r="W49" i="18"/>
  <c r="W80" i="18"/>
  <c r="W53" i="18"/>
  <c r="W84" i="18"/>
  <c r="V55" i="18"/>
  <c r="W86" i="18"/>
  <c r="W88" i="18"/>
  <c r="X44" i="18"/>
  <c r="X75" i="18"/>
  <c r="W45" i="18"/>
  <c r="X76" i="18" s="1"/>
  <c r="W46" i="18"/>
  <c r="X77" i="18"/>
  <c r="W47" i="18"/>
  <c r="X78" i="18"/>
  <c r="W48" i="18"/>
  <c r="X79" i="18" s="1"/>
  <c r="X49" i="18"/>
  <c r="X80" i="18" s="1"/>
  <c r="X53" i="18"/>
  <c r="X84" i="18"/>
  <c r="W55" i="18"/>
  <c r="X86" i="18" s="1"/>
  <c r="X88" i="18"/>
  <c r="Y44" i="18"/>
  <c r="Y75" i="18"/>
  <c r="X45" i="18"/>
  <c r="Y76" i="18"/>
  <c r="X46" i="18"/>
  <c r="Y77" i="18"/>
  <c r="X47" i="18"/>
  <c r="Y78" i="18" s="1"/>
  <c r="X48" i="18"/>
  <c r="Y79" i="18" s="1"/>
  <c r="Y49" i="18"/>
  <c r="Y80" i="18" s="1"/>
  <c r="Y53" i="18"/>
  <c r="Y84" i="18"/>
  <c r="X55" i="18"/>
  <c r="Y86" i="18"/>
  <c r="Y88" i="18"/>
  <c r="Z44" i="18"/>
  <c r="Z75" i="18" s="1"/>
  <c r="Y45" i="18"/>
  <c r="Z76" i="18"/>
  <c r="Y46" i="18"/>
  <c r="Z77" i="18" s="1"/>
  <c r="Y47" i="18"/>
  <c r="Z78" i="18"/>
  <c r="Y48" i="18"/>
  <c r="Z79" i="18"/>
  <c r="Z49" i="18"/>
  <c r="Z80" i="18" s="1"/>
  <c r="Z53" i="18"/>
  <c r="Z84" i="18" s="1"/>
  <c r="Y55" i="18"/>
  <c r="Z86" i="18"/>
  <c r="O50" i="18"/>
  <c r="O56" i="18"/>
  <c r="P50" i="18"/>
  <c r="P56" i="18"/>
  <c r="Q50" i="18"/>
  <c r="Q56" i="18"/>
  <c r="R50" i="18"/>
  <c r="R56" i="18"/>
  <c r="S50" i="18"/>
  <c r="S56" i="18"/>
  <c r="T50" i="18"/>
  <c r="T56" i="18"/>
  <c r="AN56" i="18" s="1"/>
  <c r="U50" i="18"/>
  <c r="U56" i="18"/>
  <c r="V50" i="18"/>
  <c r="V56" i="18"/>
  <c r="W50" i="18"/>
  <c r="W56" i="18"/>
  <c r="X50" i="18"/>
  <c r="X56" i="18"/>
  <c r="Y50" i="18"/>
  <c r="Y56" i="18"/>
  <c r="Z45" i="18"/>
  <c r="Z46" i="18"/>
  <c r="AA77" i="18" s="1"/>
  <c r="AO77" i="18" s="1"/>
  <c r="Z47" i="18"/>
  <c r="Z48" i="18"/>
  <c r="AA79" i="18" s="1"/>
  <c r="Z50" i="18"/>
  <c r="Z55" i="18"/>
  <c r="Z56" i="18"/>
  <c r="AA44" i="18"/>
  <c r="AA75" i="18"/>
  <c r="AA76" i="18"/>
  <c r="AA78" i="18"/>
  <c r="AA49" i="18"/>
  <c r="AA53" i="18"/>
  <c r="AA84" i="18" s="1"/>
  <c r="AA86" i="18"/>
  <c r="AA88" i="18"/>
  <c r="AB44" i="18"/>
  <c r="AB75" i="18"/>
  <c r="AA45" i="18"/>
  <c r="AB76" i="18"/>
  <c r="AA46" i="18"/>
  <c r="AB77" i="18" s="1"/>
  <c r="AA47" i="18"/>
  <c r="AA48" i="18"/>
  <c r="AB79" i="18" s="1"/>
  <c r="AB49" i="18"/>
  <c r="AB80" i="18"/>
  <c r="AB53" i="18"/>
  <c r="AO53" i="18" s="1"/>
  <c r="AB84" i="18"/>
  <c r="AA55" i="18"/>
  <c r="AB86" i="18"/>
  <c r="AB88" i="18"/>
  <c r="AC44" i="18"/>
  <c r="AC75" i="18"/>
  <c r="AB45" i="18"/>
  <c r="AC76" i="18" s="1"/>
  <c r="AB46" i="18"/>
  <c r="AC77" i="18"/>
  <c r="AB47" i="18"/>
  <c r="AC78" i="18"/>
  <c r="AB48" i="18"/>
  <c r="AC49" i="18"/>
  <c r="AC80" i="18" s="1"/>
  <c r="AC53" i="18"/>
  <c r="AC84" i="18"/>
  <c r="AB55" i="18"/>
  <c r="AC86" i="18" s="1"/>
  <c r="AC88" i="18"/>
  <c r="AD44" i="18"/>
  <c r="AD75" i="18"/>
  <c r="AC45" i="18"/>
  <c r="AD76" i="18" s="1"/>
  <c r="AC46" i="18"/>
  <c r="AD77" i="18"/>
  <c r="AC47" i="18"/>
  <c r="AD78" i="18" s="1"/>
  <c r="AC48" i="18"/>
  <c r="AD79" i="18" s="1"/>
  <c r="AD49" i="18"/>
  <c r="AD80" i="18" s="1"/>
  <c r="AD53" i="18"/>
  <c r="AD84" i="18"/>
  <c r="AC55" i="18"/>
  <c r="AD86" i="18"/>
  <c r="AD88" i="18"/>
  <c r="AE44" i="18"/>
  <c r="AE75" i="18" s="1"/>
  <c r="AD45" i="18"/>
  <c r="AE76" i="18"/>
  <c r="AD46" i="18"/>
  <c r="AE77" i="18" s="1"/>
  <c r="AD47" i="18"/>
  <c r="AE78" i="18"/>
  <c r="AD48" i="18"/>
  <c r="AE79" i="18"/>
  <c r="AE49" i="18"/>
  <c r="AE80" i="18" s="1"/>
  <c r="AE53" i="18"/>
  <c r="AE84" i="18" s="1"/>
  <c r="AD55" i="18"/>
  <c r="AE86" i="18"/>
  <c r="AE88" i="18"/>
  <c r="AF44" i="18"/>
  <c r="AF75" i="18" s="1"/>
  <c r="AE45" i="18"/>
  <c r="AF76" i="18"/>
  <c r="AE46" i="18"/>
  <c r="AF77" i="18"/>
  <c r="AE47" i="18"/>
  <c r="AF78" i="18"/>
  <c r="AE48" i="18"/>
  <c r="AF79" i="18" s="1"/>
  <c r="AF49" i="18"/>
  <c r="AF80" i="18" s="1"/>
  <c r="AF53" i="18"/>
  <c r="AF84" i="18" s="1"/>
  <c r="AE55" i="18"/>
  <c r="AF86" i="18"/>
  <c r="AF88" i="18"/>
  <c r="AG44" i="18"/>
  <c r="AG75" i="18" s="1"/>
  <c r="AF45" i="18"/>
  <c r="AG76" i="18" s="1"/>
  <c r="AF46" i="18"/>
  <c r="AG77" i="18"/>
  <c r="AF47" i="18"/>
  <c r="AG78" i="18" s="1"/>
  <c r="AF48" i="18"/>
  <c r="AG79" i="18"/>
  <c r="AG49" i="18"/>
  <c r="AG80" i="18"/>
  <c r="AG53" i="18"/>
  <c r="AG84" i="18" s="1"/>
  <c r="AF55" i="18"/>
  <c r="AG86" i="18" s="1"/>
  <c r="AG88" i="18"/>
  <c r="AH44" i="18"/>
  <c r="AH75" i="18" s="1"/>
  <c r="AG45" i="18"/>
  <c r="AH76" i="18" s="1"/>
  <c r="AG46" i="18"/>
  <c r="AH77" i="18"/>
  <c r="AG47" i="18"/>
  <c r="AH78" i="18"/>
  <c r="AG48" i="18"/>
  <c r="AH79" i="18"/>
  <c r="AH49" i="18"/>
  <c r="AH80" i="18" s="1"/>
  <c r="AH53" i="18"/>
  <c r="AH84" i="18" s="1"/>
  <c r="AG55" i="18"/>
  <c r="AH86" i="18" s="1"/>
  <c r="AH88" i="18"/>
  <c r="AI44" i="18"/>
  <c r="AI75" i="18"/>
  <c r="AH45" i="18"/>
  <c r="AI76" i="18" s="1"/>
  <c r="AH46" i="18"/>
  <c r="AI77" i="18" s="1"/>
  <c r="AH47" i="18"/>
  <c r="AI78" i="18"/>
  <c r="AH48" i="18"/>
  <c r="AI79" i="18" s="1"/>
  <c r="AI49" i="18"/>
  <c r="AI80" i="18"/>
  <c r="AI53" i="18"/>
  <c r="AI84" i="18"/>
  <c r="AH55" i="18"/>
  <c r="AI86" i="18" s="1"/>
  <c r="AI88" i="18"/>
  <c r="AJ44" i="18"/>
  <c r="AJ75" i="18" s="1"/>
  <c r="AI45" i="18"/>
  <c r="AJ76" i="18" s="1"/>
  <c r="AI46" i="18"/>
  <c r="AJ77" i="18" s="1"/>
  <c r="AI47" i="18"/>
  <c r="AJ78" i="18"/>
  <c r="AI48" i="18"/>
  <c r="AJ79" i="18"/>
  <c r="AJ49" i="18"/>
  <c r="AJ80" i="18"/>
  <c r="AJ53" i="18"/>
  <c r="AJ84" i="18" s="1"/>
  <c r="AI55" i="18"/>
  <c r="AJ86" i="18" s="1"/>
  <c r="AJ88" i="18"/>
  <c r="AK44" i="18"/>
  <c r="AK75" i="18"/>
  <c r="AJ45" i="18"/>
  <c r="AK76" i="18"/>
  <c r="AJ46" i="18"/>
  <c r="AK77" i="18" s="1"/>
  <c r="AJ47" i="18"/>
  <c r="AK78" i="18" s="1"/>
  <c r="AJ48" i="18"/>
  <c r="AK79" i="18"/>
  <c r="AK49" i="18"/>
  <c r="AK80" i="18" s="1"/>
  <c r="AK53" i="18"/>
  <c r="AK84" i="18"/>
  <c r="AJ55" i="18"/>
  <c r="AK86" i="18"/>
  <c r="AK88" i="18"/>
  <c r="AL44" i="18"/>
  <c r="AL75" i="18"/>
  <c r="AK45" i="18"/>
  <c r="AL76" i="18" s="1"/>
  <c r="AK46" i="18"/>
  <c r="AL77" i="18" s="1"/>
  <c r="AK47" i="18"/>
  <c r="AL78" i="18" s="1"/>
  <c r="AK48" i="18"/>
  <c r="AL79" i="18"/>
  <c r="AL49" i="18"/>
  <c r="AL80" i="18"/>
  <c r="AL53" i="18"/>
  <c r="AL84" i="18"/>
  <c r="AK55" i="18"/>
  <c r="AL86" i="18" s="1"/>
  <c r="AA50" i="18"/>
  <c r="AA56" i="18"/>
  <c r="AB50" i="18"/>
  <c r="AB56" i="18"/>
  <c r="AC50" i="18"/>
  <c r="AC56" i="18"/>
  <c r="AD50" i="18"/>
  <c r="AD56" i="18"/>
  <c r="AE50" i="18"/>
  <c r="AE56" i="18"/>
  <c r="AF50" i="18"/>
  <c r="AF56" i="18"/>
  <c r="AG50" i="18"/>
  <c r="AG56" i="18"/>
  <c r="AH50" i="18"/>
  <c r="AH56" i="18"/>
  <c r="AI50" i="18"/>
  <c r="AI56" i="18"/>
  <c r="AJ50" i="18"/>
  <c r="AJ56" i="18"/>
  <c r="AK50" i="18"/>
  <c r="AK56" i="18"/>
  <c r="AL45" i="18"/>
  <c r="AL46" i="18"/>
  <c r="AL47" i="18"/>
  <c r="AL48" i="18"/>
  <c r="AL50" i="18"/>
  <c r="AL55" i="18"/>
  <c r="AL56" i="18"/>
  <c r="AO81" i="18"/>
  <c r="AO84" i="18"/>
  <c r="AN76" i="18"/>
  <c r="AN81" i="18"/>
  <c r="AM81" i="18"/>
  <c r="AO66" i="18"/>
  <c r="AN66" i="18"/>
  <c r="AM66" i="18"/>
  <c r="AN55" i="18"/>
  <c r="AN50" i="18"/>
  <c r="D9" i="18"/>
  <c r="D8" i="18"/>
  <c r="C20" i="17"/>
  <c r="C21" i="17" s="1"/>
  <c r="O20" i="17"/>
  <c r="AA20" i="17"/>
  <c r="A22" i="17"/>
  <c r="C68" i="17"/>
  <c r="A23" i="17"/>
  <c r="A44" i="17"/>
  <c r="C49" i="17"/>
  <c r="C53" i="17"/>
  <c r="C84" i="17" s="1"/>
  <c r="C28" i="17"/>
  <c r="C88" i="17"/>
  <c r="C45" i="17"/>
  <c r="D76" i="17"/>
  <c r="A46" i="17"/>
  <c r="C46" i="17" s="1"/>
  <c r="D77" i="17"/>
  <c r="C47" i="17"/>
  <c r="D78" i="17"/>
  <c r="C48" i="17"/>
  <c r="D79" i="17"/>
  <c r="D49" i="17"/>
  <c r="D80" i="17"/>
  <c r="D53" i="17"/>
  <c r="D84" i="17" s="1"/>
  <c r="C55" i="17"/>
  <c r="D86" i="17" s="1"/>
  <c r="D88" i="17"/>
  <c r="D45" i="17"/>
  <c r="E76" i="17" s="1"/>
  <c r="D47" i="17"/>
  <c r="E78" i="17"/>
  <c r="D48" i="17"/>
  <c r="E79" i="17"/>
  <c r="AM79" i="17" s="1"/>
  <c r="E49" i="17"/>
  <c r="E80" i="17" s="1"/>
  <c r="E53" i="17"/>
  <c r="E84" i="17" s="1"/>
  <c r="D55" i="17"/>
  <c r="E86" i="17" s="1"/>
  <c r="E88" i="17"/>
  <c r="E45" i="17"/>
  <c r="F76" i="17" s="1"/>
  <c r="E46" i="17"/>
  <c r="F77" i="17" s="1"/>
  <c r="E47" i="17"/>
  <c r="F78" i="17"/>
  <c r="E48" i="17"/>
  <c r="F79" i="17"/>
  <c r="F49" i="17"/>
  <c r="F80" i="17"/>
  <c r="F53" i="17"/>
  <c r="F84" i="17"/>
  <c r="E55" i="17"/>
  <c r="F86" i="17" s="1"/>
  <c r="F88" i="17"/>
  <c r="F45" i="17"/>
  <c r="G76" i="17" s="1"/>
  <c r="F47" i="17"/>
  <c r="G78" i="17"/>
  <c r="F48" i="17"/>
  <c r="G79" i="17"/>
  <c r="G49" i="17"/>
  <c r="G80" i="17"/>
  <c r="G53" i="17"/>
  <c r="G84" i="17" s="1"/>
  <c r="F55" i="17"/>
  <c r="G86" i="17" s="1"/>
  <c r="G88" i="17"/>
  <c r="G45" i="17"/>
  <c r="H76" i="17"/>
  <c r="G46" i="17"/>
  <c r="H77" i="17" s="1"/>
  <c r="G47" i="17"/>
  <c r="H78" i="17" s="1"/>
  <c r="G48" i="17"/>
  <c r="H79" i="17"/>
  <c r="H49" i="17"/>
  <c r="H80" i="17"/>
  <c r="H53" i="17"/>
  <c r="H84" i="17"/>
  <c r="G55" i="17"/>
  <c r="H86" i="17"/>
  <c r="H88" i="17"/>
  <c r="H45" i="17"/>
  <c r="I76" i="17" s="1"/>
  <c r="H46" i="17"/>
  <c r="I77" i="17" s="1"/>
  <c r="H47" i="17"/>
  <c r="I78" i="17" s="1"/>
  <c r="H48" i="17"/>
  <c r="I79" i="17"/>
  <c r="I49" i="17"/>
  <c r="I80" i="17"/>
  <c r="I53" i="17"/>
  <c r="I84" i="17"/>
  <c r="H55" i="17"/>
  <c r="I86" i="17" s="1"/>
  <c r="I88" i="17"/>
  <c r="I45" i="17"/>
  <c r="J76" i="17"/>
  <c r="I46" i="17"/>
  <c r="J77" i="17"/>
  <c r="I47" i="17"/>
  <c r="J78" i="17" s="1"/>
  <c r="I48" i="17"/>
  <c r="J79" i="17" s="1"/>
  <c r="J49" i="17"/>
  <c r="J80" i="17"/>
  <c r="J53" i="17"/>
  <c r="J84" i="17"/>
  <c r="I55" i="17"/>
  <c r="J86" i="17"/>
  <c r="J88" i="17"/>
  <c r="J45" i="17"/>
  <c r="K76" i="17"/>
  <c r="J46" i="17"/>
  <c r="K77" i="17" s="1"/>
  <c r="J47" i="17"/>
  <c r="K78" i="17" s="1"/>
  <c r="J48" i="17"/>
  <c r="K79" i="17" s="1"/>
  <c r="K49" i="17"/>
  <c r="K80" i="17"/>
  <c r="K53" i="17"/>
  <c r="J55" i="17"/>
  <c r="K86" i="17"/>
  <c r="K88" i="17"/>
  <c r="K45" i="17"/>
  <c r="L76" i="17"/>
  <c r="K47" i="17"/>
  <c r="L78" i="17"/>
  <c r="K48" i="17"/>
  <c r="L79" i="17" s="1"/>
  <c r="L49" i="17"/>
  <c r="L80" i="17" s="1"/>
  <c r="L53" i="17"/>
  <c r="L84" i="17"/>
  <c r="K55" i="17"/>
  <c r="L86" i="17"/>
  <c r="L88" i="17"/>
  <c r="L45" i="17"/>
  <c r="M76" i="17"/>
  <c r="L46" i="17"/>
  <c r="M77" i="17"/>
  <c r="L47" i="17"/>
  <c r="M78" i="17" s="1"/>
  <c r="L48" i="17"/>
  <c r="M79" i="17" s="1"/>
  <c r="M49" i="17"/>
  <c r="M80" i="17" s="1"/>
  <c r="M53" i="17"/>
  <c r="M84" i="17"/>
  <c r="L55" i="17"/>
  <c r="M86" i="17"/>
  <c r="M88" i="17"/>
  <c r="M45" i="17"/>
  <c r="N76" i="17"/>
  <c r="M47" i="17"/>
  <c r="N78" i="17"/>
  <c r="M48" i="17"/>
  <c r="N79" i="17"/>
  <c r="N49" i="17"/>
  <c r="N80" i="17" s="1"/>
  <c r="N53" i="17"/>
  <c r="N84" i="17" s="1"/>
  <c r="M55" i="17"/>
  <c r="N86" i="17"/>
  <c r="C50" i="17"/>
  <c r="C56" i="17"/>
  <c r="D50" i="17"/>
  <c r="D56" i="17"/>
  <c r="E50" i="17"/>
  <c r="E56" i="17"/>
  <c r="F50" i="17"/>
  <c r="F56" i="17"/>
  <c r="G50" i="17"/>
  <c r="G56" i="17"/>
  <c r="H50" i="17"/>
  <c r="H56" i="17"/>
  <c r="I50" i="17"/>
  <c r="I56" i="17"/>
  <c r="J50" i="17"/>
  <c r="J56" i="17"/>
  <c r="K50" i="17"/>
  <c r="K56" i="17"/>
  <c r="L50" i="17"/>
  <c r="L56" i="17"/>
  <c r="M50" i="17"/>
  <c r="M56" i="17"/>
  <c r="N45" i="17"/>
  <c r="N46" i="17"/>
  <c r="O77" i="17" s="1"/>
  <c r="N47" i="17"/>
  <c r="N48" i="17"/>
  <c r="O79" i="17" s="1"/>
  <c r="N50" i="17"/>
  <c r="N55" i="17"/>
  <c r="N56" i="17"/>
  <c r="G11" i="17"/>
  <c r="I10" i="17"/>
  <c r="G10" i="17"/>
  <c r="I11" i="17"/>
  <c r="O76" i="17"/>
  <c r="O78" i="17"/>
  <c r="O49" i="17"/>
  <c r="O80" i="17"/>
  <c r="O53" i="17"/>
  <c r="O84" i="17"/>
  <c r="O86" i="17"/>
  <c r="O88" i="17"/>
  <c r="P44" i="17"/>
  <c r="P75" i="17" s="1"/>
  <c r="O45" i="17"/>
  <c r="P76" i="17" s="1"/>
  <c r="O47" i="17"/>
  <c r="P78" i="17"/>
  <c r="O48" i="17"/>
  <c r="P79" i="17"/>
  <c r="P49" i="17"/>
  <c r="P80" i="17"/>
  <c r="P53" i="17"/>
  <c r="P84" i="17" s="1"/>
  <c r="O55" i="17"/>
  <c r="P86" i="17" s="1"/>
  <c r="P88" i="17"/>
  <c r="P45" i="17"/>
  <c r="Q76" i="17"/>
  <c r="P46" i="17"/>
  <c r="Q77" i="17" s="1"/>
  <c r="P47" i="17"/>
  <c r="Q78" i="17"/>
  <c r="P48" i="17"/>
  <c r="Q79" i="17"/>
  <c r="Q49" i="17"/>
  <c r="Q80" i="17"/>
  <c r="Q53" i="17"/>
  <c r="Q84" i="17"/>
  <c r="P55" i="17"/>
  <c r="AN55" i="17" s="1"/>
  <c r="Q88" i="17"/>
  <c r="Q45" i="17"/>
  <c r="R76" i="17" s="1"/>
  <c r="Q46" i="17"/>
  <c r="R77" i="17" s="1"/>
  <c r="Q47" i="17"/>
  <c r="R78" i="17" s="1"/>
  <c r="Q48" i="17"/>
  <c r="R79" i="17"/>
  <c r="R49" i="17"/>
  <c r="R80" i="17"/>
  <c r="R53" i="17"/>
  <c r="R84" i="17"/>
  <c r="Q55" i="17"/>
  <c r="R86" i="17" s="1"/>
  <c r="R88" i="17"/>
  <c r="R45" i="17"/>
  <c r="S76" i="17"/>
  <c r="R46" i="17"/>
  <c r="S77" i="17" s="1"/>
  <c r="R47" i="17"/>
  <c r="S78" i="17" s="1"/>
  <c r="R48" i="17"/>
  <c r="S79" i="17" s="1"/>
  <c r="S49" i="17"/>
  <c r="S80" i="17"/>
  <c r="S53" i="17"/>
  <c r="S84" i="17"/>
  <c r="R55" i="17"/>
  <c r="S86" i="17"/>
  <c r="S88" i="17"/>
  <c r="T44" i="17"/>
  <c r="T75" i="17" s="1"/>
  <c r="S45" i="17"/>
  <c r="T76" i="17"/>
  <c r="S46" i="17"/>
  <c r="T77" i="17" s="1"/>
  <c r="S47" i="17"/>
  <c r="T78" i="17" s="1"/>
  <c r="S48" i="17"/>
  <c r="T79" i="17" s="1"/>
  <c r="T49" i="17"/>
  <c r="T80" i="17"/>
  <c r="T53" i="17"/>
  <c r="S55" i="17"/>
  <c r="T86" i="17"/>
  <c r="T88" i="17"/>
  <c r="T45" i="17"/>
  <c r="U76" i="17"/>
  <c r="T47" i="17"/>
  <c r="U78" i="17"/>
  <c r="T48" i="17"/>
  <c r="U79" i="17" s="1"/>
  <c r="U49" i="17"/>
  <c r="U80" i="17"/>
  <c r="U53" i="17"/>
  <c r="U84" i="17"/>
  <c r="T55" i="17"/>
  <c r="U86" i="17"/>
  <c r="U88" i="17"/>
  <c r="U45" i="17"/>
  <c r="V76" i="17"/>
  <c r="U46" i="17"/>
  <c r="V77" i="17"/>
  <c r="U47" i="17"/>
  <c r="V78" i="17" s="1"/>
  <c r="U48" i="17"/>
  <c r="V79" i="17" s="1"/>
  <c r="V49" i="17"/>
  <c r="V80" i="17" s="1"/>
  <c r="V53" i="17"/>
  <c r="V84" i="17"/>
  <c r="U55" i="17"/>
  <c r="V86" i="17"/>
  <c r="V88" i="17"/>
  <c r="V45" i="17"/>
  <c r="W76" i="17"/>
  <c r="V46" i="17"/>
  <c r="W77" i="17"/>
  <c r="V47" i="17"/>
  <c r="W78" i="17" s="1"/>
  <c r="V48" i="17"/>
  <c r="W79" i="17"/>
  <c r="W49" i="17"/>
  <c r="W80" i="17"/>
  <c r="W53" i="17"/>
  <c r="W84" i="17" s="1"/>
  <c r="V55" i="17"/>
  <c r="W86" i="17"/>
  <c r="W88" i="17"/>
  <c r="W45" i="17"/>
  <c r="X76" i="17"/>
  <c r="W46" i="17"/>
  <c r="X77" i="17"/>
  <c r="W47" i="17"/>
  <c r="W48" i="17"/>
  <c r="X79" i="17" s="1"/>
  <c r="X49" i="17"/>
  <c r="X80" i="17" s="1"/>
  <c r="X53" i="17"/>
  <c r="X84" i="17" s="1"/>
  <c r="W55" i="17"/>
  <c r="X86" i="17"/>
  <c r="X88" i="17"/>
  <c r="Y44" i="17"/>
  <c r="Y75" i="17"/>
  <c r="X45" i="17"/>
  <c r="Y76" i="17"/>
  <c r="X46" i="17"/>
  <c r="Y77" i="17"/>
  <c r="X47" i="17"/>
  <c r="Y78" i="17"/>
  <c r="X48" i="17"/>
  <c r="Y79" i="17"/>
  <c r="Y49" i="17"/>
  <c r="Y80" i="17"/>
  <c r="Y53" i="17"/>
  <c r="Y84" i="17"/>
  <c r="X55" i="17"/>
  <c r="Y86" i="17"/>
  <c r="Y88" i="17"/>
  <c r="Y45" i="17"/>
  <c r="Z76" i="17" s="1"/>
  <c r="Y46" i="17"/>
  <c r="Z77" i="17"/>
  <c r="Y47" i="17"/>
  <c r="Z78" i="17"/>
  <c r="Y48" i="17"/>
  <c r="Z79" i="17" s="1"/>
  <c r="Z49" i="17"/>
  <c r="Z80" i="17" s="1"/>
  <c r="Z53" i="17"/>
  <c r="Z84" i="17" s="1"/>
  <c r="Y55" i="17"/>
  <c r="Z86" i="17" s="1"/>
  <c r="O50" i="17"/>
  <c r="O56" i="17"/>
  <c r="P50" i="17"/>
  <c r="P56" i="17"/>
  <c r="Q50" i="17"/>
  <c r="Q56" i="17"/>
  <c r="R50" i="17"/>
  <c r="R56" i="17"/>
  <c r="S50" i="17"/>
  <c r="S56" i="17"/>
  <c r="T50" i="17"/>
  <c r="T56" i="17"/>
  <c r="U50" i="17"/>
  <c r="U56" i="17"/>
  <c r="V50" i="17"/>
  <c r="V56" i="17"/>
  <c r="W50" i="17"/>
  <c r="W56" i="17"/>
  <c r="X50" i="17"/>
  <c r="X56" i="17"/>
  <c r="Y50" i="17"/>
  <c r="Y56" i="17"/>
  <c r="Z45" i="17"/>
  <c r="AA76" i="17" s="1"/>
  <c r="Z46" i="17"/>
  <c r="Z47" i="17"/>
  <c r="Z48" i="17"/>
  <c r="AA79" i="17" s="1"/>
  <c r="Z50" i="17"/>
  <c r="Z55" i="17"/>
  <c r="Z56" i="17"/>
  <c r="AA77" i="17"/>
  <c r="AA78" i="17"/>
  <c r="AA49" i="17"/>
  <c r="AA80" i="17" s="1"/>
  <c r="AA53" i="17"/>
  <c r="AO53" i="17" s="1"/>
  <c r="AA84" i="17"/>
  <c r="AA86" i="17"/>
  <c r="AA88" i="17"/>
  <c r="AA45" i="17"/>
  <c r="AB76" i="17"/>
  <c r="AA46" i="17"/>
  <c r="AB77" i="17"/>
  <c r="AA47" i="17"/>
  <c r="AB78" i="17" s="1"/>
  <c r="AA48" i="17"/>
  <c r="AB49" i="17"/>
  <c r="AB80" i="17"/>
  <c r="AB53" i="17"/>
  <c r="AB84" i="17"/>
  <c r="AA55" i="17"/>
  <c r="AB86" i="17"/>
  <c r="AB88" i="17"/>
  <c r="AB45" i="17"/>
  <c r="AC76" i="17"/>
  <c r="AB46" i="17"/>
  <c r="AC77" i="17"/>
  <c r="AB47" i="17"/>
  <c r="AC78" i="17"/>
  <c r="AB48" i="17"/>
  <c r="AC79" i="17" s="1"/>
  <c r="AC49" i="17"/>
  <c r="AC80" i="17" s="1"/>
  <c r="AC53" i="17"/>
  <c r="AC84" i="17" s="1"/>
  <c r="AB55" i="17"/>
  <c r="AC86" i="17"/>
  <c r="AC88" i="17"/>
  <c r="AC45" i="17"/>
  <c r="AD76" i="17"/>
  <c r="AC46" i="17"/>
  <c r="AD77" i="17"/>
  <c r="AC47" i="17"/>
  <c r="AD78" i="17"/>
  <c r="AC48" i="17"/>
  <c r="AD79" i="17" s="1"/>
  <c r="AD49" i="17"/>
  <c r="AD80" i="17" s="1"/>
  <c r="AD53" i="17"/>
  <c r="AD84" i="17"/>
  <c r="AC55" i="17"/>
  <c r="AD86" i="17"/>
  <c r="AD88" i="17"/>
  <c r="AE44" i="17"/>
  <c r="AE75" i="17" s="1"/>
  <c r="AD45" i="17"/>
  <c r="AE76" i="17" s="1"/>
  <c r="AD46" i="17"/>
  <c r="AE77" i="17"/>
  <c r="AD47" i="17"/>
  <c r="AE78" i="17"/>
  <c r="AD48" i="17"/>
  <c r="AE79" i="17"/>
  <c r="AE49" i="17"/>
  <c r="AE80" i="17"/>
  <c r="AE53" i="17"/>
  <c r="AE84" i="17" s="1"/>
  <c r="AD55" i="17"/>
  <c r="AE86" i="17" s="1"/>
  <c r="AE88" i="17"/>
  <c r="AF44" i="17"/>
  <c r="AF75" i="17"/>
  <c r="AE45" i="17"/>
  <c r="AF76" i="17"/>
  <c r="AE46" i="17"/>
  <c r="AF77" i="17" s="1"/>
  <c r="AE47" i="17"/>
  <c r="AF78" i="17"/>
  <c r="AE48" i="17"/>
  <c r="AF79" i="17"/>
  <c r="AF49" i="17"/>
  <c r="AF80" i="17" s="1"/>
  <c r="AF53" i="17"/>
  <c r="AF84" i="17"/>
  <c r="AE55" i="17"/>
  <c r="AF86" i="17" s="1"/>
  <c r="AF88" i="17"/>
  <c r="AF45" i="17"/>
  <c r="AG76" i="17"/>
  <c r="AF46" i="17"/>
  <c r="AG77" i="17" s="1"/>
  <c r="AF47" i="17"/>
  <c r="AG78" i="17"/>
  <c r="AF48" i="17"/>
  <c r="AG79" i="17"/>
  <c r="AG49" i="17"/>
  <c r="AG53" i="17"/>
  <c r="AG84" i="17"/>
  <c r="AF55" i="17"/>
  <c r="AG86" i="17"/>
  <c r="AG88" i="17"/>
  <c r="AG45" i="17"/>
  <c r="AH76" i="17"/>
  <c r="AG46" i="17"/>
  <c r="AG47" i="17"/>
  <c r="AH78" i="17"/>
  <c r="AG48" i="17"/>
  <c r="AH79" i="17"/>
  <c r="AH49" i="17"/>
  <c r="AH80" i="17" s="1"/>
  <c r="AH53" i="17"/>
  <c r="AH84" i="17" s="1"/>
  <c r="AG55" i="17"/>
  <c r="AH86" i="17"/>
  <c r="AH88" i="17"/>
  <c r="AI44" i="17"/>
  <c r="AI75" i="17" s="1"/>
  <c r="AH45" i="17"/>
  <c r="AI76" i="17"/>
  <c r="AH46" i="17"/>
  <c r="AI77" i="17"/>
  <c r="AH47" i="17"/>
  <c r="AI78" i="17" s="1"/>
  <c r="AH48" i="17"/>
  <c r="AI79" i="17"/>
  <c r="AI49" i="17"/>
  <c r="AI80" i="17"/>
  <c r="AI53" i="17"/>
  <c r="AI84" i="17"/>
  <c r="AH55" i="17"/>
  <c r="AI86" i="17"/>
  <c r="AI88" i="17"/>
  <c r="AI45" i="17"/>
  <c r="AJ76" i="17" s="1"/>
  <c r="AI46" i="17"/>
  <c r="AJ77" i="17"/>
  <c r="AI47" i="17"/>
  <c r="AJ78" i="17"/>
  <c r="AI48" i="17"/>
  <c r="AJ79" i="17"/>
  <c r="AJ49" i="17"/>
  <c r="AJ80" i="17"/>
  <c r="AJ53" i="17"/>
  <c r="AJ84" i="17" s="1"/>
  <c r="AI55" i="17"/>
  <c r="AJ86" i="17" s="1"/>
  <c r="AJ88" i="17"/>
  <c r="AJ45" i="17"/>
  <c r="AK76" i="17"/>
  <c r="AJ46" i="17"/>
  <c r="AK77" i="17"/>
  <c r="AJ47" i="17"/>
  <c r="AK78" i="17"/>
  <c r="AJ48" i="17"/>
  <c r="AK79" i="17" s="1"/>
  <c r="AK49" i="17"/>
  <c r="AK80" i="17"/>
  <c r="AK53" i="17"/>
  <c r="AK84" i="17"/>
  <c r="AJ55" i="17"/>
  <c r="AK86" i="17"/>
  <c r="AK88" i="17"/>
  <c r="AL44" i="17"/>
  <c r="AL75" i="17" s="1"/>
  <c r="AK45" i="17"/>
  <c r="AL76" i="17"/>
  <c r="AK46" i="17"/>
  <c r="AL77" i="17" s="1"/>
  <c r="AK47" i="17"/>
  <c r="AL78" i="17"/>
  <c r="AK48" i="17"/>
  <c r="AL79" i="17"/>
  <c r="AL49" i="17"/>
  <c r="AL80" i="17"/>
  <c r="AL53" i="17"/>
  <c r="AL84" i="17"/>
  <c r="AO84" i="17" s="1"/>
  <c r="AK55" i="17"/>
  <c r="AL86" i="17"/>
  <c r="AA50" i="17"/>
  <c r="AA56" i="17"/>
  <c r="AB50" i="17"/>
  <c r="AB56" i="17"/>
  <c r="AC50" i="17"/>
  <c r="AC56" i="17"/>
  <c r="AD50" i="17"/>
  <c r="AD56" i="17"/>
  <c r="AE50" i="17"/>
  <c r="AE56" i="17"/>
  <c r="AF50" i="17"/>
  <c r="AF56" i="17"/>
  <c r="AG50" i="17"/>
  <c r="AG56" i="17"/>
  <c r="AH50" i="17"/>
  <c r="AH56" i="17"/>
  <c r="AI50" i="17"/>
  <c r="AI56" i="17"/>
  <c r="AJ50" i="17"/>
  <c r="AJ56" i="17"/>
  <c r="AK50" i="17"/>
  <c r="AK56" i="17"/>
  <c r="AL45" i="17"/>
  <c r="AL46" i="17"/>
  <c r="AL47" i="17"/>
  <c r="AL48" i="17"/>
  <c r="AL50" i="17"/>
  <c r="AL55" i="17"/>
  <c r="AL56" i="17"/>
  <c r="AO81" i="17"/>
  <c r="AN81" i="17"/>
  <c r="AM76" i="17"/>
  <c r="AM81" i="17"/>
  <c r="AO66" i="17"/>
  <c r="AN66" i="17"/>
  <c r="AM66" i="17"/>
  <c r="AN56" i="17"/>
  <c r="AN50" i="17"/>
  <c r="AM47" i="17"/>
  <c r="AO45" i="17"/>
  <c r="AN45" i="17"/>
  <c r="AM45" i="17"/>
  <c r="D9" i="17"/>
  <c r="D8" i="17"/>
  <c r="C20" i="15"/>
  <c r="C29" i="15" s="1"/>
  <c r="C37" i="15" s="1"/>
  <c r="C21" i="15"/>
  <c r="O20" i="15"/>
  <c r="AA20" i="15"/>
  <c r="AA41" i="15" s="1"/>
  <c r="D8" i="15"/>
  <c r="D9" i="15"/>
  <c r="A23" i="15"/>
  <c r="A22" i="15"/>
  <c r="A44" i="15"/>
  <c r="P44" i="15" s="1"/>
  <c r="P75" i="15" s="1"/>
  <c r="AA44" i="15"/>
  <c r="AA75" i="15" s="1"/>
  <c r="AA45" i="15"/>
  <c r="AB76" i="15" s="1"/>
  <c r="A46" i="15"/>
  <c r="AA46" i="15" s="1"/>
  <c r="AA47" i="15"/>
  <c r="AA48" i="15"/>
  <c r="AB79" i="15" s="1"/>
  <c r="AA49" i="15"/>
  <c r="AA80" i="15" s="1"/>
  <c r="AA50" i="15"/>
  <c r="AA53" i="15"/>
  <c r="AO53" i="15" s="1"/>
  <c r="AA55" i="15"/>
  <c r="AB86" i="15" s="1"/>
  <c r="AA56" i="15"/>
  <c r="AB45" i="15"/>
  <c r="AB46" i="15"/>
  <c r="AC77" i="15" s="1"/>
  <c r="AB47" i="15"/>
  <c r="AB48" i="15"/>
  <c r="AB49" i="15"/>
  <c r="AB50" i="15"/>
  <c r="AB53" i="15"/>
  <c r="AB55" i="15"/>
  <c r="AC86" i="15" s="1"/>
  <c r="AB56" i="15"/>
  <c r="AC45" i="15"/>
  <c r="AD76" i="15" s="1"/>
  <c r="AC47" i="15"/>
  <c r="AC48" i="15"/>
  <c r="AD79" i="15" s="1"/>
  <c r="AC49" i="15"/>
  <c r="AC80" i="15" s="1"/>
  <c r="AC50" i="15"/>
  <c r="AC53" i="15"/>
  <c r="AC55" i="15"/>
  <c r="AC56" i="15"/>
  <c r="AD45" i="15"/>
  <c r="AD46" i="15"/>
  <c r="AE77" i="15" s="1"/>
  <c r="AD47" i="15"/>
  <c r="AE78" i="15" s="1"/>
  <c r="AD48" i="15"/>
  <c r="AD49" i="15"/>
  <c r="AD50" i="15"/>
  <c r="AD53" i="15"/>
  <c r="AD84" i="15" s="1"/>
  <c r="AD55" i="15"/>
  <c r="AE86" i="15" s="1"/>
  <c r="AD56" i="15"/>
  <c r="AE45" i="15"/>
  <c r="AE46" i="15"/>
  <c r="AE47" i="15"/>
  <c r="AE48" i="15"/>
  <c r="AE49" i="15"/>
  <c r="AE80" i="15" s="1"/>
  <c r="AE50" i="15"/>
  <c r="AE53" i="15"/>
  <c r="AE84" i="15" s="1"/>
  <c r="AE55" i="15"/>
  <c r="AE56" i="15"/>
  <c r="AF45" i="15"/>
  <c r="AF46" i="15"/>
  <c r="AG77" i="15" s="1"/>
  <c r="AF47" i="15"/>
  <c r="AG78" i="15" s="1"/>
  <c r="AF48" i="15"/>
  <c r="AF49" i="15"/>
  <c r="AF80" i="15" s="1"/>
  <c r="AF50" i="15"/>
  <c r="AF53" i="15"/>
  <c r="AF84" i="15" s="1"/>
  <c r="AF55" i="15"/>
  <c r="AG86" i="15" s="1"/>
  <c r="AF56" i="15"/>
  <c r="AG45" i="15"/>
  <c r="AH76" i="15" s="1"/>
  <c r="AG46" i="15"/>
  <c r="AG47" i="15"/>
  <c r="AH78" i="15" s="1"/>
  <c r="AG48" i="15"/>
  <c r="AH79" i="15" s="1"/>
  <c r="AG49" i="15"/>
  <c r="AG80" i="15" s="1"/>
  <c r="AG50" i="15"/>
  <c r="AG53" i="15"/>
  <c r="AG84" i="15" s="1"/>
  <c r="AG55" i="15"/>
  <c r="AH86" i="15" s="1"/>
  <c r="AG56" i="15"/>
  <c r="AH45" i="15"/>
  <c r="AH46" i="15"/>
  <c r="AI77" i="15" s="1"/>
  <c r="AH47" i="15"/>
  <c r="AI78" i="15" s="1"/>
  <c r="AH48" i="15"/>
  <c r="AH49" i="15"/>
  <c r="AH80" i="15" s="1"/>
  <c r="AH50" i="15"/>
  <c r="AH53" i="15"/>
  <c r="AH84" i="15" s="1"/>
  <c r="AH55" i="15"/>
  <c r="AH56" i="15"/>
  <c r="AI45" i="15"/>
  <c r="AI46" i="15"/>
  <c r="AJ77" i="15" s="1"/>
  <c r="AI47" i="15"/>
  <c r="AJ78" i="15" s="1"/>
  <c r="AI48" i="15"/>
  <c r="AJ79" i="15" s="1"/>
  <c r="AI49" i="15"/>
  <c r="AI80" i="15" s="1"/>
  <c r="AI50" i="15"/>
  <c r="AI53" i="15"/>
  <c r="AI55" i="15"/>
  <c r="AI56" i="15"/>
  <c r="AJ45" i="15"/>
  <c r="AK76" i="15" s="1"/>
  <c r="AJ46" i="15"/>
  <c r="AK77" i="15" s="1"/>
  <c r="AJ47" i="15"/>
  <c r="AK78" i="15" s="1"/>
  <c r="AJ48" i="15"/>
  <c r="AJ49" i="15"/>
  <c r="AJ50" i="15"/>
  <c r="AJ53" i="15"/>
  <c r="AJ84" i="15" s="1"/>
  <c r="AJ55" i="15"/>
  <c r="AK86" i="15" s="1"/>
  <c r="AJ56" i="15"/>
  <c r="AK45" i="15"/>
  <c r="AK46" i="15"/>
  <c r="AL77" i="15" s="1"/>
  <c r="AK47" i="15"/>
  <c r="AL78" i="15" s="1"/>
  <c r="AK48" i="15"/>
  <c r="AK49" i="15"/>
  <c r="AK50" i="15"/>
  <c r="AK53" i="15"/>
  <c r="AK55" i="15"/>
  <c r="AK56" i="15"/>
  <c r="AL45" i="15"/>
  <c r="AL46" i="15"/>
  <c r="AL47" i="15"/>
  <c r="AL48" i="15"/>
  <c r="AL49" i="15"/>
  <c r="AL80" i="15" s="1"/>
  <c r="AL50" i="15"/>
  <c r="AL53" i="15"/>
  <c r="AL84" i="15" s="1"/>
  <c r="AL55" i="15"/>
  <c r="AL56" i="15"/>
  <c r="G11" i="15"/>
  <c r="I10" i="15"/>
  <c r="I11" i="15" s="1"/>
  <c r="G10" i="15"/>
  <c r="AA88" i="15"/>
  <c r="AB88" i="15"/>
  <c r="AC88" i="15"/>
  <c r="AD88" i="15"/>
  <c r="AE88" i="15"/>
  <c r="AF88" i="15"/>
  <c r="AG88" i="15"/>
  <c r="AH88" i="15"/>
  <c r="AI88" i="15"/>
  <c r="AJ88" i="15"/>
  <c r="AK88" i="15"/>
  <c r="O45" i="15"/>
  <c r="P76" i="15" s="1"/>
  <c r="O46" i="15"/>
  <c r="P77" i="15" s="1"/>
  <c r="O47" i="15"/>
  <c r="P78" i="15" s="1"/>
  <c r="O48" i="15"/>
  <c r="O49" i="15"/>
  <c r="O80" i="15" s="1"/>
  <c r="O50" i="15"/>
  <c r="AN50" i="15" s="1"/>
  <c r="O53" i="15"/>
  <c r="O84" i="15" s="1"/>
  <c r="O55" i="15"/>
  <c r="P86" i="15" s="1"/>
  <c r="O56" i="15"/>
  <c r="P45" i="15"/>
  <c r="P46" i="15"/>
  <c r="P47" i="15"/>
  <c r="Q78" i="15" s="1"/>
  <c r="P48" i="15"/>
  <c r="P49" i="15"/>
  <c r="P80" i="15" s="1"/>
  <c r="P50" i="15"/>
  <c r="P53" i="15"/>
  <c r="P55" i="15"/>
  <c r="Q86" i="15" s="1"/>
  <c r="P56" i="15"/>
  <c r="Q44" i="15"/>
  <c r="Q75" i="15" s="1"/>
  <c r="Q45" i="15"/>
  <c r="R76" i="15" s="1"/>
  <c r="Q46" i="15"/>
  <c r="Q47" i="15"/>
  <c r="Q48" i="15"/>
  <c r="R79" i="15" s="1"/>
  <c r="Q49" i="15"/>
  <c r="Q50" i="15"/>
  <c r="Q53" i="15"/>
  <c r="Q55" i="15"/>
  <c r="R86" i="15" s="1"/>
  <c r="Q56" i="15"/>
  <c r="R45" i="15"/>
  <c r="S76" i="15" s="1"/>
  <c r="R46" i="15"/>
  <c r="S77" i="15" s="1"/>
  <c r="R47" i="15"/>
  <c r="S78" i="15" s="1"/>
  <c r="R48" i="15"/>
  <c r="S79" i="15" s="1"/>
  <c r="R49" i="15"/>
  <c r="R80" i="15" s="1"/>
  <c r="R50" i="15"/>
  <c r="R53" i="15"/>
  <c r="R55" i="15"/>
  <c r="R56" i="15"/>
  <c r="S45" i="15"/>
  <c r="S46" i="15"/>
  <c r="S47" i="15"/>
  <c r="T78" i="15" s="1"/>
  <c r="S48" i="15"/>
  <c r="T79" i="15" s="1"/>
  <c r="S49" i="15"/>
  <c r="S80" i="15" s="1"/>
  <c r="S50" i="15"/>
  <c r="S53" i="15"/>
  <c r="S84" i="15" s="1"/>
  <c r="S55" i="15"/>
  <c r="S56" i="15"/>
  <c r="T45" i="15"/>
  <c r="U76" i="15" s="1"/>
  <c r="T46" i="15"/>
  <c r="T47" i="15"/>
  <c r="T48" i="15"/>
  <c r="T49" i="15"/>
  <c r="T80" i="15" s="1"/>
  <c r="T50" i="15"/>
  <c r="T53" i="15"/>
  <c r="T84" i="15" s="1"/>
  <c r="T55" i="15"/>
  <c r="U86" i="15" s="1"/>
  <c r="T56" i="15"/>
  <c r="U45" i="15"/>
  <c r="U46" i="15"/>
  <c r="U47" i="15"/>
  <c r="U48" i="15"/>
  <c r="U49" i="15"/>
  <c r="U50" i="15"/>
  <c r="U53" i="15"/>
  <c r="U84" i="15" s="1"/>
  <c r="U55" i="15"/>
  <c r="V86" i="15" s="1"/>
  <c r="U56" i="15"/>
  <c r="V45" i="15"/>
  <c r="W76" i="15" s="1"/>
  <c r="V46" i="15"/>
  <c r="W77" i="15" s="1"/>
  <c r="V47" i="15"/>
  <c r="W78" i="15" s="1"/>
  <c r="V48" i="15"/>
  <c r="W79" i="15" s="1"/>
  <c r="V49" i="15"/>
  <c r="V50" i="15"/>
  <c r="V53" i="15"/>
  <c r="V55" i="15"/>
  <c r="V56" i="15"/>
  <c r="W45" i="15"/>
  <c r="X76" i="15" s="1"/>
  <c r="W46" i="15"/>
  <c r="W47" i="15"/>
  <c r="X78" i="15" s="1"/>
  <c r="W48" i="15"/>
  <c r="X79" i="15" s="1"/>
  <c r="W49" i="15"/>
  <c r="W80" i="15" s="1"/>
  <c r="W50" i="15"/>
  <c r="W53" i="15"/>
  <c r="W84" i="15" s="1"/>
  <c r="W55" i="15"/>
  <c r="W56" i="15"/>
  <c r="X45" i="15"/>
  <c r="Y76" i="15" s="1"/>
  <c r="X46" i="15"/>
  <c r="Y77" i="15" s="1"/>
  <c r="X47" i="15"/>
  <c r="Y78" i="15" s="1"/>
  <c r="X48" i="15"/>
  <c r="X49" i="15"/>
  <c r="X80" i="15" s="1"/>
  <c r="X50" i="15"/>
  <c r="X53" i="15"/>
  <c r="X84" i="15" s="1"/>
  <c r="X55" i="15"/>
  <c r="X56" i="15"/>
  <c r="Y45" i="15"/>
  <c r="Z76" i="15" s="1"/>
  <c r="Y46" i="15"/>
  <c r="Y47" i="15"/>
  <c r="Y48" i="15"/>
  <c r="Z79" i="15" s="1"/>
  <c r="Y49" i="15"/>
  <c r="Y80" i="15" s="1"/>
  <c r="Y50" i="15"/>
  <c r="Y53" i="15"/>
  <c r="Y55" i="15"/>
  <c r="Z86" i="15" s="1"/>
  <c r="Y56" i="15"/>
  <c r="Z44" i="15"/>
  <c r="Z75" i="15" s="1"/>
  <c r="Z45" i="15"/>
  <c r="AA76" i="15" s="1"/>
  <c r="Z46" i="15"/>
  <c r="Z47" i="15"/>
  <c r="Z48" i="15"/>
  <c r="AA79" i="15" s="1"/>
  <c r="Z49" i="15"/>
  <c r="Z50" i="15"/>
  <c r="Z53" i="15"/>
  <c r="Z84" i="15" s="1"/>
  <c r="Z55" i="15"/>
  <c r="Z56" i="15"/>
  <c r="O88" i="15"/>
  <c r="P88" i="15"/>
  <c r="Q88" i="15"/>
  <c r="R88" i="15"/>
  <c r="S88" i="15"/>
  <c r="T88" i="15"/>
  <c r="U88" i="15"/>
  <c r="V88" i="15"/>
  <c r="W88" i="15"/>
  <c r="X88" i="15"/>
  <c r="Y88" i="15"/>
  <c r="C45" i="15"/>
  <c r="C46" i="15"/>
  <c r="D77" i="15" s="1"/>
  <c r="C47" i="15"/>
  <c r="D78" i="15" s="1"/>
  <c r="C48" i="15"/>
  <c r="D79" i="15" s="1"/>
  <c r="C49" i="15"/>
  <c r="C50" i="15"/>
  <c r="C53" i="15"/>
  <c r="C55" i="15"/>
  <c r="D86" i="15" s="1"/>
  <c r="C56" i="15"/>
  <c r="D45" i="15"/>
  <c r="E76" i="15" s="1"/>
  <c r="D46" i="15"/>
  <c r="D47" i="15"/>
  <c r="D48" i="15"/>
  <c r="E79" i="15" s="1"/>
  <c r="D49" i="15"/>
  <c r="D80" i="15" s="1"/>
  <c r="D50" i="15"/>
  <c r="D53" i="15"/>
  <c r="D84" i="15" s="1"/>
  <c r="D55" i="15"/>
  <c r="D56" i="15"/>
  <c r="E45" i="15"/>
  <c r="E46" i="15"/>
  <c r="F77" i="15" s="1"/>
  <c r="E47" i="15"/>
  <c r="E48" i="15"/>
  <c r="E49" i="15"/>
  <c r="E50" i="15"/>
  <c r="E53" i="15"/>
  <c r="E84" i="15" s="1"/>
  <c r="E55" i="15"/>
  <c r="F86" i="15" s="1"/>
  <c r="E56" i="15"/>
  <c r="F45" i="15"/>
  <c r="F46" i="15"/>
  <c r="G77" i="15" s="1"/>
  <c r="F47" i="15"/>
  <c r="F48" i="15"/>
  <c r="G79" i="15" s="1"/>
  <c r="F49" i="15"/>
  <c r="F50" i="15"/>
  <c r="F53" i="15"/>
  <c r="F55" i="15"/>
  <c r="G86" i="15" s="1"/>
  <c r="F56" i="15"/>
  <c r="G45" i="15"/>
  <c r="H76" i="15" s="1"/>
  <c r="G46" i="15"/>
  <c r="G47" i="15"/>
  <c r="G48" i="15"/>
  <c r="G49" i="15"/>
  <c r="G80" i="15" s="1"/>
  <c r="G50" i="15"/>
  <c r="G53" i="15"/>
  <c r="G84" i="15" s="1"/>
  <c r="G55" i="15"/>
  <c r="H86" i="15" s="1"/>
  <c r="G56" i="15"/>
  <c r="H45" i="15"/>
  <c r="I76" i="15" s="1"/>
  <c r="H46" i="15"/>
  <c r="I77" i="15" s="1"/>
  <c r="H47" i="15"/>
  <c r="I78" i="15" s="1"/>
  <c r="H48" i="15"/>
  <c r="I79" i="15" s="1"/>
  <c r="H49" i="15"/>
  <c r="H80" i="15" s="1"/>
  <c r="H50" i="15"/>
  <c r="H53" i="15"/>
  <c r="H84" i="15" s="1"/>
  <c r="H55" i="15"/>
  <c r="H56" i="15"/>
  <c r="I45" i="15"/>
  <c r="I46" i="15"/>
  <c r="I47" i="15"/>
  <c r="J78" i="15" s="1"/>
  <c r="I48" i="15"/>
  <c r="J79" i="15" s="1"/>
  <c r="I49" i="15"/>
  <c r="I50" i="15"/>
  <c r="I53" i="15"/>
  <c r="I55" i="15"/>
  <c r="J86" i="15" s="1"/>
  <c r="I56" i="15"/>
  <c r="J45" i="15"/>
  <c r="K76" i="15" s="1"/>
  <c r="J46" i="15"/>
  <c r="K77" i="15" s="1"/>
  <c r="J47" i="15"/>
  <c r="K78" i="15" s="1"/>
  <c r="J48" i="15"/>
  <c r="J49" i="15"/>
  <c r="J80" i="15" s="1"/>
  <c r="J50" i="15"/>
  <c r="J53" i="15"/>
  <c r="J84" i="15" s="1"/>
  <c r="J55" i="15"/>
  <c r="K86" i="15" s="1"/>
  <c r="J56" i="15"/>
  <c r="K45" i="15"/>
  <c r="L76" i="15" s="1"/>
  <c r="K46" i="15"/>
  <c r="K47" i="15"/>
  <c r="K48" i="15"/>
  <c r="L79" i="15" s="1"/>
  <c r="K49" i="15"/>
  <c r="K80" i="15" s="1"/>
  <c r="K50" i="15"/>
  <c r="K53" i="15"/>
  <c r="K84" i="15" s="1"/>
  <c r="K55" i="15"/>
  <c r="L86" i="15" s="1"/>
  <c r="K56" i="15"/>
  <c r="L44" i="15"/>
  <c r="L75" i="15" s="1"/>
  <c r="L45" i="15"/>
  <c r="L46" i="15"/>
  <c r="L47" i="15"/>
  <c r="L48" i="15"/>
  <c r="M79" i="15" s="1"/>
  <c r="L49" i="15"/>
  <c r="L50" i="15"/>
  <c r="L53" i="15"/>
  <c r="L84" i="15" s="1"/>
  <c r="L55" i="15"/>
  <c r="M86" i="15" s="1"/>
  <c r="L56" i="15"/>
  <c r="M44" i="15"/>
  <c r="M75" i="15" s="1"/>
  <c r="M45" i="15"/>
  <c r="M46" i="15"/>
  <c r="N77" i="15" s="1"/>
  <c r="M47" i="15"/>
  <c r="N78" i="15" s="1"/>
  <c r="M48" i="15"/>
  <c r="M49" i="15"/>
  <c r="M50" i="15"/>
  <c r="M53" i="15"/>
  <c r="M55" i="15"/>
  <c r="M56" i="15"/>
  <c r="N45" i="15"/>
  <c r="O76" i="15" s="1"/>
  <c r="N46" i="15"/>
  <c r="O77" i="15" s="1"/>
  <c r="N47" i="15"/>
  <c r="O78" i="15" s="1"/>
  <c r="N48" i="15"/>
  <c r="O79" i="15" s="1"/>
  <c r="N49" i="15"/>
  <c r="N80" i="15" s="1"/>
  <c r="AM81" i="15" s="1"/>
  <c r="N50" i="15"/>
  <c r="N53" i="15"/>
  <c r="N55" i="15"/>
  <c r="O86" i="15" s="1"/>
  <c r="N56" i="15"/>
  <c r="C88" i="15"/>
  <c r="D88" i="15"/>
  <c r="E88" i="15"/>
  <c r="F88" i="15"/>
  <c r="G88" i="15"/>
  <c r="H88" i="15"/>
  <c r="I88" i="15"/>
  <c r="J88" i="15"/>
  <c r="K88" i="15"/>
  <c r="L88" i="15"/>
  <c r="M88" i="15"/>
  <c r="C28" i="15"/>
  <c r="AE76" i="15"/>
  <c r="AF76" i="15"/>
  <c r="AG76" i="15"/>
  <c r="AI76" i="15"/>
  <c r="AJ76" i="15"/>
  <c r="AL76" i="15"/>
  <c r="AA77" i="15"/>
  <c r="AB77" i="15"/>
  <c r="AF77" i="15"/>
  <c r="AH77" i="15"/>
  <c r="AA78" i="15"/>
  <c r="AB78" i="15"/>
  <c r="AC78" i="15"/>
  <c r="AF78" i="15"/>
  <c r="AC79" i="15"/>
  <c r="AE79" i="15"/>
  <c r="AF79" i="15"/>
  <c r="AG79" i="15"/>
  <c r="AI79" i="15"/>
  <c r="AK79" i="15"/>
  <c r="AL79" i="15"/>
  <c r="AB80" i="15"/>
  <c r="AJ80" i="15"/>
  <c r="AK80" i="15"/>
  <c r="AO81" i="15"/>
  <c r="AA84" i="15"/>
  <c r="AB84" i="15"/>
  <c r="AC84" i="15"/>
  <c r="AI84" i="15"/>
  <c r="AK84" i="15"/>
  <c r="AA86" i="15"/>
  <c r="AD86" i="15"/>
  <c r="AI86" i="15"/>
  <c r="AJ86" i="15"/>
  <c r="AL86" i="15"/>
  <c r="Q76" i="15"/>
  <c r="V76" i="15"/>
  <c r="Q77" i="15"/>
  <c r="R77" i="15"/>
  <c r="U77" i="15"/>
  <c r="V77" i="15"/>
  <c r="X77" i="15"/>
  <c r="Z77" i="15"/>
  <c r="R78" i="15"/>
  <c r="U78" i="15"/>
  <c r="V78" i="15"/>
  <c r="Z78" i="15"/>
  <c r="P79" i="15"/>
  <c r="Q79" i="15"/>
  <c r="V79" i="15"/>
  <c r="Y79" i="15"/>
  <c r="Q80" i="15"/>
  <c r="U80" i="15"/>
  <c r="V80" i="15"/>
  <c r="Z80" i="15"/>
  <c r="AN81" i="15"/>
  <c r="Q84" i="15"/>
  <c r="R84" i="15"/>
  <c r="V84" i="15"/>
  <c r="Y84" i="15"/>
  <c r="S86" i="15"/>
  <c r="T86" i="15"/>
  <c r="W86" i="15"/>
  <c r="X86" i="15"/>
  <c r="Y86" i="15"/>
  <c r="D76" i="15"/>
  <c r="F76" i="15"/>
  <c r="G76" i="15"/>
  <c r="J76" i="15"/>
  <c r="M76" i="15"/>
  <c r="E77" i="15"/>
  <c r="H77" i="15"/>
  <c r="L77" i="15"/>
  <c r="M77" i="15"/>
  <c r="E78" i="15"/>
  <c r="G78" i="15"/>
  <c r="H78" i="15"/>
  <c r="L78" i="15"/>
  <c r="M78" i="15"/>
  <c r="F79" i="15"/>
  <c r="H79" i="15"/>
  <c r="N79" i="15"/>
  <c r="C80" i="15"/>
  <c r="E80" i="15"/>
  <c r="F80" i="15"/>
  <c r="I80" i="15"/>
  <c r="L80" i="15"/>
  <c r="M80" i="15"/>
  <c r="C84" i="15"/>
  <c r="F84" i="15"/>
  <c r="I84" i="15"/>
  <c r="M84" i="15"/>
  <c r="N84" i="15"/>
  <c r="E86" i="15"/>
  <c r="I86" i="15"/>
  <c r="N86" i="15"/>
  <c r="C68" i="15"/>
  <c r="AO66" i="15"/>
  <c r="AN66" i="15"/>
  <c r="AM66" i="15"/>
  <c r="AA20" i="14"/>
  <c r="AB20" i="14" s="1"/>
  <c r="AA21" i="14"/>
  <c r="O20" i="14"/>
  <c r="P20" i="14" s="1"/>
  <c r="C20" i="14"/>
  <c r="D20" i="14" s="1"/>
  <c r="C68" i="14"/>
  <c r="AA50" i="14"/>
  <c r="AA45" i="14"/>
  <c r="AB76" i="14" s="1"/>
  <c r="AA47" i="14"/>
  <c r="AB78" i="14" s="1"/>
  <c r="AA48" i="14"/>
  <c r="AB79" i="14" s="1"/>
  <c r="AA49" i="14"/>
  <c r="AA80" i="14" s="1"/>
  <c r="AO81" i="14"/>
  <c r="AB50" i="14"/>
  <c r="AB45" i="14"/>
  <c r="AC76" i="14" s="1"/>
  <c r="AB47" i="14"/>
  <c r="AC78" i="14" s="1"/>
  <c r="AB48" i="14"/>
  <c r="AC79" i="14" s="1"/>
  <c r="AB49" i="14"/>
  <c r="AC50" i="14"/>
  <c r="AC45" i="14"/>
  <c r="AD76" i="14" s="1"/>
  <c r="AC47" i="14"/>
  <c r="AC48" i="14"/>
  <c r="AD79" i="14" s="1"/>
  <c r="AC49" i="14"/>
  <c r="AC80" i="14" s="1"/>
  <c r="AD50" i="14"/>
  <c r="AD45" i="14"/>
  <c r="AD47" i="14"/>
  <c r="AE78" i="14" s="1"/>
  <c r="AD48" i="14"/>
  <c r="AE79" i="14" s="1"/>
  <c r="AD49" i="14"/>
  <c r="AD80" i="14" s="1"/>
  <c r="AE50" i="14"/>
  <c r="AE45" i="14"/>
  <c r="AE47" i="14"/>
  <c r="AF78" i="14" s="1"/>
  <c r="AE48" i="14"/>
  <c r="AF79" i="14" s="1"/>
  <c r="AE49" i="14"/>
  <c r="AF50" i="14"/>
  <c r="AF45" i="14"/>
  <c r="AG76" i="14" s="1"/>
  <c r="AF47" i="14"/>
  <c r="AG78" i="14" s="1"/>
  <c r="AF48" i="14"/>
  <c r="AF49" i="14"/>
  <c r="AF80" i="14" s="1"/>
  <c r="AG50" i="14"/>
  <c r="AG45" i="14"/>
  <c r="AH76" i="14" s="1"/>
  <c r="AG47" i="14"/>
  <c r="AH78" i="14" s="1"/>
  <c r="AG48" i="14"/>
  <c r="AH79" i="14" s="1"/>
  <c r="AG49" i="14"/>
  <c r="AG80" i="14" s="1"/>
  <c r="AH50" i="14"/>
  <c r="AH45" i="14"/>
  <c r="AI76" i="14" s="1"/>
  <c r="AH47" i="14"/>
  <c r="AI78" i="14" s="1"/>
  <c r="AH48" i="14"/>
  <c r="AI79" i="14" s="1"/>
  <c r="AH49" i="14"/>
  <c r="AH80" i="14" s="1"/>
  <c r="AI50" i="14"/>
  <c r="AI45" i="14"/>
  <c r="AJ76" i="14" s="1"/>
  <c r="AI47" i="14"/>
  <c r="AI48" i="14"/>
  <c r="AJ79" i="14" s="1"/>
  <c r="AI49" i="14"/>
  <c r="AI80" i="14" s="1"/>
  <c r="AJ50" i="14"/>
  <c r="AJ45" i="14"/>
  <c r="AK76" i="14" s="1"/>
  <c r="AJ47" i="14"/>
  <c r="AK78" i="14" s="1"/>
  <c r="AJ48" i="14"/>
  <c r="AK79" i="14" s="1"/>
  <c r="AJ49" i="14"/>
  <c r="AJ80" i="14" s="1"/>
  <c r="AK50" i="14"/>
  <c r="AK45" i="14"/>
  <c r="AL76" i="14" s="1"/>
  <c r="AK47" i="14"/>
  <c r="AL78" i="14" s="1"/>
  <c r="AK48" i="14"/>
  <c r="AL79" i="14" s="1"/>
  <c r="AK49" i="14"/>
  <c r="AK80" i="14" s="1"/>
  <c r="AL50" i="14"/>
  <c r="AL45" i="14"/>
  <c r="AL47" i="14"/>
  <c r="AL48" i="14"/>
  <c r="AL49" i="14"/>
  <c r="AL80" i="14" s="1"/>
  <c r="O50" i="14"/>
  <c r="O45" i="14"/>
  <c r="P76" i="14" s="1"/>
  <c r="O47" i="14"/>
  <c r="P78" i="14" s="1"/>
  <c r="O48" i="14"/>
  <c r="P79" i="14" s="1"/>
  <c r="O49" i="14"/>
  <c r="O80" i="14" s="1"/>
  <c r="O36" i="14"/>
  <c r="O41" i="14"/>
  <c r="O42" i="14" s="1"/>
  <c r="O73" i="14" s="1"/>
  <c r="O29" i="14"/>
  <c r="O37" i="14" s="1"/>
  <c r="P50" i="14"/>
  <c r="P45" i="14"/>
  <c r="Q76" i="14" s="1"/>
  <c r="P47" i="14"/>
  <c r="Q78" i="14" s="1"/>
  <c r="P48" i="14"/>
  <c r="P49" i="14"/>
  <c r="P80" i="14" s="1"/>
  <c r="Q50" i="14"/>
  <c r="Q45" i="14"/>
  <c r="R76" i="14" s="1"/>
  <c r="Q47" i="14"/>
  <c r="R78" i="14" s="1"/>
  <c r="Q48" i="14"/>
  <c r="R79" i="14" s="1"/>
  <c r="Q49" i="14"/>
  <c r="Q80" i="14" s="1"/>
  <c r="R50" i="14"/>
  <c r="R45" i="14"/>
  <c r="R47" i="14"/>
  <c r="S78" i="14" s="1"/>
  <c r="R48" i="14"/>
  <c r="S79" i="14" s="1"/>
  <c r="R49" i="14"/>
  <c r="R80" i="14" s="1"/>
  <c r="S50" i="14"/>
  <c r="S45" i="14"/>
  <c r="S47" i="14"/>
  <c r="T78" i="14" s="1"/>
  <c r="S48" i="14"/>
  <c r="T79" i="14" s="1"/>
  <c r="S49" i="14"/>
  <c r="S80" i="14" s="1"/>
  <c r="T50" i="14"/>
  <c r="T45" i="14"/>
  <c r="U76" i="14" s="1"/>
  <c r="AN76" i="14" s="1"/>
  <c r="T47" i="14"/>
  <c r="U78" i="14" s="1"/>
  <c r="T48" i="14"/>
  <c r="U79" i="14" s="1"/>
  <c r="T49" i="14"/>
  <c r="T80" i="14" s="1"/>
  <c r="U50" i="14"/>
  <c r="U45" i="14"/>
  <c r="V76" i="14" s="1"/>
  <c r="U47" i="14"/>
  <c r="V78" i="14" s="1"/>
  <c r="U48" i="14"/>
  <c r="V79" i="14" s="1"/>
  <c r="U49" i="14"/>
  <c r="U80" i="14" s="1"/>
  <c r="V50" i="14"/>
  <c r="V45" i="14"/>
  <c r="V47" i="14"/>
  <c r="W78" i="14" s="1"/>
  <c r="V48" i="14"/>
  <c r="W79" i="14" s="1"/>
  <c r="V49" i="14"/>
  <c r="V80" i="14" s="1"/>
  <c r="W50" i="14"/>
  <c r="W45" i="14"/>
  <c r="X76" i="14" s="1"/>
  <c r="W47" i="14"/>
  <c r="X78" i="14" s="1"/>
  <c r="W48" i="14"/>
  <c r="X79" i="14" s="1"/>
  <c r="W49" i="14"/>
  <c r="W80" i="14" s="1"/>
  <c r="X50" i="14"/>
  <c r="X45" i="14"/>
  <c r="Y76" i="14" s="1"/>
  <c r="X47" i="14"/>
  <c r="Y78" i="14" s="1"/>
  <c r="X48" i="14"/>
  <c r="Y79" i="14" s="1"/>
  <c r="X49" i="14"/>
  <c r="X80" i="14" s="1"/>
  <c r="Y50" i="14"/>
  <c r="Y45" i="14"/>
  <c r="Z76" i="14" s="1"/>
  <c r="Y47" i="14"/>
  <c r="Z78" i="14" s="1"/>
  <c r="Y48" i="14"/>
  <c r="Z79" i="14" s="1"/>
  <c r="Y49" i="14"/>
  <c r="Y80" i="14" s="1"/>
  <c r="Z50" i="14"/>
  <c r="Z45" i="14"/>
  <c r="AA76" i="14" s="1"/>
  <c r="Z47" i="14"/>
  <c r="AA78" i="14" s="1"/>
  <c r="Z48" i="14"/>
  <c r="AA79" i="14" s="1"/>
  <c r="Z49" i="14"/>
  <c r="Z80" i="14" s="1"/>
  <c r="D50" i="14"/>
  <c r="D45" i="14"/>
  <c r="E76" i="14" s="1"/>
  <c r="D47" i="14"/>
  <c r="E78" i="14" s="1"/>
  <c r="D48" i="14"/>
  <c r="D49" i="14"/>
  <c r="D80" i="14" s="1"/>
  <c r="E50" i="14"/>
  <c r="E45" i="14"/>
  <c r="F76" i="14" s="1"/>
  <c r="E47" i="14"/>
  <c r="F78" i="14" s="1"/>
  <c r="E48" i="14"/>
  <c r="F79" i="14" s="1"/>
  <c r="E49" i="14"/>
  <c r="E80" i="14" s="1"/>
  <c r="F50" i="14"/>
  <c r="F45" i="14"/>
  <c r="G76" i="14" s="1"/>
  <c r="F47" i="14"/>
  <c r="G78" i="14" s="1"/>
  <c r="F48" i="14"/>
  <c r="G79" i="14" s="1"/>
  <c r="F49" i="14"/>
  <c r="F80" i="14" s="1"/>
  <c r="G50" i="14"/>
  <c r="G45" i="14"/>
  <c r="H76" i="14" s="1"/>
  <c r="G47" i="14"/>
  <c r="H78" i="14" s="1"/>
  <c r="G48" i="14"/>
  <c r="H79" i="14" s="1"/>
  <c r="G49" i="14"/>
  <c r="H50" i="14"/>
  <c r="H45" i="14"/>
  <c r="I76" i="14" s="1"/>
  <c r="H47" i="14"/>
  <c r="I78" i="14" s="1"/>
  <c r="H48" i="14"/>
  <c r="I79" i="14" s="1"/>
  <c r="H49" i="14"/>
  <c r="H80" i="14" s="1"/>
  <c r="I50" i="14"/>
  <c r="I45" i="14"/>
  <c r="J76" i="14" s="1"/>
  <c r="I47" i="14"/>
  <c r="J78" i="14" s="1"/>
  <c r="I48" i="14"/>
  <c r="J79" i="14" s="1"/>
  <c r="I49" i="14"/>
  <c r="I80" i="14" s="1"/>
  <c r="J50" i="14"/>
  <c r="J45" i="14"/>
  <c r="J47" i="14"/>
  <c r="K78" i="14" s="1"/>
  <c r="J48" i="14"/>
  <c r="K79" i="14" s="1"/>
  <c r="J49" i="14"/>
  <c r="J80" i="14" s="1"/>
  <c r="K50" i="14"/>
  <c r="K45" i="14"/>
  <c r="L76" i="14" s="1"/>
  <c r="K47" i="14"/>
  <c r="L78" i="14" s="1"/>
  <c r="K48" i="14"/>
  <c r="L79" i="14" s="1"/>
  <c r="K49" i="14"/>
  <c r="K80" i="14" s="1"/>
  <c r="L50" i="14"/>
  <c r="L45" i="14"/>
  <c r="M76" i="14" s="1"/>
  <c r="L47" i="14"/>
  <c r="M78" i="14" s="1"/>
  <c r="L48" i="14"/>
  <c r="L49" i="14"/>
  <c r="L80" i="14" s="1"/>
  <c r="M50" i="14"/>
  <c r="M45" i="14"/>
  <c r="N76" i="14" s="1"/>
  <c r="M47" i="14"/>
  <c r="N78" i="14" s="1"/>
  <c r="M48" i="14"/>
  <c r="M49" i="14"/>
  <c r="M80" i="14" s="1"/>
  <c r="N50" i="14"/>
  <c r="N45" i="14"/>
  <c r="O76" i="14" s="1"/>
  <c r="N47" i="14"/>
  <c r="O78" i="14" s="1"/>
  <c r="N48" i="14"/>
  <c r="O79" i="14" s="1"/>
  <c r="N49" i="14"/>
  <c r="N80" i="14" s="1"/>
  <c r="AO66" i="14"/>
  <c r="AN66" i="14"/>
  <c r="AM66" i="14"/>
  <c r="A23" i="14"/>
  <c r="A22" i="14"/>
  <c r="A44" i="14"/>
  <c r="AJ44" i="14" s="1"/>
  <c r="AJ75" i="14" s="1"/>
  <c r="A46" i="14"/>
  <c r="AF46" i="14" s="1"/>
  <c r="AG77" i="14" s="1"/>
  <c r="AA53" i="14"/>
  <c r="AA84" i="14" s="1"/>
  <c r="AA55" i="14"/>
  <c r="AB86" i="14" s="1"/>
  <c r="AA56" i="14"/>
  <c r="AB53" i="14"/>
  <c r="AB84" i="14" s="1"/>
  <c r="AB55" i="14"/>
  <c r="AB56" i="14"/>
  <c r="AC53" i="14"/>
  <c r="AC55" i="14"/>
  <c r="AD86" i="14" s="1"/>
  <c r="AC56" i="14"/>
  <c r="AD53" i="14"/>
  <c r="AD84" i="14" s="1"/>
  <c r="AD55" i="14"/>
  <c r="AE86" i="14" s="1"/>
  <c r="AD56" i="14"/>
  <c r="AE53" i="14"/>
  <c r="AE84" i="14" s="1"/>
  <c r="AE55" i="14"/>
  <c r="AF86" i="14" s="1"/>
  <c r="AE56" i="14"/>
  <c r="AF53" i="14"/>
  <c r="AF84" i="14" s="1"/>
  <c r="AF55" i="14"/>
  <c r="AG86" i="14" s="1"/>
  <c r="AF56" i="14"/>
  <c r="AG53" i="14"/>
  <c r="AG84" i="14" s="1"/>
  <c r="AG55" i="14"/>
  <c r="AH86" i="14" s="1"/>
  <c r="AG56" i="14"/>
  <c r="AH53" i="14"/>
  <c r="AH84" i="14" s="1"/>
  <c r="AH55" i="14"/>
  <c r="AI86" i="14" s="1"/>
  <c r="AH56" i="14"/>
  <c r="AI53" i="14"/>
  <c r="AI84" i="14" s="1"/>
  <c r="AI55" i="14"/>
  <c r="AJ86" i="14" s="1"/>
  <c r="AI56" i="14"/>
  <c r="AJ53" i="14"/>
  <c r="AJ84" i="14" s="1"/>
  <c r="AJ55" i="14"/>
  <c r="AJ56" i="14"/>
  <c r="AK53" i="14"/>
  <c r="AK84" i="14" s="1"/>
  <c r="AK55" i="14"/>
  <c r="AL86" i="14" s="1"/>
  <c r="AK56" i="14"/>
  <c r="AL53" i="14"/>
  <c r="AL84" i="14" s="1"/>
  <c r="AL55" i="14"/>
  <c r="AL56" i="14"/>
  <c r="G11" i="14"/>
  <c r="I10" i="14"/>
  <c r="I11" i="14" s="1"/>
  <c r="G10" i="14"/>
  <c r="O53" i="14"/>
  <c r="O55" i="14"/>
  <c r="P86" i="14" s="1"/>
  <c r="O56" i="14"/>
  <c r="P53" i="14"/>
  <c r="P84" i="14" s="1"/>
  <c r="P55" i="14"/>
  <c r="P56" i="14"/>
  <c r="Q53" i="14"/>
  <c r="Q84" i="14" s="1"/>
  <c r="Q55" i="14"/>
  <c r="R86" i="14" s="1"/>
  <c r="Q56" i="14"/>
  <c r="R53" i="14"/>
  <c r="R84" i="14" s="1"/>
  <c r="R55" i="14"/>
  <c r="S86" i="14" s="1"/>
  <c r="R56" i="14"/>
  <c r="S53" i="14"/>
  <c r="S84" i="14" s="1"/>
  <c r="S55" i="14"/>
  <c r="T86" i="14" s="1"/>
  <c r="S56" i="14"/>
  <c r="T53" i="14"/>
  <c r="T84" i="14" s="1"/>
  <c r="T55" i="14"/>
  <c r="U86" i="14" s="1"/>
  <c r="T56" i="14"/>
  <c r="U53" i="14"/>
  <c r="U84" i="14" s="1"/>
  <c r="U55" i="14"/>
  <c r="V86" i="14" s="1"/>
  <c r="U56" i="14"/>
  <c r="V53" i="14"/>
  <c r="V84" i="14" s="1"/>
  <c r="V55" i="14"/>
  <c r="W86" i="14" s="1"/>
  <c r="V56" i="14"/>
  <c r="W53" i="14"/>
  <c r="W84" i="14" s="1"/>
  <c r="W55" i="14"/>
  <c r="X86" i="14" s="1"/>
  <c r="W56" i="14"/>
  <c r="X53" i="14"/>
  <c r="X84" i="14" s="1"/>
  <c r="X55" i="14"/>
  <c r="Y86" i="14" s="1"/>
  <c r="X56" i="14"/>
  <c r="Y53" i="14"/>
  <c r="Y84" i="14" s="1"/>
  <c r="Y55" i="14"/>
  <c r="Z86" i="14" s="1"/>
  <c r="Y56" i="14"/>
  <c r="Z53" i="14"/>
  <c r="Z84" i="14" s="1"/>
  <c r="Z55" i="14"/>
  <c r="AA86" i="14" s="1"/>
  <c r="Z56" i="14"/>
  <c r="C45" i="14"/>
  <c r="D76" i="14" s="1"/>
  <c r="C47" i="14"/>
  <c r="D78" i="14" s="1"/>
  <c r="C48" i="14"/>
  <c r="D79" i="14" s="1"/>
  <c r="C49" i="14"/>
  <c r="C80" i="14" s="1"/>
  <c r="C50" i="14"/>
  <c r="C53" i="14"/>
  <c r="C84" i="14" s="1"/>
  <c r="C55" i="14"/>
  <c r="D86" i="14" s="1"/>
  <c r="C56" i="14"/>
  <c r="D53" i="14"/>
  <c r="D84" i="14" s="1"/>
  <c r="D55" i="14"/>
  <c r="E86" i="14" s="1"/>
  <c r="D56" i="14"/>
  <c r="E53" i="14"/>
  <c r="E84" i="14" s="1"/>
  <c r="E55" i="14"/>
  <c r="F86" i="14" s="1"/>
  <c r="E56" i="14"/>
  <c r="F53" i="14"/>
  <c r="F84" i="14" s="1"/>
  <c r="F55" i="14"/>
  <c r="G86" i="14" s="1"/>
  <c r="F56" i="14"/>
  <c r="G53" i="14"/>
  <c r="G84" i="14" s="1"/>
  <c r="G55" i="14"/>
  <c r="H86" i="14" s="1"/>
  <c r="G56" i="14"/>
  <c r="H53" i="14"/>
  <c r="H84" i="14" s="1"/>
  <c r="H55" i="14"/>
  <c r="I86" i="14" s="1"/>
  <c r="H56" i="14"/>
  <c r="I53" i="14"/>
  <c r="I55" i="14"/>
  <c r="J86" i="14" s="1"/>
  <c r="I56" i="14"/>
  <c r="J53" i="14"/>
  <c r="J55" i="14"/>
  <c r="K86" i="14" s="1"/>
  <c r="J56" i="14"/>
  <c r="K53" i="14"/>
  <c r="K84" i="14" s="1"/>
  <c r="K55" i="14"/>
  <c r="L86" i="14" s="1"/>
  <c r="K56" i="14"/>
  <c r="L53" i="14"/>
  <c r="L84" i="14" s="1"/>
  <c r="L55" i="14"/>
  <c r="L56" i="14"/>
  <c r="M53" i="14"/>
  <c r="M55" i="14"/>
  <c r="M56" i="14"/>
  <c r="N53" i="14"/>
  <c r="N84" i="14" s="1"/>
  <c r="N55" i="14"/>
  <c r="O86" i="14" s="1"/>
  <c r="N56" i="14"/>
  <c r="C28" i="14"/>
  <c r="D9" i="14"/>
  <c r="D8" i="14"/>
  <c r="AA20" i="13"/>
  <c r="AA36" i="13"/>
  <c r="AA29" i="13"/>
  <c r="AA37" i="13"/>
  <c r="O20" i="13"/>
  <c r="O41" i="13" s="1"/>
  <c r="O42" i="13" s="1"/>
  <c r="C20" i="13"/>
  <c r="C36" i="13"/>
  <c r="C41" i="13"/>
  <c r="C42" i="13" s="1"/>
  <c r="C43" i="13"/>
  <c r="C51" i="13"/>
  <c r="C52" i="13"/>
  <c r="O20" i="12"/>
  <c r="O36" i="12"/>
  <c r="O51" i="12" s="1"/>
  <c r="O29" i="12"/>
  <c r="O37" i="12" s="1"/>
  <c r="O41" i="12"/>
  <c r="O43" i="12"/>
  <c r="P20" i="12"/>
  <c r="P41" i="12" s="1"/>
  <c r="P42" i="12" s="1"/>
  <c r="P36" i="12"/>
  <c r="P43" i="12" s="1"/>
  <c r="P29" i="12"/>
  <c r="P37" i="12"/>
  <c r="P54" i="12"/>
  <c r="Q20" i="12"/>
  <c r="D8" i="13"/>
  <c r="A23" i="13"/>
  <c r="A22" i="13"/>
  <c r="A44" i="13"/>
  <c r="C45" i="13"/>
  <c r="A46" i="13"/>
  <c r="C47" i="13"/>
  <c r="C48" i="13"/>
  <c r="C49" i="13"/>
  <c r="C50" i="13"/>
  <c r="C53" i="13"/>
  <c r="C55" i="13"/>
  <c r="C56" i="13"/>
  <c r="D44" i="13"/>
  <c r="D45" i="13"/>
  <c r="D47" i="13"/>
  <c r="D48" i="13"/>
  <c r="D49" i="13"/>
  <c r="D50" i="13"/>
  <c r="D53" i="13"/>
  <c r="D55" i="13"/>
  <c r="D56" i="13"/>
  <c r="E45" i="13"/>
  <c r="E47" i="13"/>
  <c r="E48" i="13"/>
  <c r="AM48" i="13" s="1"/>
  <c r="E49" i="13"/>
  <c r="E50" i="13"/>
  <c r="E53" i="13"/>
  <c r="E55" i="13"/>
  <c r="E56" i="13"/>
  <c r="F45" i="13"/>
  <c r="F47" i="13"/>
  <c r="F48" i="13"/>
  <c r="F49" i="13"/>
  <c r="F50" i="13"/>
  <c r="F53" i="13"/>
  <c r="F55" i="13"/>
  <c r="F56" i="13"/>
  <c r="G44" i="13"/>
  <c r="G45" i="13"/>
  <c r="G47" i="13"/>
  <c r="G48" i="13"/>
  <c r="G49" i="13"/>
  <c r="G50" i="13"/>
  <c r="G72" i="13" s="1"/>
  <c r="G73" i="13" s="1"/>
  <c r="G53" i="13"/>
  <c r="G55" i="13"/>
  <c r="G56" i="13"/>
  <c r="H45" i="13"/>
  <c r="H47" i="13"/>
  <c r="H48" i="13"/>
  <c r="H49" i="13"/>
  <c r="H50" i="13"/>
  <c r="H72" i="13" s="1"/>
  <c r="H73" i="13" s="1"/>
  <c r="H53" i="13"/>
  <c r="H55" i="13"/>
  <c r="H56" i="13"/>
  <c r="I45" i="13"/>
  <c r="I47" i="13"/>
  <c r="I48" i="13"/>
  <c r="I49" i="13"/>
  <c r="I50" i="13"/>
  <c r="I72" i="13" s="1"/>
  <c r="I53" i="13"/>
  <c r="I55" i="13"/>
  <c r="I56" i="13"/>
  <c r="J45" i="13"/>
  <c r="J47" i="13"/>
  <c r="J48" i="13"/>
  <c r="J49" i="13"/>
  <c r="J50" i="13"/>
  <c r="J72" i="13" s="1"/>
  <c r="J73" i="13" s="1"/>
  <c r="J53" i="13"/>
  <c r="J55" i="13"/>
  <c r="J56" i="13"/>
  <c r="K45" i="13"/>
  <c r="K47" i="13"/>
  <c r="K48" i="13"/>
  <c r="K49" i="13"/>
  <c r="K50" i="13"/>
  <c r="K53" i="13"/>
  <c r="K55" i="13"/>
  <c r="K56" i="13"/>
  <c r="L44" i="13"/>
  <c r="L45" i="13"/>
  <c r="L47" i="13"/>
  <c r="L48" i="13"/>
  <c r="L49" i="13"/>
  <c r="L50" i="13"/>
  <c r="L72" i="13" s="1"/>
  <c r="L53" i="13"/>
  <c r="L55" i="13"/>
  <c r="L56" i="13"/>
  <c r="M45" i="13"/>
  <c r="M47" i="13"/>
  <c r="M48" i="13"/>
  <c r="M49" i="13"/>
  <c r="M50" i="13"/>
  <c r="M53" i="13"/>
  <c r="M55" i="13"/>
  <c r="M56" i="13"/>
  <c r="N45" i="13"/>
  <c r="N47" i="13"/>
  <c r="N48" i="13"/>
  <c r="N49" i="13"/>
  <c r="N50" i="13"/>
  <c r="N53" i="13"/>
  <c r="N55" i="13"/>
  <c r="N56" i="13"/>
  <c r="G11" i="13"/>
  <c r="G10" i="13"/>
  <c r="I10" i="13"/>
  <c r="I11" i="13" s="1"/>
  <c r="D9" i="13"/>
  <c r="AA45" i="13"/>
  <c r="AA47" i="13"/>
  <c r="AA48" i="13"/>
  <c r="AA49" i="13"/>
  <c r="AA50" i="13"/>
  <c r="AA53" i="13"/>
  <c r="AA55" i="13"/>
  <c r="AA56" i="13"/>
  <c r="AB45" i="13"/>
  <c r="AB47" i="13"/>
  <c r="AB48" i="13"/>
  <c r="AB49" i="13"/>
  <c r="AB50" i="13"/>
  <c r="AB53" i="13"/>
  <c r="AB55" i="13"/>
  <c r="AB56" i="13"/>
  <c r="AC44" i="13"/>
  <c r="AC45" i="13"/>
  <c r="AC47" i="13"/>
  <c r="AC48" i="13"/>
  <c r="AC49" i="13"/>
  <c r="AC50" i="13"/>
  <c r="AC53" i="13"/>
  <c r="AC55" i="13"/>
  <c r="AC56" i="13"/>
  <c r="AD45" i="13"/>
  <c r="AD47" i="13"/>
  <c r="AD48" i="13"/>
  <c r="AD49" i="13"/>
  <c r="AD50" i="13"/>
  <c r="AD72" i="13" s="1"/>
  <c r="AD53" i="13"/>
  <c r="AD55" i="13"/>
  <c r="AD56" i="13"/>
  <c r="AE45" i="13"/>
  <c r="AE47" i="13"/>
  <c r="AE48" i="13"/>
  <c r="AE49" i="13"/>
  <c r="AE50" i="13"/>
  <c r="AE72" i="13" s="1"/>
  <c r="AE73" i="13" s="1"/>
  <c r="AE53" i="13"/>
  <c r="AE55" i="13"/>
  <c r="AE56" i="13"/>
  <c r="AF44" i="13"/>
  <c r="AF45" i="13"/>
  <c r="AF47" i="13"/>
  <c r="AF48" i="13"/>
  <c r="AF49" i="13"/>
  <c r="AF50" i="13"/>
  <c r="AF53" i="13"/>
  <c r="AF55" i="13"/>
  <c r="AF56" i="13"/>
  <c r="AG44" i="13"/>
  <c r="AG45" i="13"/>
  <c r="AG47" i="13"/>
  <c r="AG48" i="13"/>
  <c r="AG49" i="13"/>
  <c r="AG50" i="13"/>
  <c r="AG53" i="13"/>
  <c r="AG55" i="13"/>
  <c r="AG56" i="13"/>
  <c r="AH45" i="13"/>
  <c r="AH47" i="13"/>
  <c r="AH48" i="13"/>
  <c r="AH49" i="13"/>
  <c r="AH50" i="13"/>
  <c r="AH53" i="13"/>
  <c r="AH55" i="13"/>
  <c r="AH56" i="13"/>
  <c r="AI44" i="13"/>
  <c r="AI45" i="13"/>
  <c r="AI47" i="13"/>
  <c r="AI48" i="13"/>
  <c r="AI49" i="13"/>
  <c r="AI50" i="13"/>
  <c r="AI53" i="13"/>
  <c r="AI55" i="13"/>
  <c r="AI56" i="13"/>
  <c r="AJ44" i="13"/>
  <c r="AJ45" i="13"/>
  <c r="AJ46" i="13"/>
  <c r="AJ47" i="13"/>
  <c r="AJ48" i="13"/>
  <c r="AJ49" i="13"/>
  <c r="AJ50" i="13"/>
  <c r="AJ53" i="13"/>
  <c r="AJ55" i="13"/>
  <c r="AJ56" i="13"/>
  <c r="AK45" i="13"/>
  <c r="AK47" i="13"/>
  <c r="AK48" i="13"/>
  <c r="AK49" i="13"/>
  <c r="AK50" i="13"/>
  <c r="AK53" i="13"/>
  <c r="AK55" i="13"/>
  <c r="AK56" i="13"/>
  <c r="AL45" i="13"/>
  <c r="AL47" i="13"/>
  <c r="AL48" i="13"/>
  <c r="AL49" i="13"/>
  <c r="AL50" i="13"/>
  <c r="AL53" i="13"/>
  <c r="AL55" i="13"/>
  <c r="AL56" i="13"/>
  <c r="O44" i="13"/>
  <c r="O45" i="13"/>
  <c r="O47" i="13"/>
  <c r="O48" i="13"/>
  <c r="O49" i="13"/>
  <c r="O50" i="13"/>
  <c r="O53" i="13"/>
  <c r="O55" i="13"/>
  <c r="O56" i="13"/>
  <c r="P44" i="13"/>
  <c r="P45" i="13"/>
  <c r="P47" i="13"/>
  <c r="P48" i="13"/>
  <c r="P49" i="13"/>
  <c r="P50" i="13"/>
  <c r="P53" i="13"/>
  <c r="P55" i="13"/>
  <c r="P56" i="13"/>
  <c r="Q45" i="13"/>
  <c r="AN45" i="13" s="1"/>
  <c r="Q47" i="13"/>
  <c r="Q48" i="13"/>
  <c r="Q49" i="13"/>
  <c r="Q50" i="13"/>
  <c r="Q53" i="13"/>
  <c r="Q55" i="13"/>
  <c r="Q56" i="13"/>
  <c r="R45" i="13"/>
  <c r="R47" i="13"/>
  <c r="R48" i="13"/>
  <c r="R49" i="13"/>
  <c r="R50" i="13"/>
  <c r="R72" i="13" s="1"/>
  <c r="R53" i="13"/>
  <c r="R55" i="13"/>
  <c r="R56" i="13"/>
  <c r="S45" i="13"/>
  <c r="S47" i="13"/>
  <c r="S48" i="13"/>
  <c r="S49" i="13"/>
  <c r="S50" i="13"/>
  <c r="S72" i="13" s="1"/>
  <c r="S73" i="13" s="1"/>
  <c r="S53" i="13"/>
  <c r="S55" i="13"/>
  <c r="S56" i="13"/>
  <c r="T44" i="13"/>
  <c r="T45" i="13"/>
  <c r="T47" i="13"/>
  <c r="T48" i="13"/>
  <c r="T49" i="13"/>
  <c r="T50" i="13"/>
  <c r="T72" i="13" s="1"/>
  <c r="T73" i="13" s="1"/>
  <c r="T53" i="13"/>
  <c r="T55" i="13"/>
  <c r="T56" i="13"/>
  <c r="U45" i="13"/>
  <c r="U47" i="13"/>
  <c r="U48" i="13"/>
  <c r="U49" i="13"/>
  <c r="U50" i="13"/>
  <c r="U53" i="13"/>
  <c r="U55" i="13"/>
  <c r="U56" i="13"/>
  <c r="V45" i="13"/>
  <c r="V47" i="13"/>
  <c r="V48" i="13"/>
  <c r="V49" i="13"/>
  <c r="V50" i="13"/>
  <c r="V53" i="13"/>
  <c r="V55" i="13"/>
  <c r="V56" i="13"/>
  <c r="W45" i="13"/>
  <c r="W47" i="13"/>
  <c r="W48" i="13"/>
  <c r="W49" i="13"/>
  <c r="W50" i="13"/>
  <c r="W53" i="13"/>
  <c r="W55" i="13"/>
  <c r="W56" i="13"/>
  <c r="X44" i="13"/>
  <c r="X45" i="13"/>
  <c r="X46" i="13"/>
  <c r="X47" i="13"/>
  <c r="X48" i="13"/>
  <c r="X49" i="13"/>
  <c r="X50" i="13"/>
  <c r="X53" i="13"/>
  <c r="X55" i="13"/>
  <c r="X56" i="13"/>
  <c r="Y45" i="13"/>
  <c r="Y47" i="13"/>
  <c r="Y48" i="13"/>
  <c r="Y49" i="13"/>
  <c r="Y50" i="13"/>
  <c r="Y53" i="13"/>
  <c r="Y55" i="13"/>
  <c r="Y56" i="13"/>
  <c r="Z45" i="13"/>
  <c r="Z47" i="13"/>
  <c r="Z48" i="13"/>
  <c r="Z49" i="13"/>
  <c r="Z50" i="13"/>
  <c r="Z53" i="13"/>
  <c r="Z55" i="13"/>
  <c r="Z56" i="13"/>
  <c r="C28" i="13"/>
  <c r="O22" i="13"/>
  <c r="C22" i="13"/>
  <c r="O20" i="11"/>
  <c r="O36" i="11" s="1"/>
  <c r="O29" i="11"/>
  <c r="O37" i="11"/>
  <c r="O41" i="11"/>
  <c r="O42" i="11"/>
  <c r="P20" i="11"/>
  <c r="P29" i="11"/>
  <c r="P37" i="11" s="1"/>
  <c r="Q20" i="11"/>
  <c r="D8" i="12"/>
  <c r="C20" i="12"/>
  <c r="C36" i="12" s="1"/>
  <c r="A23" i="12"/>
  <c r="A22" i="12"/>
  <c r="A44" i="12"/>
  <c r="L44" i="12" s="1"/>
  <c r="C45" i="12"/>
  <c r="A46" i="12"/>
  <c r="J46" i="12" s="1"/>
  <c r="C46" i="12"/>
  <c r="C47" i="12"/>
  <c r="C48" i="12"/>
  <c r="C49" i="12"/>
  <c r="AM49" i="12" s="1"/>
  <c r="C50" i="12"/>
  <c r="C53" i="12"/>
  <c r="C55" i="12"/>
  <c r="C56" i="12"/>
  <c r="D20" i="12"/>
  <c r="D41" i="12" s="1"/>
  <c r="D36" i="12"/>
  <c r="D29" i="12"/>
  <c r="D37" i="12" s="1"/>
  <c r="D45" i="12"/>
  <c r="D46" i="12"/>
  <c r="D47" i="12"/>
  <c r="D48" i="12"/>
  <c r="D49" i="12"/>
  <c r="D50" i="12"/>
  <c r="D53" i="12"/>
  <c r="D55" i="12"/>
  <c r="D56" i="12"/>
  <c r="E20" i="12"/>
  <c r="E36" i="12" s="1"/>
  <c r="E44" i="12"/>
  <c r="E45" i="12"/>
  <c r="E46" i="12"/>
  <c r="E47" i="12"/>
  <c r="E48" i="12"/>
  <c r="E49" i="12"/>
  <c r="E50" i="12"/>
  <c r="E53" i="12"/>
  <c r="E55" i="12"/>
  <c r="E56" i="12"/>
  <c r="F44" i="12"/>
  <c r="F45" i="12"/>
  <c r="F46" i="12"/>
  <c r="F47" i="12"/>
  <c r="F48" i="12"/>
  <c r="F49" i="12"/>
  <c r="F50" i="12"/>
  <c r="F53" i="12"/>
  <c r="F55" i="12"/>
  <c r="F56" i="12"/>
  <c r="AM56" i="12" s="1"/>
  <c r="G44" i="12"/>
  <c r="G45" i="12"/>
  <c r="G46" i="12"/>
  <c r="G47" i="12"/>
  <c r="G48" i="12"/>
  <c r="G49" i="12"/>
  <c r="G50" i="12"/>
  <c r="G53" i="12"/>
  <c r="G55" i="12"/>
  <c r="G56" i="12"/>
  <c r="H44" i="12"/>
  <c r="H45" i="12"/>
  <c r="H46" i="12"/>
  <c r="H47" i="12"/>
  <c r="H48" i="12"/>
  <c r="H49" i="12"/>
  <c r="H50" i="12"/>
  <c r="H53" i="12"/>
  <c r="H55" i="12"/>
  <c r="H56" i="12"/>
  <c r="I44" i="12"/>
  <c r="I45" i="12"/>
  <c r="I46" i="12"/>
  <c r="I47" i="12"/>
  <c r="I48" i="12"/>
  <c r="I49" i="12"/>
  <c r="I50" i="12"/>
  <c r="I53" i="12"/>
  <c r="I55" i="12"/>
  <c r="I56" i="12"/>
  <c r="J44" i="12"/>
  <c r="J45" i="12"/>
  <c r="J47" i="12"/>
  <c r="J48" i="12"/>
  <c r="J49" i="12"/>
  <c r="J50" i="12"/>
  <c r="J53" i="12"/>
  <c r="J55" i="12"/>
  <c r="J56" i="12"/>
  <c r="K44" i="12"/>
  <c r="K45" i="12"/>
  <c r="K46" i="12"/>
  <c r="K47" i="12"/>
  <c r="K48" i="12"/>
  <c r="K49" i="12"/>
  <c r="K50" i="12"/>
  <c r="K53" i="12"/>
  <c r="K55" i="12"/>
  <c r="K56" i="12"/>
  <c r="L45" i="12"/>
  <c r="L46" i="12"/>
  <c r="L47" i="12"/>
  <c r="L48" i="12"/>
  <c r="L49" i="12"/>
  <c r="L50" i="12"/>
  <c r="AM50" i="12" s="1"/>
  <c r="L53" i="12"/>
  <c r="L55" i="12"/>
  <c r="L56" i="12"/>
  <c r="M44" i="12"/>
  <c r="M45" i="12"/>
  <c r="M46" i="12"/>
  <c r="M47" i="12"/>
  <c r="M48" i="12"/>
  <c r="M49" i="12"/>
  <c r="M50" i="12"/>
  <c r="M53" i="12"/>
  <c r="M55" i="12"/>
  <c r="M56" i="12"/>
  <c r="N45" i="12"/>
  <c r="N46" i="12"/>
  <c r="N47" i="12"/>
  <c r="N48" i="12"/>
  <c r="N49" i="12"/>
  <c r="N50" i="12"/>
  <c r="N53" i="12"/>
  <c r="N55" i="12"/>
  <c r="N56" i="12"/>
  <c r="G11" i="12"/>
  <c r="G10" i="12"/>
  <c r="I10" i="12"/>
  <c r="I11" i="12" s="1"/>
  <c r="D9" i="12"/>
  <c r="AA20" i="12"/>
  <c r="AA41" i="12"/>
  <c r="AA42" i="12" s="1"/>
  <c r="AA44" i="12"/>
  <c r="AA45" i="12"/>
  <c r="AA46" i="12"/>
  <c r="AA47" i="12"/>
  <c r="AA48" i="12"/>
  <c r="AA49" i="12"/>
  <c r="AA50" i="12"/>
  <c r="AA53" i="12"/>
  <c r="AO53" i="12" s="1"/>
  <c r="AA55" i="12"/>
  <c r="AO55" i="12" s="1"/>
  <c r="AA56" i="12"/>
  <c r="AB44" i="12"/>
  <c r="AB45" i="12"/>
  <c r="AB46" i="12"/>
  <c r="AB47" i="12"/>
  <c r="AB48" i="12"/>
  <c r="AB49" i="12"/>
  <c r="AB50" i="12"/>
  <c r="AB53" i="12"/>
  <c r="AB55" i="12"/>
  <c r="AB56" i="12"/>
  <c r="AC44" i="12"/>
  <c r="AC45" i="12"/>
  <c r="AC46" i="12"/>
  <c r="AC47" i="12"/>
  <c r="AC48" i="12"/>
  <c r="AC49" i="12"/>
  <c r="AC50" i="12"/>
  <c r="AC53" i="12"/>
  <c r="AC55" i="12"/>
  <c r="AC56" i="12"/>
  <c r="AD45" i="12"/>
  <c r="AD46" i="12"/>
  <c r="AD47" i="12"/>
  <c r="AD48" i="12"/>
  <c r="AD49" i="12"/>
  <c r="AD50" i="12"/>
  <c r="AD53" i="12"/>
  <c r="AD55" i="12"/>
  <c r="AD56" i="12"/>
  <c r="AE44" i="12"/>
  <c r="AE45" i="12"/>
  <c r="AE46" i="12"/>
  <c r="AE47" i="12"/>
  <c r="AE48" i="12"/>
  <c r="AE49" i="12"/>
  <c r="AE50" i="12"/>
  <c r="AE53" i="12"/>
  <c r="AE55" i="12"/>
  <c r="AE56" i="12"/>
  <c r="AF45" i="12"/>
  <c r="AF46" i="12"/>
  <c r="AF47" i="12"/>
  <c r="AF48" i="12"/>
  <c r="AF49" i="12"/>
  <c r="AF50" i="12"/>
  <c r="AF53" i="12"/>
  <c r="AF55" i="12"/>
  <c r="AF56" i="12"/>
  <c r="AG45" i="12"/>
  <c r="AG46" i="12"/>
  <c r="AG47" i="12"/>
  <c r="AO47" i="12" s="1"/>
  <c r="AG48" i="12"/>
  <c r="AG49" i="12"/>
  <c r="AG50" i="12"/>
  <c r="AG53" i="12"/>
  <c r="AG55" i="12"/>
  <c r="AG56" i="12"/>
  <c r="AH45" i="12"/>
  <c r="AH46" i="12"/>
  <c r="AH47" i="12"/>
  <c r="AH48" i="12"/>
  <c r="AH49" i="12"/>
  <c r="AH50" i="12"/>
  <c r="AH53" i="12"/>
  <c r="AH55" i="12"/>
  <c r="AH56" i="12"/>
  <c r="AI44" i="12"/>
  <c r="AI45" i="12"/>
  <c r="AI46" i="12"/>
  <c r="AI47" i="12"/>
  <c r="AI48" i="12"/>
  <c r="AI49" i="12"/>
  <c r="AI50" i="12"/>
  <c r="AI53" i="12"/>
  <c r="AI55" i="12"/>
  <c r="AI56" i="12"/>
  <c r="AJ44" i="12"/>
  <c r="AJ45" i="12"/>
  <c r="AJ46" i="12"/>
  <c r="AJ47" i="12"/>
  <c r="AJ48" i="12"/>
  <c r="AJ49" i="12"/>
  <c r="AJ50" i="12"/>
  <c r="AJ53" i="12"/>
  <c r="AJ55" i="12"/>
  <c r="AJ56" i="12"/>
  <c r="AK44" i="12"/>
  <c r="AK45" i="12"/>
  <c r="AK46" i="12"/>
  <c r="AK47" i="12"/>
  <c r="AK48" i="12"/>
  <c r="AK49" i="12"/>
  <c r="AK50" i="12"/>
  <c r="AK53" i="12"/>
  <c r="AK55" i="12"/>
  <c r="AK56" i="12"/>
  <c r="AL44" i="12"/>
  <c r="AL45" i="12"/>
  <c r="AL46" i="12"/>
  <c r="AL47" i="12"/>
  <c r="AL48" i="12"/>
  <c r="AL49" i="12"/>
  <c r="AL50" i="12"/>
  <c r="AL53" i="12"/>
  <c r="AL55" i="12"/>
  <c r="AL56" i="12"/>
  <c r="O45" i="12"/>
  <c r="O46" i="12"/>
  <c r="O47" i="12"/>
  <c r="O48" i="12"/>
  <c r="O49" i="12"/>
  <c r="O50" i="12"/>
  <c r="O53" i="12"/>
  <c r="O55" i="12"/>
  <c r="AN55" i="12" s="1"/>
  <c r="O56" i="12"/>
  <c r="P44" i="12"/>
  <c r="P45" i="12"/>
  <c r="AN45" i="12" s="1"/>
  <c r="P46" i="12"/>
  <c r="P47" i="12"/>
  <c r="P48" i="12"/>
  <c r="P49" i="12"/>
  <c r="P50" i="12"/>
  <c r="P53" i="12"/>
  <c r="P55" i="12"/>
  <c r="P56" i="12"/>
  <c r="Q44" i="12"/>
  <c r="Q45" i="12"/>
  <c r="Q46" i="12"/>
  <c r="Q47" i="12"/>
  <c r="AN47" i="12" s="1"/>
  <c r="Q48" i="12"/>
  <c r="Q49" i="12"/>
  <c r="Q50" i="12"/>
  <c r="Q53" i="12"/>
  <c r="Q55" i="12"/>
  <c r="Q56" i="12"/>
  <c r="R44" i="12"/>
  <c r="R45" i="12"/>
  <c r="R46" i="12"/>
  <c r="R47" i="12"/>
  <c r="R48" i="12"/>
  <c r="R49" i="12"/>
  <c r="AN49" i="12" s="1"/>
  <c r="R50" i="12"/>
  <c r="R53" i="12"/>
  <c r="R55" i="12"/>
  <c r="R56" i="12"/>
  <c r="S45" i="12"/>
  <c r="S46" i="12"/>
  <c r="S47" i="12"/>
  <c r="S48" i="12"/>
  <c r="S49" i="12"/>
  <c r="S50" i="12"/>
  <c r="S53" i="12"/>
  <c r="S55" i="12"/>
  <c r="S56" i="12"/>
  <c r="T45" i="12"/>
  <c r="T46" i="12"/>
  <c r="T47" i="12"/>
  <c r="T48" i="12"/>
  <c r="T49" i="12"/>
  <c r="T50" i="12"/>
  <c r="T53" i="12"/>
  <c r="T55" i="12"/>
  <c r="T56" i="12"/>
  <c r="U45" i="12"/>
  <c r="U46" i="12"/>
  <c r="U47" i="12"/>
  <c r="U48" i="12"/>
  <c r="U49" i="12"/>
  <c r="U50" i="12"/>
  <c r="U53" i="12"/>
  <c r="U55" i="12"/>
  <c r="U56" i="12"/>
  <c r="V44" i="12"/>
  <c r="V45" i="12"/>
  <c r="V46" i="12"/>
  <c r="V47" i="12"/>
  <c r="V48" i="12"/>
  <c r="V49" i="12"/>
  <c r="V50" i="12"/>
  <c r="V53" i="12"/>
  <c r="V55" i="12"/>
  <c r="V56" i="12"/>
  <c r="W44" i="12"/>
  <c r="W45" i="12"/>
  <c r="W46" i="12"/>
  <c r="W47" i="12"/>
  <c r="W48" i="12"/>
  <c r="W49" i="12"/>
  <c r="W50" i="12"/>
  <c r="W53" i="12"/>
  <c r="W55" i="12"/>
  <c r="W56" i="12"/>
  <c r="X44" i="12"/>
  <c r="X45" i="12"/>
  <c r="X46" i="12"/>
  <c r="X47" i="12"/>
  <c r="X48" i="12"/>
  <c r="X49" i="12"/>
  <c r="X50" i="12"/>
  <c r="X53" i="12"/>
  <c r="X55" i="12"/>
  <c r="X56" i="12"/>
  <c r="Y45" i="12"/>
  <c r="Y46" i="12"/>
  <c r="Y47" i="12"/>
  <c r="Y48" i="12"/>
  <c r="Y49" i="12"/>
  <c r="Y50" i="12"/>
  <c r="Y53" i="12"/>
  <c r="Y55" i="12"/>
  <c r="Y56" i="12"/>
  <c r="Z45" i="12"/>
  <c r="Z46" i="12"/>
  <c r="Z47" i="12"/>
  <c r="Z48" i="12"/>
  <c r="Z49" i="12"/>
  <c r="Z50" i="12"/>
  <c r="Z53" i="12"/>
  <c r="Z55" i="12"/>
  <c r="Z56" i="12"/>
  <c r="AM55" i="12"/>
  <c r="AN53" i="12"/>
  <c r="AM48" i="12"/>
  <c r="AM47" i="12"/>
  <c r="AM46" i="12"/>
  <c r="C28" i="12"/>
  <c r="P23" i="12"/>
  <c r="Q23" i="12"/>
  <c r="R23" i="12"/>
  <c r="D23" i="12"/>
  <c r="E23" i="12"/>
  <c r="F23" i="12"/>
  <c r="O22" i="12"/>
  <c r="AA21" i="12"/>
  <c r="O21" i="12"/>
  <c r="P21" i="12"/>
  <c r="Q21" i="12"/>
  <c r="C21" i="12"/>
  <c r="D21" i="12"/>
  <c r="D8" i="11"/>
  <c r="C20" i="11"/>
  <c r="C36" i="11"/>
  <c r="C29" i="11"/>
  <c r="C37" i="11"/>
  <c r="C41" i="11"/>
  <c r="C42" i="11" s="1"/>
  <c r="D20" i="11"/>
  <c r="E20" i="11" s="1"/>
  <c r="I10" i="11"/>
  <c r="I11" i="11" s="1"/>
  <c r="G10" i="11"/>
  <c r="AA20" i="11"/>
  <c r="AB20" i="11" s="1"/>
  <c r="AB29" i="11" s="1"/>
  <c r="AA36" i="11"/>
  <c r="AA39" i="11" s="1"/>
  <c r="AA29" i="11"/>
  <c r="AA37" i="11" s="1"/>
  <c r="A23" i="11"/>
  <c r="A22" i="11"/>
  <c r="AA24" i="11"/>
  <c r="AA38" i="11" s="1"/>
  <c r="AA41" i="11"/>
  <c r="AA42" i="11" s="1"/>
  <c r="A44" i="11"/>
  <c r="AA44" i="11" s="1"/>
  <c r="AA45" i="11"/>
  <c r="A46" i="11"/>
  <c r="AB46" i="11" s="1"/>
  <c r="AA46" i="11"/>
  <c r="AA47" i="11"/>
  <c r="AA48" i="11"/>
  <c r="AA49" i="11"/>
  <c r="AA50" i="11"/>
  <c r="AA53" i="11"/>
  <c r="AA55" i="11"/>
  <c r="AA56" i="11"/>
  <c r="AB36" i="11"/>
  <c r="AB37" i="11"/>
  <c r="AB24" i="11"/>
  <c r="AB38" i="11"/>
  <c r="AB41" i="11"/>
  <c r="AB42" i="11" s="1"/>
  <c r="AB45" i="11"/>
  <c r="AB47" i="11"/>
  <c r="AB48" i="11"/>
  <c r="AB49" i="11"/>
  <c r="AO49" i="11" s="1"/>
  <c r="AB50" i="11"/>
  <c r="AB51" i="11"/>
  <c r="AB52" i="11"/>
  <c r="AB53" i="11"/>
  <c r="AB55" i="11"/>
  <c r="AB56" i="11"/>
  <c r="AC20" i="11"/>
  <c r="AC29" i="11" s="1"/>
  <c r="AC24" i="11"/>
  <c r="AC38" i="11" s="1"/>
  <c r="AC41" i="11"/>
  <c r="AC42" i="11"/>
  <c r="AC45" i="11"/>
  <c r="AC46" i="11"/>
  <c r="AC47" i="11"/>
  <c r="AC48" i="11"/>
  <c r="AC49" i="11"/>
  <c r="AC50" i="11"/>
  <c r="AC53" i="11"/>
  <c r="AC55" i="11"/>
  <c r="AC56" i="11"/>
  <c r="AD45" i="11"/>
  <c r="AO45" i="11" s="1"/>
  <c r="AD47" i="11"/>
  <c r="AD48" i="11"/>
  <c r="AD49" i="11"/>
  <c r="AD50" i="11"/>
  <c r="AD53" i="11"/>
  <c r="AD55" i="11"/>
  <c r="AD56" i="11"/>
  <c r="AE45" i="11"/>
  <c r="AE46" i="11"/>
  <c r="AE47" i="11"/>
  <c r="AE48" i="11"/>
  <c r="AE49" i="11"/>
  <c r="AE50" i="11"/>
  <c r="AO50" i="11" s="1"/>
  <c r="AE53" i="11"/>
  <c r="AE55" i="11"/>
  <c r="AE56" i="11"/>
  <c r="AF45" i="11"/>
  <c r="AF46" i="11"/>
  <c r="AF47" i="11"/>
  <c r="AF48" i="11"/>
  <c r="AF49" i="11"/>
  <c r="AF50" i="11"/>
  <c r="AF53" i="11"/>
  <c r="AF55" i="11"/>
  <c r="AF56" i="11"/>
  <c r="AG44" i="11"/>
  <c r="AG45" i="11"/>
  <c r="AG46" i="11"/>
  <c r="AG47" i="11"/>
  <c r="AG48" i="11"/>
  <c r="AG49" i="11"/>
  <c r="AG50" i="11"/>
  <c r="AG53" i="11"/>
  <c r="AG55" i="11"/>
  <c r="AG56" i="11"/>
  <c r="AH44" i="11"/>
  <c r="AH45" i="11"/>
  <c r="AH46" i="11"/>
  <c r="AH47" i="11"/>
  <c r="AH48" i="11"/>
  <c r="AH49" i="11"/>
  <c r="AH50" i="11"/>
  <c r="AH53" i="11"/>
  <c r="AH55" i="11"/>
  <c r="AH56" i="11"/>
  <c r="AI44" i="11"/>
  <c r="AI45" i="11"/>
  <c r="AI46" i="11"/>
  <c r="AI47" i="11"/>
  <c r="AI48" i="11"/>
  <c r="AI49" i="11"/>
  <c r="AI50" i="11"/>
  <c r="AI53" i="11"/>
  <c r="AI55" i="11"/>
  <c r="AI56" i="11"/>
  <c r="AJ44" i="11"/>
  <c r="AJ45" i="11"/>
  <c r="AJ46" i="11"/>
  <c r="AJ47" i="11"/>
  <c r="AJ48" i="11"/>
  <c r="AJ49" i="11"/>
  <c r="AJ50" i="11"/>
  <c r="AJ53" i="11"/>
  <c r="AJ55" i="11"/>
  <c r="AJ56" i="11"/>
  <c r="AK44" i="11"/>
  <c r="AK45" i="11"/>
  <c r="AK46" i="11"/>
  <c r="AK47" i="11"/>
  <c r="AK48" i="11"/>
  <c r="AK49" i="11"/>
  <c r="AK50" i="11"/>
  <c r="AK53" i="11"/>
  <c r="AK55" i="11"/>
  <c r="AK56" i="11"/>
  <c r="AL44" i="11"/>
  <c r="AL45" i="11"/>
  <c r="AL46" i="11"/>
  <c r="AL47" i="11"/>
  <c r="AL48" i="11"/>
  <c r="AL49" i="11"/>
  <c r="AL50" i="11"/>
  <c r="AL53" i="11"/>
  <c r="AL55" i="11"/>
  <c r="AL56" i="11"/>
  <c r="O45" i="11"/>
  <c r="O46" i="11"/>
  <c r="O47" i="11"/>
  <c r="O48" i="11"/>
  <c r="O49" i="11"/>
  <c r="O50" i="11"/>
  <c r="O53" i="11"/>
  <c r="O55" i="11"/>
  <c r="O56" i="11"/>
  <c r="P44" i="11"/>
  <c r="P45" i="11"/>
  <c r="P46" i="11"/>
  <c r="P47" i="11"/>
  <c r="P48" i="11"/>
  <c r="P49" i="11"/>
  <c r="P50" i="11"/>
  <c r="P53" i="11"/>
  <c r="P55" i="11"/>
  <c r="P56" i="11"/>
  <c r="Q44" i="11"/>
  <c r="Q45" i="11"/>
  <c r="Q46" i="11"/>
  <c r="Q47" i="11"/>
  <c r="Q48" i="11"/>
  <c r="Q49" i="11"/>
  <c r="Q50" i="11"/>
  <c r="Q53" i="11"/>
  <c r="Q55" i="11"/>
  <c r="Q56" i="11"/>
  <c r="R44" i="11"/>
  <c r="R45" i="11"/>
  <c r="R46" i="11"/>
  <c r="R47" i="11"/>
  <c r="R48" i="11"/>
  <c r="R49" i="11"/>
  <c r="R50" i="11"/>
  <c r="R53" i="11"/>
  <c r="R55" i="11"/>
  <c r="R56" i="11"/>
  <c r="S44" i="11"/>
  <c r="S45" i="11"/>
  <c r="S46" i="11"/>
  <c r="S47" i="11"/>
  <c r="S48" i="11"/>
  <c r="S49" i="11"/>
  <c r="S50" i="11"/>
  <c r="S53" i="11"/>
  <c r="S55" i="11"/>
  <c r="S56" i="11"/>
  <c r="T45" i="11"/>
  <c r="T46" i="11"/>
  <c r="T47" i="11"/>
  <c r="T48" i="11"/>
  <c r="T49" i="11"/>
  <c r="T50" i="11"/>
  <c r="T53" i="11"/>
  <c r="T55" i="11"/>
  <c r="T56" i="11"/>
  <c r="U45" i="11"/>
  <c r="U46" i="11"/>
  <c r="U47" i="11"/>
  <c r="U48" i="11"/>
  <c r="U49" i="11"/>
  <c r="U50" i="11"/>
  <c r="U53" i="11"/>
  <c r="U55" i="11"/>
  <c r="U56" i="11"/>
  <c r="V44" i="11"/>
  <c r="V45" i="11"/>
  <c r="V46" i="11"/>
  <c r="V47" i="11"/>
  <c r="V48" i="11"/>
  <c r="V49" i="11"/>
  <c r="V50" i="11"/>
  <c r="V53" i="11"/>
  <c r="V55" i="11"/>
  <c r="V56" i="11"/>
  <c r="W44" i="11"/>
  <c r="W45" i="11"/>
  <c r="W46" i="11"/>
  <c r="W47" i="11"/>
  <c r="W48" i="11"/>
  <c r="W49" i="11"/>
  <c r="W50" i="11"/>
  <c r="W53" i="11"/>
  <c r="W55" i="11"/>
  <c r="W56" i="11"/>
  <c r="X44" i="11"/>
  <c r="X45" i="11"/>
  <c r="X46" i="11"/>
  <c r="X47" i="11"/>
  <c r="X48" i="11"/>
  <c r="X49" i="11"/>
  <c r="X50" i="11"/>
  <c r="X53" i="11"/>
  <c r="X55" i="11"/>
  <c r="X56" i="11"/>
  <c r="Y44" i="11"/>
  <c r="Y45" i="11"/>
  <c r="Y46" i="11"/>
  <c r="Y47" i="11"/>
  <c r="Y48" i="11"/>
  <c r="Y49" i="11"/>
  <c r="Y50" i="11"/>
  <c r="Y53" i="11"/>
  <c r="Y55" i="11"/>
  <c r="Y56" i="11"/>
  <c r="Z45" i="11"/>
  <c r="Z46" i="11"/>
  <c r="Z47" i="11"/>
  <c r="Z48" i="11"/>
  <c r="Z49" i="11"/>
  <c r="Z50" i="11"/>
  <c r="Z53" i="11"/>
  <c r="Z55" i="11"/>
  <c r="Z56" i="11"/>
  <c r="C44" i="11"/>
  <c r="C45" i="11"/>
  <c r="C46" i="11"/>
  <c r="C47" i="11"/>
  <c r="C48" i="11"/>
  <c r="C49" i="11"/>
  <c r="C50" i="11"/>
  <c r="C53" i="11"/>
  <c r="C55" i="11"/>
  <c r="C56" i="11"/>
  <c r="D44" i="11"/>
  <c r="D45" i="11"/>
  <c r="D46" i="11"/>
  <c r="D47" i="11"/>
  <c r="D48" i="11"/>
  <c r="D49" i="11"/>
  <c r="D50" i="11"/>
  <c r="D53" i="11"/>
  <c r="D55" i="11"/>
  <c r="AM55" i="11" s="1"/>
  <c r="D56" i="11"/>
  <c r="E44" i="11"/>
  <c r="E45" i="11"/>
  <c r="E46" i="11"/>
  <c r="E47" i="11"/>
  <c r="E48" i="11"/>
  <c r="E49" i="11"/>
  <c r="AM49" i="11" s="1"/>
  <c r="E50" i="11"/>
  <c r="E53" i="11"/>
  <c r="E55" i="11"/>
  <c r="E56" i="11"/>
  <c r="F44" i="11"/>
  <c r="F45" i="11"/>
  <c r="F46" i="11"/>
  <c r="F47" i="11"/>
  <c r="F48" i="11"/>
  <c r="F49" i="11"/>
  <c r="F50" i="11"/>
  <c r="F53" i="11"/>
  <c r="F55" i="11"/>
  <c r="F56" i="11"/>
  <c r="G44" i="11"/>
  <c r="G45" i="11"/>
  <c r="G46" i="11"/>
  <c r="G47" i="11"/>
  <c r="G48" i="11"/>
  <c r="G49" i="11"/>
  <c r="G50" i="11"/>
  <c r="G53" i="11"/>
  <c r="G55" i="11"/>
  <c r="G56" i="11"/>
  <c r="H44" i="11"/>
  <c r="H45" i="11"/>
  <c r="H46" i="11"/>
  <c r="H47" i="11"/>
  <c r="H48" i="11"/>
  <c r="H49" i="11"/>
  <c r="H50" i="11"/>
  <c r="H53" i="11"/>
  <c r="H55" i="11"/>
  <c r="H56" i="11"/>
  <c r="I44" i="11"/>
  <c r="I45" i="11"/>
  <c r="I46" i="11"/>
  <c r="I47" i="11"/>
  <c r="I48" i="11"/>
  <c r="I49" i="11"/>
  <c r="I50" i="11"/>
  <c r="I53" i="11"/>
  <c r="I55" i="11"/>
  <c r="I56" i="11"/>
  <c r="J44" i="11"/>
  <c r="J45" i="11"/>
  <c r="J46" i="11"/>
  <c r="J47" i="11"/>
  <c r="J48" i="11"/>
  <c r="J49" i="11"/>
  <c r="J50" i="11"/>
  <c r="J53" i="11"/>
  <c r="J55" i="11"/>
  <c r="J56" i="11"/>
  <c r="K44" i="11"/>
  <c r="K45" i="11"/>
  <c r="K46" i="11"/>
  <c r="K47" i="11"/>
  <c r="K48" i="11"/>
  <c r="K49" i="11"/>
  <c r="K50" i="11"/>
  <c r="K53" i="11"/>
  <c r="K55" i="11"/>
  <c r="K56" i="11"/>
  <c r="L44" i="11"/>
  <c r="L45" i="11"/>
  <c r="L46" i="11"/>
  <c r="L47" i="11"/>
  <c r="L48" i="11"/>
  <c r="L49" i="11"/>
  <c r="L50" i="11"/>
  <c r="L53" i="11"/>
  <c r="L55" i="11"/>
  <c r="L56" i="11"/>
  <c r="M44" i="11"/>
  <c r="M45" i="11"/>
  <c r="M46" i="11"/>
  <c r="M47" i="11"/>
  <c r="M48" i="11"/>
  <c r="M49" i="11"/>
  <c r="M50" i="11"/>
  <c r="M53" i="11"/>
  <c r="M55" i="11"/>
  <c r="M56" i="11"/>
  <c r="N44" i="11"/>
  <c r="N45" i="11"/>
  <c r="N46" i="11"/>
  <c r="N47" i="11"/>
  <c r="N48" i="11"/>
  <c r="N49" i="11"/>
  <c r="N50" i="11"/>
  <c r="N53" i="11"/>
  <c r="N55" i="11"/>
  <c r="N56" i="11"/>
  <c r="AN56" i="11"/>
  <c r="AN53" i="11"/>
  <c r="AM53" i="11"/>
  <c r="AN50" i="11"/>
  <c r="AN49" i="11"/>
  <c r="AN48" i="11"/>
  <c r="AN46" i="11"/>
  <c r="AN45" i="11"/>
  <c r="AM45" i="11"/>
  <c r="C28" i="11"/>
  <c r="C30" i="11"/>
  <c r="AB23" i="11"/>
  <c r="AC23" i="11"/>
  <c r="AD23" i="11"/>
  <c r="P23" i="11"/>
  <c r="Q23" i="11"/>
  <c r="D23" i="11"/>
  <c r="E23" i="11"/>
  <c r="F23" i="11"/>
  <c r="AA22" i="11"/>
  <c r="AB22" i="11"/>
  <c r="AC22" i="11"/>
  <c r="O22" i="11"/>
  <c r="P22" i="11"/>
  <c r="C22" i="11"/>
  <c r="AA21" i="11"/>
  <c r="AB21" i="11"/>
  <c r="AC21" i="11"/>
  <c r="O21" i="11"/>
  <c r="P21" i="11"/>
  <c r="Q21" i="11"/>
  <c r="C21" i="11"/>
  <c r="D21" i="11"/>
  <c r="E21" i="11"/>
  <c r="G11" i="11"/>
  <c r="D9" i="11"/>
  <c r="AA20" i="10"/>
  <c r="AA29" i="10" s="1"/>
  <c r="AA37" i="10" s="1"/>
  <c r="A23" i="10"/>
  <c r="A22" i="10"/>
  <c r="O20" i="10"/>
  <c r="O36" i="10" s="1"/>
  <c r="P20" i="10"/>
  <c r="P36" i="10" s="1"/>
  <c r="P52" i="10" s="1"/>
  <c r="Q20" i="10"/>
  <c r="Q41" i="10" s="1"/>
  <c r="Q42" i="10" s="1"/>
  <c r="C20" i="10"/>
  <c r="C29" i="10" s="1"/>
  <c r="A46" i="10"/>
  <c r="AD46" i="10" s="1"/>
  <c r="Z56" i="10"/>
  <c r="N56" i="10"/>
  <c r="AA56" i="10"/>
  <c r="AB56" i="10"/>
  <c r="AO56" i="10" s="1"/>
  <c r="AC56" i="10"/>
  <c r="AD56" i="10"/>
  <c r="AE56" i="10"/>
  <c r="AF56" i="10"/>
  <c r="AG56" i="10"/>
  <c r="AH56" i="10"/>
  <c r="AI56" i="10"/>
  <c r="AJ56" i="10"/>
  <c r="AK56" i="10"/>
  <c r="AL56" i="10"/>
  <c r="O56" i="10"/>
  <c r="P56" i="10"/>
  <c r="Q56" i="10"/>
  <c r="R56" i="10"/>
  <c r="S56" i="10"/>
  <c r="T56" i="10"/>
  <c r="U56" i="10"/>
  <c r="V56" i="10"/>
  <c r="W56" i="10"/>
  <c r="X56" i="10"/>
  <c r="Y56" i="10"/>
  <c r="C56" i="10"/>
  <c r="D56" i="10"/>
  <c r="E56" i="10"/>
  <c r="F56" i="10"/>
  <c r="G56" i="10"/>
  <c r="H56" i="10"/>
  <c r="I56" i="10"/>
  <c r="J56" i="10"/>
  <c r="K56" i="10"/>
  <c r="L56" i="10"/>
  <c r="M56" i="10"/>
  <c r="AA55" i="10"/>
  <c r="AB55" i="10"/>
  <c r="AC55" i="10"/>
  <c r="AD55" i="10"/>
  <c r="AO55" i="10" s="1"/>
  <c r="AE55" i="10"/>
  <c r="AF55" i="10"/>
  <c r="AG55" i="10"/>
  <c r="AH55" i="10"/>
  <c r="AI55" i="10"/>
  <c r="AJ55" i="10"/>
  <c r="AK55" i="10"/>
  <c r="AL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AA53" i="10"/>
  <c r="AB53" i="10"/>
  <c r="AC53" i="10"/>
  <c r="AD53" i="10"/>
  <c r="AE53" i="10"/>
  <c r="AF53" i="10"/>
  <c r="AG53" i="10"/>
  <c r="AH53" i="10"/>
  <c r="AI53" i="10"/>
  <c r="AJ53" i="10"/>
  <c r="AK53" i="10"/>
  <c r="AL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AA50" i="10"/>
  <c r="AB50" i="10"/>
  <c r="AC50" i="10"/>
  <c r="AD50" i="10"/>
  <c r="AO50" i="10" s="1"/>
  <c r="AE50" i="10"/>
  <c r="AF50" i="10"/>
  <c r="AG50" i="10"/>
  <c r="AH50" i="10"/>
  <c r="AI50" i="10"/>
  <c r="AJ50" i="10"/>
  <c r="AK50" i="10"/>
  <c r="AL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AA49" i="10"/>
  <c r="AB49" i="10"/>
  <c r="AC49" i="10"/>
  <c r="AD49" i="10"/>
  <c r="AE49" i="10"/>
  <c r="AF49" i="10"/>
  <c r="AG49" i="10"/>
  <c r="AH49" i="10"/>
  <c r="AI49" i="10"/>
  <c r="AJ49" i="10"/>
  <c r="AK49" i="10"/>
  <c r="AL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AA47" i="10"/>
  <c r="AB47" i="10"/>
  <c r="AC47" i="10"/>
  <c r="AD47" i="10"/>
  <c r="AE47" i="10"/>
  <c r="AF47" i="10"/>
  <c r="AG47" i="10"/>
  <c r="AH47" i="10"/>
  <c r="AI47" i="10"/>
  <c r="AJ47" i="10"/>
  <c r="AK47" i="10"/>
  <c r="AL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AA46" i="10"/>
  <c r="AB46" i="10"/>
  <c r="AO46" i="10" s="1"/>
  <c r="AC46" i="10"/>
  <c r="AE46" i="10"/>
  <c r="AF46" i="10"/>
  <c r="AG46" i="10"/>
  <c r="AH46" i="10"/>
  <c r="AI46" i="10"/>
  <c r="AJ46" i="10"/>
  <c r="AK46" i="10"/>
  <c r="AL46" i="10"/>
  <c r="O46" i="10"/>
  <c r="P46" i="10"/>
  <c r="R46" i="10"/>
  <c r="S46" i="10"/>
  <c r="T46" i="10"/>
  <c r="U46" i="10"/>
  <c r="V46" i="10"/>
  <c r="W46" i="10"/>
  <c r="X46" i="10"/>
  <c r="Y46" i="10"/>
  <c r="C46" i="10"/>
  <c r="D46" i="10"/>
  <c r="F46" i="10"/>
  <c r="G46" i="10"/>
  <c r="H46" i="10"/>
  <c r="I46" i="10"/>
  <c r="J46" i="10"/>
  <c r="K46" i="10"/>
  <c r="L46" i="10"/>
  <c r="M46" i="10"/>
  <c r="N46" i="10"/>
  <c r="AA45" i="10"/>
  <c r="AB45" i="10"/>
  <c r="AC45" i="10"/>
  <c r="AD45" i="10"/>
  <c r="AE45" i="10"/>
  <c r="AF45" i="10"/>
  <c r="AG45" i="10"/>
  <c r="AH45" i="10"/>
  <c r="AI45" i="10"/>
  <c r="AJ45" i="10"/>
  <c r="AK45" i="10"/>
  <c r="AL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A44" i="10"/>
  <c r="AJ44" i="10" s="1"/>
  <c r="AE44" i="10"/>
  <c r="AG44" i="10"/>
  <c r="AH44" i="10"/>
  <c r="AI44" i="10"/>
  <c r="AK44" i="10"/>
  <c r="Q44" i="10"/>
  <c r="R44" i="10"/>
  <c r="T44" i="10"/>
  <c r="U44" i="10"/>
  <c r="V44" i="10"/>
  <c r="Y44" i="10"/>
  <c r="D44" i="10"/>
  <c r="E44" i="10"/>
  <c r="F44" i="10"/>
  <c r="H44" i="10"/>
  <c r="I44" i="10"/>
  <c r="L44" i="10"/>
  <c r="C28" i="10"/>
  <c r="AB23" i="10"/>
  <c r="AA22" i="10"/>
  <c r="O22" i="10"/>
  <c r="Q22" i="10"/>
  <c r="AA21" i="10"/>
  <c r="O21" i="10"/>
  <c r="D9" i="10"/>
  <c r="D8" i="10"/>
  <c r="AA20" i="9"/>
  <c r="AA41" i="9" s="1"/>
  <c r="AB20" i="9"/>
  <c r="AB41" i="9"/>
  <c r="AB42" i="9"/>
  <c r="AC20" i="9"/>
  <c r="AC36" i="9" s="1"/>
  <c r="AC41" i="9"/>
  <c r="AC42" i="9" s="1"/>
  <c r="O20" i="9"/>
  <c r="O41" i="9"/>
  <c r="O42" i="9" s="1"/>
  <c r="P20" i="9"/>
  <c r="Q23" i="9" s="1"/>
  <c r="P41" i="9"/>
  <c r="Q20" i="9"/>
  <c r="C20" i="9"/>
  <c r="C36" i="9" s="1"/>
  <c r="D20" i="9"/>
  <c r="AA36" i="9"/>
  <c r="AA29" i="9"/>
  <c r="A23" i="9"/>
  <c r="AA24" i="9" s="1"/>
  <c r="AA38" i="9" s="1"/>
  <c r="A22" i="9"/>
  <c r="AB36" i="9"/>
  <c r="AB29" i="9"/>
  <c r="AB37" i="9"/>
  <c r="AB24" i="9"/>
  <c r="AB38" i="9" s="1"/>
  <c r="AB39" i="9" s="1"/>
  <c r="O36" i="9"/>
  <c r="O29" i="9"/>
  <c r="O37" i="9" s="1"/>
  <c r="P36" i="9"/>
  <c r="P29" i="9"/>
  <c r="P37" i="9"/>
  <c r="P24" i="9"/>
  <c r="P38" i="9"/>
  <c r="D24" i="9"/>
  <c r="D38" i="9" s="1"/>
  <c r="C28" i="9"/>
  <c r="AB23" i="9"/>
  <c r="AC23" i="9"/>
  <c r="P23" i="9"/>
  <c r="D23" i="9"/>
  <c r="AA22" i="9"/>
  <c r="AB22" i="9"/>
  <c r="AC22" i="9"/>
  <c r="O22" i="9"/>
  <c r="AA21" i="9"/>
  <c r="AB21" i="9"/>
  <c r="AC21" i="9"/>
  <c r="O21" i="9"/>
  <c r="P21" i="9"/>
  <c r="Q21" i="9"/>
  <c r="C21" i="9"/>
  <c r="D21" i="9"/>
  <c r="D9" i="9"/>
  <c r="D8" i="9"/>
  <c r="AA20" i="8"/>
  <c r="AB20" i="8" s="1"/>
  <c r="AA29" i="8"/>
  <c r="AA37" i="8" s="1"/>
  <c r="O20" i="8"/>
  <c r="P20" i="8" s="1"/>
  <c r="O29" i="8"/>
  <c r="C20" i="8"/>
  <c r="C36" i="8" s="1"/>
  <c r="C41" i="8" s="1"/>
  <c r="C28" i="8"/>
  <c r="D8" i="8"/>
  <c r="D9" i="8"/>
  <c r="A23" i="8"/>
  <c r="A22" i="8"/>
  <c r="AB23" i="8"/>
  <c r="P23" i="8"/>
  <c r="AA22" i="8"/>
  <c r="O22" i="8"/>
  <c r="AA21" i="8"/>
  <c r="O21" i="8"/>
  <c r="C20" i="7"/>
  <c r="D20" i="7" s="1"/>
  <c r="C29" i="7"/>
  <c r="C28" i="7"/>
  <c r="A23" i="7"/>
  <c r="A22" i="7"/>
  <c r="D23" i="7"/>
  <c r="C21" i="7"/>
  <c r="D9" i="7"/>
  <c r="AA20" i="7" s="1"/>
  <c r="D8" i="7"/>
  <c r="C20" i="6"/>
  <c r="C29" i="6" s="1"/>
  <c r="O20" i="6"/>
  <c r="P20" i="6" s="1"/>
  <c r="O29" i="6"/>
  <c r="AA20" i="6"/>
  <c r="AB20" i="6" s="1"/>
  <c r="AA29" i="6"/>
  <c r="C28" i="6"/>
  <c r="A23" i="6"/>
  <c r="A22" i="6"/>
  <c r="AA21" i="6"/>
  <c r="O21" i="6"/>
  <c r="D9" i="6"/>
  <c r="D8" i="6"/>
  <c r="O20" i="5"/>
  <c r="P20" i="5" s="1"/>
  <c r="AA20" i="5"/>
  <c r="AA21" i="5" s="1"/>
  <c r="AB20" i="5"/>
  <c r="AC23" i="5"/>
  <c r="AC20" i="5"/>
  <c r="AC21" i="5" s="1"/>
  <c r="C20" i="5"/>
  <c r="D20" i="5" s="1"/>
  <c r="A23" i="5"/>
  <c r="AB22" i="5"/>
  <c r="AC22" i="5"/>
  <c r="O22" i="5"/>
  <c r="C22" i="5"/>
  <c r="A22" i="5"/>
  <c r="D8" i="5"/>
  <c r="D9" i="5"/>
  <c r="AB21" i="5"/>
  <c r="O21" i="5"/>
  <c r="C21" i="5"/>
  <c r="AA20" i="4"/>
  <c r="AA21" i="4"/>
  <c r="AB20" i="4"/>
  <c r="AB21" i="4" s="1"/>
  <c r="O20" i="4"/>
  <c r="C20" i="4"/>
  <c r="C21" i="4" s="1"/>
  <c r="D8" i="4"/>
  <c r="D9" i="4"/>
  <c r="AA20" i="2"/>
  <c r="O20" i="2"/>
  <c r="D20" i="2"/>
  <c r="D9" i="2"/>
  <c r="D8" i="2"/>
  <c r="D14" i="21" l="1"/>
  <c r="H44" i="15"/>
  <c r="H75" i="15" s="1"/>
  <c r="R44" i="15"/>
  <c r="R75" i="15" s="1"/>
  <c r="AB44" i="15"/>
  <c r="AB75" i="15" s="1"/>
  <c r="N44" i="15"/>
  <c r="N75" i="15" s="1"/>
  <c r="AC46" i="15"/>
  <c r="AD77" i="15" s="1"/>
  <c r="AO77" i="15" s="1"/>
  <c r="AM47" i="15"/>
  <c r="W44" i="15"/>
  <c r="W75" i="15" s="1"/>
  <c r="AG44" i="15"/>
  <c r="AG75" i="15" s="1"/>
  <c r="D44" i="15"/>
  <c r="D75" i="15" s="1"/>
  <c r="X44" i="15"/>
  <c r="X75" i="15" s="1"/>
  <c r="AH44" i="15"/>
  <c r="AH75" i="15" s="1"/>
  <c r="J44" i="15"/>
  <c r="J75" i="15" s="1"/>
  <c r="E44" i="15"/>
  <c r="E75" i="15" s="1"/>
  <c r="D20" i="15"/>
  <c r="E20" i="15" s="1"/>
  <c r="K44" i="15"/>
  <c r="K75" i="15" s="1"/>
  <c r="F44" i="15"/>
  <c r="F75" i="15" s="1"/>
  <c r="F78" i="15"/>
  <c r="AN55" i="15"/>
  <c r="AO46" i="15"/>
  <c r="AN86" i="15"/>
  <c r="AB20" i="15"/>
  <c r="AB24" i="15" s="1"/>
  <c r="AM45" i="15"/>
  <c r="AM49" i="15"/>
  <c r="AM56" i="15"/>
  <c r="AO45" i="15"/>
  <c r="D29" i="15"/>
  <c r="D37" i="15" s="1"/>
  <c r="AM50" i="15"/>
  <c r="AN56" i="15"/>
  <c r="AO50" i="15"/>
  <c r="D21" i="15"/>
  <c r="D67" i="15" s="1"/>
  <c r="AO56" i="15"/>
  <c r="O92" i="14"/>
  <c r="P92" i="14" s="1"/>
  <c r="Q92" i="14" s="1"/>
  <c r="R92" i="14" s="1"/>
  <c r="S92" i="14" s="1"/>
  <c r="T92" i="14" s="1"/>
  <c r="U92" i="14" s="1"/>
  <c r="V92" i="14" s="1"/>
  <c r="W92" i="14" s="1"/>
  <c r="X92" i="14" s="1"/>
  <c r="Y92" i="14" s="1"/>
  <c r="Z92" i="14" s="1"/>
  <c r="AA92" i="14" s="1"/>
  <c r="AB92" i="14" s="1"/>
  <c r="AC92" i="14" s="1"/>
  <c r="AD92" i="14" s="1"/>
  <c r="AE92" i="14" s="1"/>
  <c r="AF92" i="14" s="1"/>
  <c r="AG92" i="14" s="1"/>
  <c r="AH92" i="14" s="1"/>
  <c r="AI92" i="14" s="1"/>
  <c r="AJ92" i="14" s="1"/>
  <c r="AK92" i="14" s="1"/>
  <c r="AL92" i="14" s="1"/>
  <c r="AM86" i="14"/>
  <c r="AO86" i="14"/>
  <c r="AA41" i="14"/>
  <c r="AA42" i="14" s="1"/>
  <c r="AA73" i="14" s="1"/>
  <c r="AO48" i="14"/>
  <c r="AO45" i="14"/>
  <c r="U46" i="14"/>
  <c r="V77" i="14" s="1"/>
  <c r="AO47" i="14"/>
  <c r="AN50" i="14"/>
  <c r="AN55" i="14"/>
  <c r="AN80" i="14"/>
  <c r="AA36" i="14"/>
  <c r="C44" i="14"/>
  <c r="C75" i="14" s="1"/>
  <c r="AM49" i="14"/>
  <c r="O72" i="14"/>
  <c r="AL46" i="14"/>
  <c r="AM76" i="14"/>
  <c r="AB41" i="14"/>
  <c r="AB21" i="14"/>
  <c r="AB29" i="14"/>
  <c r="AB37" i="14" s="1"/>
  <c r="AC20" i="14"/>
  <c r="AB36" i="14"/>
  <c r="AB51" i="14" s="1"/>
  <c r="AB82" i="14" s="1"/>
  <c r="Q86" i="14"/>
  <c r="AN86" i="14" s="1"/>
  <c r="G80" i="14"/>
  <c r="AA72" i="14"/>
  <c r="AI46" i="14"/>
  <c r="AJ77" i="14" s="1"/>
  <c r="L44" i="14"/>
  <c r="L75" i="14" s="1"/>
  <c r="J46" i="14"/>
  <c r="K77" i="14" s="1"/>
  <c r="C36" i="14"/>
  <c r="T44" i="14"/>
  <c r="T75" i="14" s="1"/>
  <c r="AA29" i="14"/>
  <c r="AA37" i="14" s="1"/>
  <c r="O21" i="14"/>
  <c r="C41" i="14"/>
  <c r="X46" i="14"/>
  <c r="Y77" i="14" s="1"/>
  <c r="AE76" i="14"/>
  <c r="AO76" i="14" s="1"/>
  <c r="AO49" i="14"/>
  <c r="K46" i="14"/>
  <c r="L77" i="14" s="1"/>
  <c r="AM47" i="14"/>
  <c r="Z44" i="14"/>
  <c r="Z75" i="14" s="1"/>
  <c r="C29" i="14"/>
  <c r="C37" i="14" s="1"/>
  <c r="AN53" i="14"/>
  <c r="I46" i="14"/>
  <c r="J77" i="14" s="1"/>
  <c r="O46" i="14"/>
  <c r="P77" i="14" s="1"/>
  <c r="AO53" i="14"/>
  <c r="K44" i="14"/>
  <c r="K75" i="14" s="1"/>
  <c r="AC84" i="14"/>
  <c r="AO84" i="14" s="1"/>
  <c r="AG79" i="14"/>
  <c r="AO79" i="14" s="1"/>
  <c r="C46" i="14"/>
  <c r="D77" i="14" s="1"/>
  <c r="AC46" i="14"/>
  <c r="AD77" i="14" s="1"/>
  <c r="AD78" i="14"/>
  <c r="AO78" i="14" s="1"/>
  <c r="AM53" i="14"/>
  <c r="R46" i="14"/>
  <c r="S77" i="14" s="1"/>
  <c r="AO56" i="14"/>
  <c r="O84" i="14"/>
  <c r="AN84" i="14" s="1"/>
  <c r="AM56" i="14"/>
  <c r="D44" i="14"/>
  <c r="D75" i="14" s="1"/>
  <c r="C21" i="14"/>
  <c r="AM84" i="14"/>
  <c r="AM80" i="14"/>
  <c r="AO80" i="14"/>
  <c r="AN79" i="14"/>
  <c r="AM78" i="14"/>
  <c r="AN78" i="14"/>
  <c r="L73" i="13"/>
  <c r="AB20" i="13"/>
  <c r="AA41" i="13"/>
  <c r="AA42" i="13" s="1"/>
  <c r="AB23" i="13"/>
  <c r="AA22" i="13"/>
  <c r="AK73" i="13"/>
  <c r="Y72" i="13"/>
  <c r="AM50" i="13"/>
  <c r="F72" i="13"/>
  <c r="AC72" i="13"/>
  <c r="AM55" i="13"/>
  <c r="Z72" i="13"/>
  <c r="Z73" i="13" s="1"/>
  <c r="AO55" i="13"/>
  <c r="C54" i="13"/>
  <c r="C83" i="13"/>
  <c r="C85" i="13"/>
  <c r="C82" i="13"/>
  <c r="AG72" i="13"/>
  <c r="AD73" i="13"/>
  <c r="AA21" i="13"/>
  <c r="AA39" i="13"/>
  <c r="R73" i="13"/>
  <c r="AA43" i="13"/>
  <c r="AA85" i="13"/>
  <c r="AA83" i="13"/>
  <c r="AA82" i="13"/>
  <c r="AA24" i="13"/>
  <c r="AA38" i="13" s="1"/>
  <c r="M72" i="13"/>
  <c r="M73" i="13" s="1"/>
  <c r="AJ73" i="13"/>
  <c r="Q72" i="13"/>
  <c r="AN72" i="13" s="1"/>
  <c r="AC77" i="13"/>
  <c r="Q77" i="13"/>
  <c r="O77" i="13"/>
  <c r="AJ77" i="13"/>
  <c r="AB77" i="13"/>
  <c r="P77" i="13"/>
  <c r="AA77" i="13"/>
  <c r="AO77" i="13" s="1"/>
  <c r="J46" i="13"/>
  <c r="X77" i="13"/>
  <c r="AL77" i="13"/>
  <c r="Z77" i="13"/>
  <c r="R46" i="13"/>
  <c r="AK77" i="13"/>
  <c r="Y77" i="13"/>
  <c r="AD46" i="13"/>
  <c r="C29" i="13"/>
  <c r="C37" i="13" s="1"/>
  <c r="D20" i="13"/>
  <c r="D23" i="13"/>
  <c r="C21" i="13"/>
  <c r="T77" i="13"/>
  <c r="AG75" i="13"/>
  <c r="V75" i="13"/>
  <c r="R75" i="13"/>
  <c r="L75" i="13"/>
  <c r="S75" i="13"/>
  <c r="AK75" i="13"/>
  <c r="AH75" i="13"/>
  <c r="AJ75" i="13"/>
  <c r="Q75" i="13"/>
  <c r="AI75" i="13"/>
  <c r="M75" i="13"/>
  <c r="U77" i="13"/>
  <c r="E72" i="13"/>
  <c r="D46" i="13"/>
  <c r="E44" i="13"/>
  <c r="J44" i="13"/>
  <c r="AA44" i="13"/>
  <c r="F44" i="13"/>
  <c r="AL44" i="13"/>
  <c r="R44" i="13"/>
  <c r="V44" i="13"/>
  <c r="Z44" i="13"/>
  <c r="AD44" i="13"/>
  <c r="I44" i="13"/>
  <c r="M44" i="13"/>
  <c r="Q44" i="13"/>
  <c r="U44" i="13"/>
  <c r="E75" i="13"/>
  <c r="V77" i="13"/>
  <c r="W44" i="13"/>
  <c r="AN55" i="13"/>
  <c r="AA72" i="13"/>
  <c r="AA73" i="13" s="1"/>
  <c r="X73" i="13"/>
  <c r="F75" i="13"/>
  <c r="W77" i="13"/>
  <c r="AN50" i="13"/>
  <c r="AM47" i="13"/>
  <c r="O36" i="13"/>
  <c r="L77" i="13"/>
  <c r="AN53" i="13"/>
  <c r="AM53" i="13"/>
  <c r="AM49" i="13"/>
  <c r="AN78" i="13"/>
  <c r="AM79" i="13"/>
  <c r="AM80" i="13"/>
  <c r="AO80" i="13"/>
  <c r="AN81" i="13"/>
  <c r="AN84" i="13"/>
  <c r="AM86" i="13"/>
  <c r="AO86" i="13"/>
  <c r="AN87" i="13"/>
  <c r="O21" i="13"/>
  <c r="P23" i="13"/>
  <c r="AO50" i="13"/>
  <c r="AO45" i="13"/>
  <c r="AM76" i="13"/>
  <c r="AO76" i="13"/>
  <c r="AN79" i="13"/>
  <c r="AO79" i="13"/>
  <c r="AM78" i="13"/>
  <c r="AO78" i="13"/>
  <c r="AN80" i="13"/>
  <c r="AM81" i="13"/>
  <c r="AO81" i="13"/>
  <c r="AM84" i="13"/>
  <c r="AO84" i="13"/>
  <c r="AN86" i="13"/>
  <c r="AM87" i="13"/>
  <c r="AO87" i="13"/>
  <c r="AM56" i="13"/>
  <c r="AF72" i="13"/>
  <c r="AF73" i="13" s="1"/>
  <c r="AN76" i="13"/>
  <c r="C77" i="13"/>
  <c r="AM77" i="13" s="1"/>
  <c r="I73" i="13"/>
  <c r="U73" i="13"/>
  <c r="AG73" i="13"/>
  <c r="N75" i="13"/>
  <c r="Z75" i="13"/>
  <c r="AL75" i="13"/>
  <c r="C75" i="13"/>
  <c r="O75" i="13"/>
  <c r="AA75" i="13"/>
  <c r="D75" i="13"/>
  <c r="P75" i="13"/>
  <c r="AB75" i="13"/>
  <c r="AM72" i="13"/>
  <c r="H75" i="13"/>
  <c r="T75" i="13"/>
  <c r="AF75" i="13"/>
  <c r="M77" i="13"/>
  <c r="I75" i="13"/>
  <c r="U75" i="13"/>
  <c r="P21" i="10"/>
  <c r="C22" i="10"/>
  <c r="AA41" i="10"/>
  <c r="AD44" i="10"/>
  <c r="AN45" i="10"/>
  <c r="AM50" i="10"/>
  <c r="K44" i="10"/>
  <c r="S44" i="10"/>
  <c r="AA36" i="10"/>
  <c r="AA52" i="10" s="1"/>
  <c r="AO45" i="10"/>
  <c r="R20" i="10"/>
  <c r="P22" i="10"/>
  <c r="G44" i="10"/>
  <c r="AL44" i="10"/>
  <c r="AN49" i="10"/>
  <c r="D20" i="10"/>
  <c r="D23" i="10"/>
  <c r="C21" i="10"/>
  <c r="AO47" i="10"/>
  <c r="C36" i="10"/>
  <c r="C52" i="10" s="1"/>
  <c r="R23" i="10"/>
  <c r="AM47" i="10"/>
  <c r="AN47" i="10"/>
  <c r="AM48" i="10"/>
  <c r="AO49" i="10"/>
  <c r="AN56" i="10"/>
  <c r="Q21" i="10"/>
  <c r="Q23" i="10"/>
  <c r="X44" i="10"/>
  <c r="AF44" i="10"/>
  <c r="AO53" i="10"/>
  <c r="AM55" i="10"/>
  <c r="AN55" i="10"/>
  <c r="AM56" i="10"/>
  <c r="C42" i="8"/>
  <c r="AC24" i="8"/>
  <c r="AC38" i="8" s="1"/>
  <c r="Q20" i="8"/>
  <c r="Q24" i="8" s="1"/>
  <c r="Q38" i="8" s="1"/>
  <c r="P36" i="8"/>
  <c r="P41" i="8" s="1"/>
  <c r="P42" i="8" s="1"/>
  <c r="P21" i="8"/>
  <c r="P29" i="8"/>
  <c r="P37" i="8" s="1"/>
  <c r="Q23" i="8"/>
  <c r="P22" i="8"/>
  <c r="AC20" i="8"/>
  <c r="AB21" i="8"/>
  <c r="AC23" i="8"/>
  <c r="AB36" i="8"/>
  <c r="AB41" i="8" s="1"/>
  <c r="AB42" i="8" s="1"/>
  <c r="AB29" i="8"/>
  <c r="AB37" i="8" s="1"/>
  <c r="AA36" i="8"/>
  <c r="AA41" i="8" s="1"/>
  <c r="O36" i="8"/>
  <c r="O41" i="8" s="1"/>
  <c r="P21" i="6"/>
  <c r="Q23" i="6"/>
  <c r="P29" i="6"/>
  <c r="Q20" i="6"/>
  <c r="P23" i="6"/>
  <c r="AB23" i="6"/>
  <c r="C30" i="6"/>
  <c r="C31" i="6" s="1"/>
  <c r="D28" i="6" s="1"/>
  <c r="C21" i="6"/>
  <c r="D23" i="6"/>
  <c r="D20" i="6"/>
  <c r="O21" i="4"/>
  <c r="P20" i="4"/>
  <c r="D21" i="5"/>
  <c r="E20" i="5"/>
  <c r="E23" i="5"/>
  <c r="D22" i="5"/>
  <c r="AB23" i="7"/>
  <c r="AA22" i="7"/>
  <c r="AA21" i="7"/>
  <c r="AA29" i="7"/>
  <c r="AB20" i="7"/>
  <c r="E20" i="2"/>
  <c r="F20" i="2" s="1"/>
  <c r="G20" i="2" s="1"/>
  <c r="H20" i="2" s="1"/>
  <c r="I20" i="2" s="1"/>
  <c r="J20" i="2" s="1"/>
  <c r="K20" i="2" s="1"/>
  <c r="L20" i="2" s="1"/>
  <c r="M20" i="2" s="1"/>
  <c r="N20" i="2" s="1"/>
  <c r="AC23" i="6"/>
  <c r="AB22" i="6"/>
  <c r="AB29" i="6"/>
  <c r="AB21" i="6"/>
  <c r="AC20" i="6"/>
  <c r="AC24" i="6" s="1"/>
  <c r="E20" i="7"/>
  <c r="E23" i="7"/>
  <c r="D22" i="7"/>
  <c r="D29" i="7"/>
  <c r="D21" i="7"/>
  <c r="C31" i="7"/>
  <c r="D28" i="7" s="1"/>
  <c r="P21" i="5"/>
  <c r="Q20" i="5"/>
  <c r="Q23" i="5"/>
  <c r="P22" i="5"/>
  <c r="D20" i="4"/>
  <c r="AC20" i="4"/>
  <c r="AD20" i="5"/>
  <c r="O24" i="6"/>
  <c r="AB24" i="6"/>
  <c r="C24" i="7"/>
  <c r="C30" i="7"/>
  <c r="P42" i="9"/>
  <c r="AM53" i="10"/>
  <c r="O43" i="10"/>
  <c r="O54" i="10"/>
  <c r="O51" i="10"/>
  <c r="AO53" i="11"/>
  <c r="AD23" i="5"/>
  <c r="AA24" i="6"/>
  <c r="O24" i="7"/>
  <c r="AB24" i="7"/>
  <c r="O20" i="7"/>
  <c r="AB22" i="8"/>
  <c r="D20" i="8"/>
  <c r="P39" i="9"/>
  <c r="AA42" i="9"/>
  <c r="AN48" i="10"/>
  <c r="AO48" i="10"/>
  <c r="AN50" i="10"/>
  <c r="AA24" i="7"/>
  <c r="AM46" i="10"/>
  <c r="C37" i="10"/>
  <c r="C30" i="10"/>
  <c r="C31" i="10" s="1"/>
  <c r="D28" i="10" s="1"/>
  <c r="C22" i="6"/>
  <c r="P22" i="6"/>
  <c r="O24" i="8"/>
  <c r="P20" i="2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B20" i="2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A22" i="5"/>
  <c r="AB23" i="5"/>
  <c r="O22" i="6"/>
  <c r="R23" i="6"/>
  <c r="C21" i="8"/>
  <c r="O37" i="8"/>
  <c r="D41" i="9"/>
  <c r="D42" i="9" s="1"/>
  <c r="E20" i="9"/>
  <c r="E23" i="9"/>
  <c r="D22" i="9"/>
  <c r="D36" i="9"/>
  <c r="D23" i="5"/>
  <c r="P23" i="5"/>
  <c r="AA22" i="6"/>
  <c r="C22" i="8"/>
  <c r="AC36" i="8"/>
  <c r="AC41" i="8" s="1"/>
  <c r="AC42" i="8" s="1"/>
  <c r="C22" i="7"/>
  <c r="AA24" i="8"/>
  <c r="E29" i="11"/>
  <c r="E37" i="11" s="1"/>
  <c r="E41" i="11"/>
  <c r="E22" i="11"/>
  <c r="F20" i="11"/>
  <c r="E36" i="11"/>
  <c r="C24" i="8"/>
  <c r="AA37" i="9"/>
  <c r="AA39" i="9" s="1"/>
  <c r="D24" i="6"/>
  <c r="Q24" i="6"/>
  <c r="E24" i="7"/>
  <c r="C29" i="8"/>
  <c r="D29" i="9"/>
  <c r="D37" i="9" s="1"/>
  <c r="AM49" i="10"/>
  <c r="AN53" i="10"/>
  <c r="P54" i="10"/>
  <c r="P43" i="10"/>
  <c r="P51" i="10"/>
  <c r="C24" i="6"/>
  <c r="P24" i="6"/>
  <c r="D24" i="7"/>
  <c r="D23" i="8"/>
  <c r="Q41" i="9"/>
  <c r="Q42" i="9" s="1"/>
  <c r="Q36" i="9"/>
  <c r="R20" i="9"/>
  <c r="Q29" i="9"/>
  <c r="R23" i="9"/>
  <c r="Q22" i="9"/>
  <c r="AM45" i="10"/>
  <c r="O52" i="10"/>
  <c r="AO47" i="11"/>
  <c r="Q41" i="11"/>
  <c r="Q29" i="11"/>
  <c r="R20" i="11"/>
  <c r="Q22" i="11"/>
  <c r="Q36" i="11"/>
  <c r="C41" i="9"/>
  <c r="C51" i="10"/>
  <c r="P41" i="10"/>
  <c r="O41" i="10"/>
  <c r="D41" i="11"/>
  <c r="D29" i="11"/>
  <c r="D22" i="11"/>
  <c r="D36" i="11"/>
  <c r="E24" i="9"/>
  <c r="E38" i="9" s="1"/>
  <c r="C24" i="9"/>
  <c r="P23" i="10"/>
  <c r="C44" i="10"/>
  <c r="P44" i="10"/>
  <c r="AC44" i="10"/>
  <c r="D41" i="10"/>
  <c r="C41" i="10"/>
  <c r="R41" i="10"/>
  <c r="C31" i="11"/>
  <c r="D28" i="11" s="1"/>
  <c r="AO48" i="11"/>
  <c r="D24" i="8"/>
  <c r="D38" i="8" s="1"/>
  <c r="P24" i="8"/>
  <c r="P38" i="8" s="1"/>
  <c r="P39" i="8" s="1"/>
  <c r="AB24" i="8"/>
  <c r="AB38" i="8" s="1"/>
  <c r="C22" i="9"/>
  <c r="P22" i="9"/>
  <c r="Q24" i="9"/>
  <c r="Q38" i="9" s="1"/>
  <c r="O24" i="9"/>
  <c r="N44" i="10"/>
  <c r="O44" i="10"/>
  <c r="AB44" i="10"/>
  <c r="AA24" i="10"/>
  <c r="AM50" i="11"/>
  <c r="AM48" i="11"/>
  <c r="AN47" i="11"/>
  <c r="AD23" i="9"/>
  <c r="C29" i="9"/>
  <c r="AC24" i="9"/>
  <c r="AC38" i="9" s="1"/>
  <c r="M44" i="10"/>
  <c r="Z44" i="10"/>
  <c r="AA44" i="10"/>
  <c r="AO44" i="10" s="1"/>
  <c r="R24" i="10"/>
  <c r="R38" i="10" s="1"/>
  <c r="Q24" i="10"/>
  <c r="Q38" i="10" s="1"/>
  <c r="P24" i="10"/>
  <c r="P38" i="10" s="1"/>
  <c r="O24" i="10"/>
  <c r="AC37" i="11"/>
  <c r="Z46" i="10"/>
  <c r="D24" i="10"/>
  <c r="D38" i="10" s="1"/>
  <c r="C24" i="10"/>
  <c r="E51" i="12"/>
  <c r="E39" i="12"/>
  <c r="E52" i="12"/>
  <c r="E54" i="12"/>
  <c r="E43" i="12"/>
  <c r="E24" i="12"/>
  <c r="E38" i="12" s="1"/>
  <c r="Q22" i="12"/>
  <c r="AA22" i="12"/>
  <c r="C22" i="12"/>
  <c r="D22" i="12"/>
  <c r="E22" i="12"/>
  <c r="C24" i="12"/>
  <c r="P22" i="12"/>
  <c r="AC29" i="9"/>
  <c r="AC37" i="9" s="1"/>
  <c r="AC39" i="9" s="1"/>
  <c r="AD20" i="9"/>
  <c r="R29" i="10"/>
  <c r="R37" i="10" s="1"/>
  <c r="Q29" i="10"/>
  <c r="Q37" i="10" s="1"/>
  <c r="P29" i="10"/>
  <c r="P37" i="10" s="1"/>
  <c r="P39" i="10" s="1"/>
  <c r="O29" i="10"/>
  <c r="AM56" i="11"/>
  <c r="AM47" i="11"/>
  <c r="AO55" i="11"/>
  <c r="R21" i="10"/>
  <c r="J44" i="10"/>
  <c r="W44" i="10"/>
  <c r="E46" i="10"/>
  <c r="Q46" i="10"/>
  <c r="Q36" i="10"/>
  <c r="AB20" i="10"/>
  <c r="R23" i="11"/>
  <c r="AM46" i="11"/>
  <c r="AM44" i="11"/>
  <c r="AN55" i="11"/>
  <c r="AB39" i="11"/>
  <c r="AO44" i="11"/>
  <c r="AO56" i="11"/>
  <c r="C51" i="11"/>
  <c r="C54" i="11"/>
  <c r="R24" i="11"/>
  <c r="R38" i="11" s="1"/>
  <c r="O24" i="11"/>
  <c r="E24" i="11"/>
  <c r="E38" i="11" s="1"/>
  <c r="P24" i="11"/>
  <c r="P38" i="11" s="1"/>
  <c r="Q24" i="11"/>
  <c r="Q38" i="11" s="1"/>
  <c r="AM53" i="12"/>
  <c r="AO50" i="12"/>
  <c r="AO48" i="12"/>
  <c r="C43" i="12"/>
  <c r="C54" i="12"/>
  <c r="C51" i="12"/>
  <c r="C52" i="12"/>
  <c r="P36" i="11"/>
  <c r="P41" i="11"/>
  <c r="AM45" i="13"/>
  <c r="C52" i="11"/>
  <c r="AO49" i="12"/>
  <c r="AO47" i="13"/>
  <c r="C43" i="11"/>
  <c r="AN48" i="12"/>
  <c r="AO46" i="12"/>
  <c r="AN49" i="13"/>
  <c r="AE44" i="11"/>
  <c r="AD24" i="11"/>
  <c r="AN56" i="12"/>
  <c r="AO45" i="12"/>
  <c r="AC36" i="11"/>
  <c r="AD20" i="11"/>
  <c r="AA54" i="11"/>
  <c r="AB44" i="11"/>
  <c r="AB57" i="11" s="1"/>
  <c r="AD44" i="11"/>
  <c r="O44" i="11"/>
  <c r="U44" i="11"/>
  <c r="AF44" i="11"/>
  <c r="T44" i="11"/>
  <c r="Z44" i="11"/>
  <c r="AN46" i="12"/>
  <c r="AB43" i="11"/>
  <c r="AA43" i="11"/>
  <c r="F20" i="12"/>
  <c r="AM45" i="12"/>
  <c r="AA52" i="11"/>
  <c r="D24" i="11"/>
  <c r="D38" i="11" s="1"/>
  <c r="C24" i="11"/>
  <c r="AN50" i="12"/>
  <c r="AO56" i="12"/>
  <c r="O54" i="11"/>
  <c r="O43" i="11"/>
  <c r="O51" i="11"/>
  <c r="O52" i="11"/>
  <c r="AM55" i="14"/>
  <c r="AA51" i="11"/>
  <c r="AA57" i="11" s="1"/>
  <c r="E21" i="12"/>
  <c r="E41" i="12"/>
  <c r="E29" i="12"/>
  <c r="E37" i="12" s="1"/>
  <c r="D52" i="12"/>
  <c r="D54" i="12"/>
  <c r="D43" i="12"/>
  <c r="D51" i="12"/>
  <c r="AC44" i="11"/>
  <c r="AB54" i="11"/>
  <c r="AA36" i="12"/>
  <c r="AB20" i="12"/>
  <c r="AA29" i="12"/>
  <c r="AB23" i="12"/>
  <c r="D42" i="12"/>
  <c r="D57" i="12" s="1"/>
  <c r="Q29" i="12"/>
  <c r="Q36" i="12"/>
  <c r="AN48" i="15"/>
  <c r="U79" i="15"/>
  <c r="AN79" i="15" s="1"/>
  <c r="T76" i="15"/>
  <c r="AN45" i="15"/>
  <c r="AF86" i="15"/>
  <c r="AO86" i="15" s="1"/>
  <c r="AO55" i="15"/>
  <c r="AO49" i="15"/>
  <c r="AD80" i="15"/>
  <c r="AO80" i="15" s="1"/>
  <c r="D24" i="12"/>
  <c r="D38" i="12" s="1"/>
  <c r="D39" i="12" s="1"/>
  <c r="D59" i="12" s="1"/>
  <c r="C41" i="12"/>
  <c r="AN56" i="13"/>
  <c r="Q24" i="12"/>
  <c r="Q38" i="12" s="1"/>
  <c r="P24" i="12"/>
  <c r="P38" i="12" s="1"/>
  <c r="P39" i="12" s="1"/>
  <c r="O24" i="12"/>
  <c r="AD46" i="11"/>
  <c r="AO46" i="11" s="1"/>
  <c r="Y44" i="12"/>
  <c r="S44" i="12"/>
  <c r="AH44" i="12"/>
  <c r="AB24" i="12"/>
  <c r="AB38" i="12" s="1"/>
  <c r="D44" i="12"/>
  <c r="AN47" i="13"/>
  <c r="AG44" i="12"/>
  <c r="AA24" i="12"/>
  <c r="C29" i="12"/>
  <c r="C30" i="12" s="1"/>
  <c r="AO48" i="13"/>
  <c r="H46" i="13"/>
  <c r="N46" i="13"/>
  <c r="AB46" i="13"/>
  <c r="AH46" i="13"/>
  <c r="P46" i="13"/>
  <c r="V46" i="13"/>
  <c r="G46" i="13"/>
  <c r="M46" i="13"/>
  <c r="AA46" i="13"/>
  <c r="AG46" i="13"/>
  <c r="O46" i="13"/>
  <c r="U46" i="13"/>
  <c r="F46" i="13"/>
  <c r="L46" i="13"/>
  <c r="AF46" i="13"/>
  <c r="AL46" i="13"/>
  <c r="T46" i="13"/>
  <c r="Z46" i="13"/>
  <c r="E46" i="13"/>
  <c r="K46" i="13"/>
  <c r="AE46" i="13"/>
  <c r="AK46" i="13"/>
  <c r="S46" i="13"/>
  <c r="Y46" i="13"/>
  <c r="C46" i="13"/>
  <c r="I46" i="13"/>
  <c r="AC46" i="13"/>
  <c r="AI46" i="13"/>
  <c r="Q46" i="13"/>
  <c r="W46" i="13"/>
  <c r="AN56" i="14"/>
  <c r="AO50" i="14"/>
  <c r="Z44" i="12"/>
  <c r="T44" i="12"/>
  <c r="AF44" i="12"/>
  <c r="AO44" i="12" s="1"/>
  <c r="N44" i="12"/>
  <c r="C44" i="12"/>
  <c r="AN48" i="13"/>
  <c r="AN47" i="14"/>
  <c r="O57" i="11"/>
  <c r="AO53" i="13"/>
  <c r="AO49" i="13"/>
  <c r="R20" i="12"/>
  <c r="U44" i="12"/>
  <c r="O44" i="12"/>
  <c r="AD44" i="12"/>
  <c r="F24" i="12"/>
  <c r="F38" i="12" s="1"/>
  <c r="AO56" i="13"/>
  <c r="Q41" i="12"/>
  <c r="AM81" i="14"/>
  <c r="AH44" i="13"/>
  <c r="AB44" i="13"/>
  <c r="AO44" i="13" s="1"/>
  <c r="N44" i="13"/>
  <c r="H44" i="13"/>
  <c r="O51" i="14"/>
  <c r="O82" i="14" s="1"/>
  <c r="O43" i="14"/>
  <c r="P74" i="14" s="1"/>
  <c r="O54" i="14"/>
  <c r="O85" i="14" s="1"/>
  <c r="O52" i="14"/>
  <c r="O83" i="14" s="1"/>
  <c r="AM45" i="14"/>
  <c r="AA24" i="14"/>
  <c r="O24" i="14"/>
  <c r="AB23" i="14"/>
  <c r="AB68" i="14" s="1"/>
  <c r="AB24" i="14"/>
  <c r="P24" i="14"/>
  <c r="D24" i="14"/>
  <c r="AC24" i="14"/>
  <c r="AD23" i="14"/>
  <c r="AD68" i="14" s="1"/>
  <c r="C24" i="14"/>
  <c r="AC23" i="14"/>
  <c r="AC68" i="14" s="1"/>
  <c r="AM79" i="14"/>
  <c r="C44" i="13"/>
  <c r="O42" i="12"/>
  <c r="O29" i="13"/>
  <c r="O43" i="13"/>
  <c r="AM50" i="14"/>
  <c r="P52" i="12"/>
  <c r="P57" i="12" s="1"/>
  <c r="AO55" i="14"/>
  <c r="AN49" i="14"/>
  <c r="Y44" i="13"/>
  <c r="S44" i="13"/>
  <c r="AK44" i="13"/>
  <c r="AE44" i="13"/>
  <c r="K44" i="13"/>
  <c r="O24" i="13"/>
  <c r="C24" i="13"/>
  <c r="P51" i="12"/>
  <c r="AN76" i="15"/>
  <c r="P20" i="13"/>
  <c r="P24" i="13" s="1"/>
  <c r="P38" i="13" s="1"/>
  <c r="AN45" i="14"/>
  <c r="E23" i="14"/>
  <c r="E68" i="14" s="1"/>
  <c r="AM48" i="14"/>
  <c r="AN48" i="14"/>
  <c r="F44" i="14"/>
  <c r="F75" i="14" s="1"/>
  <c r="E46" i="14"/>
  <c r="F77" i="14" s="1"/>
  <c r="P21" i="14"/>
  <c r="Q20" i="14"/>
  <c r="Q24" i="14" s="1"/>
  <c r="P22" i="14"/>
  <c r="P36" i="14"/>
  <c r="AH44" i="14"/>
  <c r="AH75" i="14" s="1"/>
  <c r="O44" i="14"/>
  <c r="O75" i="14" s="1"/>
  <c r="AI44" i="14"/>
  <c r="AI75" i="14" s="1"/>
  <c r="P44" i="14"/>
  <c r="P75" i="14" s="1"/>
  <c r="AK44" i="14"/>
  <c r="AK75" i="14" s="1"/>
  <c r="R44" i="14"/>
  <c r="R75" i="14" s="1"/>
  <c r="AA44" i="14"/>
  <c r="AA75" i="14" s="1"/>
  <c r="AL44" i="14"/>
  <c r="AL75" i="14" s="1"/>
  <c r="S44" i="14"/>
  <c r="S75" i="14" s="1"/>
  <c r="AB44" i="14"/>
  <c r="AB75" i="14" s="1"/>
  <c r="AE44" i="14"/>
  <c r="AE75" i="14" s="1"/>
  <c r="AF44" i="14"/>
  <c r="AF75" i="14" s="1"/>
  <c r="AG44" i="14"/>
  <c r="AG75" i="14" s="1"/>
  <c r="M44" i="14"/>
  <c r="M75" i="14" s="1"/>
  <c r="L46" i="14"/>
  <c r="M77" i="14" s="1"/>
  <c r="AN80" i="15"/>
  <c r="AO79" i="15"/>
  <c r="AB22" i="14"/>
  <c r="AA22" i="14"/>
  <c r="O22" i="14"/>
  <c r="C22" i="14"/>
  <c r="C67" i="14" s="1"/>
  <c r="E44" i="14"/>
  <c r="D29" i="14"/>
  <c r="D46" i="14"/>
  <c r="E77" i="14" s="1"/>
  <c r="AM77" i="14" s="1"/>
  <c r="Q44" i="14"/>
  <c r="Q75" i="14" s="1"/>
  <c r="K79" i="15"/>
  <c r="AM79" i="15" s="1"/>
  <c r="AM48" i="15"/>
  <c r="J77" i="15"/>
  <c r="AM46" i="15"/>
  <c r="T77" i="15"/>
  <c r="AN77" i="15" s="1"/>
  <c r="AN46" i="15"/>
  <c r="AN53" i="15"/>
  <c r="P84" i="15"/>
  <c r="AN84" i="15" s="1"/>
  <c r="AD78" i="15"/>
  <c r="AO78" i="15" s="1"/>
  <c r="AO47" i="15"/>
  <c r="C22" i="15"/>
  <c r="C67" i="15" s="1"/>
  <c r="D22" i="15"/>
  <c r="D21" i="14"/>
  <c r="E20" i="14"/>
  <c r="D22" i="14"/>
  <c r="D29" i="13"/>
  <c r="J44" i="14"/>
  <c r="J75" i="14" s="1"/>
  <c r="Y44" i="14"/>
  <c r="Y75" i="14" s="1"/>
  <c r="U44" i="14"/>
  <c r="U75" i="14" s="1"/>
  <c r="AM80" i="15"/>
  <c r="AN78" i="15"/>
  <c r="AO84" i="15"/>
  <c r="O54" i="12"/>
  <c r="AA54" i="13"/>
  <c r="Z46" i="14"/>
  <c r="AA77" i="14" s="1"/>
  <c r="W46" i="14"/>
  <c r="X77" i="14" s="1"/>
  <c r="T46" i="14"/>
  <c r="U77" i="14" s="1"/>
  <c r="Q46" i="14"/>
  <c r="R77" i="14" s="1"/>
  <c r="AK46" i="14"/>
  <c r="AL77" i="14" s="1"/>
  <c r="AH46" i="14"/>
  <c r="AI77" i="14" s="1"/>
  <c r="AE46" i="14"/>
  <c r="AF77" i="14" s="1"/>
  <c r="AB46" i="14"/>
  <c r="I44" i="14"/>
  <c r="I75" i="14" s="1"/>
  <c r="H46" i="14"/>
  <c r="I77" i="14" s="1"/>
  <c r="D41" i="14"/>
  <c r="D72" i="14" s="1"/>
  <c r="X44" i="14"/>
  <c r="X75" i="14" s="1"/>
  <c r="W44" i="14"/>
  <c r="W75" i="14" s="1"/>
  <c r="V44" i="14"/>
  <c r="V75" i="14" s="1"/>
  <c r="O52" i="12"/>
  <c r="AA52" i="13"/>
  <c r="G46" i="14"/>
  <c r="H77" i="14" s="1"/>
  <c r="P29" i="14"/>
  <c r="AA51" i="13"/>
  <c r="N46" i="14"/>
  <c r="O77" i="14" s="1"/>
  <c r="H44" i="14"/>
  <c r="H75" i="14" s="1"/>
  <c r="AD44" i="14"/>
  <c r="AD75" i="14" s="1"/>
  <c r="Q23" i="14"/>
  <c r="Q68" i="14" s="1"/>
  <c r="AN47" i="15"/>
  <c r="G44" i="14"/>
  <c r="G75" i="14" s="1"/>
  <c r="F46" i="14"/>
  <c r="G77" i="14" s="1"/>
  <c r="D36" i="14"/>
  <c r="P41" i="14"/>
  <c r="P72" i="14" s="1"/>
  <c r="AC44" i="14"/>
  <c r="AC75" i="14" s="1"/>
  <c r="Y46" i="14"/>
  <c r="Z77" i="14" s="1"/>
  <c r="V46" i="14"/>
  <c r="W77" i="14" s="1"/>
  <c r="S46" i="14"/>
  <c r="T77" i="14" s="1"/>
  <c r="P46" i="14"/>
  <c r="AJ46" i="14"/>
  <c r="AK77" i="14" s="1"/>
  <c r="AG46" i="14"/>
  <c r="AH77" i="14" s="1"/>
  <c r="AD46" i="14"/>
  <c r="AE77" i="14" s="1"/>
  <c r="AA46" i="14"/>
  <c r="AB77" i="14" s="1"/>
  <c r="N44" i="14"/>
  <c r="N75" i="14" s="1"/>
  <c r="M46" i="14"/>
  <c r="N77" i="14" s="1"/>
  <c r="AM78" i="15"/>
  <c r="AA72" i="15"/>
  <c r="AA42" i="15"/>
  <c r="AA52" i="14"/>
  <c r="AA83" i="14" s="1"/>
  <c r="AG80" i="17"/>
  <c r="AO49" i="17"/>
  <c r="AN76" i="17"/>
  <c r="AA51" i="14"/>
  <c r="AA82" i="14" s="1"/>
  <c r="AB54" i="14"/>
  <c r="AB85" i="14" s="1"/>
  <c r="AC22" i="14"/>
  <c r="AC76" i="15"/>
  <c r="AO76" i="15" s="1"/>
  <c r="AA54" i="14"/>
  <c r="AA85" i="14" s="1"/>
  <c r="D23" i="14"/>
  <c r="P23" i="14"/>
  <c r="P68" i="14" s="1"/>
  <c r="AO48" i="15"/>
  <c r="N76" i="15"/>
  <c r="AM76" i="15" s="1"/>
  <c r="AA43" i="14"/>
  <c r="AB74" i="14" s="1"/>
  <c r="AN49" i="15"/>
  <c r="AO50" i="17"/>
  <c r="AA24" i="15"/>
  <c r="O41" i="15"/>
  <c r="P23" i="15"/>
  <c r="P68" i="15" s="1"/>
  <c r="O29" i="15"/>
  <c r="O21" i="15"/>
  <c r="O22" i="15"/>
  <c r="AO55" i="17"/>
  <c r="AM56" i="17"/>
  <c r="AO56" i="17"/>
  <c r="AO86" i="17"/>
  <c r="AO76" i="17"/>
  <c r="AI44" i="15"/>
  <c r="AI75" i="15" s="1"/>
  <c r="AC44" i="15"/>
  <c r="D24" i="15"/>
  <c r="E24" i="15"/>
  <c r="C24" i="15"/>
  <c r="D23" i="15"/>
  <c r="AO78" i="17"/>
  <c r="AM86" i="17"/>
  <c r="C80" i="17"/>
  <c r="AM80" i="17" s="1"/>
  <c r="AM49" i="17"/>
  <c r="Y44" i="15"/>
  <c r="Y75" i="15" s="1"/>
  <c r="S44" i="15"/>
  <c r="S75" i="15" s="1"/>
  <c r="E29" i="15"/>
  <c r="E21" i="15"/>
  <c r="E22" i="15"/>
  <c r="E36" i="15"/>
  <c r="F20" i="15"/>
  <c r="F24" i="15" s="1"/>
  <c r="E41" i="15"/>
  <c r="F23" i="15"/>
  <c r="F68" i="15" s="1"/>
  <c r="AO46" i="17"/>
  <c r="AH77" i="17"/>
  <c r="G44" i="15"/>
  <c r="G75" i="15" s="1"/>
  <c r="AJ44" i="15"/>
  <c r="AJ75" i="15" s="1"/>
  <c r="AD44" i="15"/>
  <c r="AD75" i="15" s="1"/>
  <c r="AA36" i="15"/>
  <c r="AA22" i="15"/>
  <c r="AO80" i="17"/>
  <c r="H79" i="18"/>
  <c r="AM79" i="18" s="1"/>
  <c r="AM48" i="18"/>
  <c r="T44" i="15"/>
  <c r="T75" i="15" s="1"/>
  <c r="AA21" i="15"/>
  <c r="AN49" i="17"/>
  <c r="AN53" i="17"/>
  <c r="T84" i="17"/>
  <c r="AN84" i="17" s="1"/>
  <c r="AM56" i="18"/>
  <c r="AK44" i="15"/>
  <c r="AK75" i="15" s="1"/>
  <c r="AE44" i="15"/>
  <c r="AE75" i="15" s="1"/>
  <c r="O36" i="15"/>
  <c r="AO47" i="17"/>
  <c r="AO48" i="17"/>
  <c r="AB79" i="17"/>
  <c r="AO79" i="17" s="1"/>
  <c r="K84" i="17"/>
  <c r="AM84" i="17" s="1"/>
  <c r="AM53" i="17"/>
  <c r="U44" i="15"/>
  <c r="U75" i="15" s="1"/>
  <c r="O44" i="15"/>
  <c r="AA29" i="15"/>
  <c r="AO77" i="17"/>
  <c r="AN80" i="17"/>
  <c r="AM78" i="17"/>
  <c r="AO50" i="18"/>
  <c r="AM45" i="18"/>
  <c r="H76" i="18"/>
  <c r="I44" i="15"/>
  <c r="I75" i="15" s="1"/>
  <c r="C44" i="15"/>
  <c r="AL44" i="15"/>
  <c r="AL75" i="15" s="1"/>
  <c r="AF44" i="15"/>
  <c r="AF75" i="15" s="1"/>
  <c r="X78" i="17"/>
  <c r="AN47" i="17"/>
  <c r="O22" i="17"/>
  <c r="P20" i="17"/>
  <c r="O36" i="17"/>
  <c r="O21" i="17"/>
  <c r="O29" i="17"/>
  <c r="O37" i="17" s="1"/>
  <c r="AN49" i="18"/>
  <c r="O80" i="18"/>
  <c r="AN80" i="18" s="1"/>
  <c r="C30" i="15"/>
  <c r="C31" i="15" s="1"/>
  <c r="D28" i="15" s="1"/>
  <c r="V44" i="15"/>
  <c r="V75" i="15" s="1"/>
  <c r="AB23" i="15"/>
  <c r="AB68" i="15" s="1"/>
  <c r="P20" i="15"/>
  <c r="P24" i="15" s="1"/>
  <c r="O24" i="15"/>
  <c r="AN79" i="17"/>
  <c r="AN78" i="17"/>
  <c r="AM50" i="17"/>
  <c r="AO48" i="18"/>
  <c r="AC79" i="18"/>
  <c r="AO79" i="18" s="1"/>
  <c r="AM50" i="18"/>
  <c r="D36" i="15"/>
  <c r="AA80" i="18"/>
  <c r="AO80" i="18" s="1"/>
  <c r="AO49" i="18"/>
  <c r="AM76" i="18"/>
  <c r="AA38" i="18"/>
  <c r="AA69" i="18"/>
  <c r="Q67" i="18"/>
  <c r="Q86" i="17"/>
  <c r="AN86" i="17" s="1"/>
  <c r="L44" i="17"/>
  <c r="L75" i="17" s="1"/>
  <c r="U44" i="17"/>
  <c r="U75" i="17" s="1"/>
  <c r="J44" i="17"/>
  <c r="J75" i="17" s="1"/>
  <c r="S44" i="17"/>
  <c r="S75" i="17" s="1"/>
  <c r="X44" i="17"/>
  <c r="X75" i="17" s="1"/>
  <c r="AC44" i="17"/>
  <c r="AC75" i="17" s="1"/>
  <c r="H44" i="17"/>
  <c r="H75" i="17" s="1"/>
  <c r="Q44" i="17"/>
  <c r="Q75" i="17" s="1"/>
  <c r="AH44" i="17"/>
  <c r="AH75" i="17" s="1"/>
  <c r="M44" i="17"/>
  <c r="M75" i="17" s="1"/>
  <c r="V44" i="17"/>
  <c r="V75" i="17" s="1"/>
  <c r="F44" i="17"/>
  <c r="F75" i="17" s="1"/>
  <c r="I44" i="17"/>
  <c r="I75" i="17" s="1"/>
  <c r="R44" i="17"/>
  <c r="R75" i="17" s="1"/>
  <c r="C44" i="17"/>
  <c r="G44" i="17"/>
  <c r="G75" i="17" s="1"/>
  <c r="O44" i="17"/>
  <c r="L86" i="18"/>
  <c r="AM86" i="18" s="1"/>
  <c r="AM55" i="18"/>
  <c r="O24" i="17"/>
  <c r="AO56" i="18"/>
  <c r="AO45" i="18"/>
  <c r="AB78" i="18"/>
  <c r="AO78" i="18" s="1"/>
  <c r="AO47" i="18"/>
  <c r="AO75" i="18"/>
  <c r="AC54" i="18"/>
  <c r="AC85" i="18" s="1"/>
  <c r="AC43" i="18"/>
  <c r="AD74" i="18" s="1"/>
  <c r="AC52" i="18"/>
  <c r="AC83" i="18" s="1"/>
  <c r="C36" i="15"/>
  <c r="AD44" i="17"/>
  <c r="AD75" i="17" s="1"/>
  <c r="AO44" i="18"/>
  <c r="AN79" i="18"/>
  <c r="AN75" i="18"/>
  <c r="E23" i="15"/>
  <c r="E68" i="15" s="1"/>
  <c r="AA44" i="17"/>
  <c r="N44" i="17"/>
  <c r="N75" i="17" s="1"/>
  <c r="AO76" i="18"/>
  <c r="AN78" i="18"/>
  <c r="AA82" i="18"/>
  <c r="D41" i="15"/>
  <c r="AM48" i="17"/>
  <c r="AM55" i="17"/>
  <c r="AK44" i="17"/>
  <c r="AK75" i="17" s="1"/>
  <c r="W44" i="17"/>
  <c r="W75" i="17" s="1"/>
  <c r="E44" i="17"/>
  <c r="E75" i="17" s="1"/>
  <c r="AO55" i="18"/>
  <c r="AM84" i="18"/>
  <c r="AA85" i="18"/>
  <c r="AN48" i="17"/>
  <c r="AG44" i="17"/>
  <c r="AG75" i="17" s="1"/>
  <c r="K44" i="17"/>
  <c r="K75" i="17" s="1"/>
  <c r="AM49" i="18"/>
  <c r="E80" i="18"/>
  <c r="AM80" i="18" s="1"/>
  <c r="AM53" i="18"/>
  <c r="C41" i="15"/>
  <c r="AB44" i="17"/>
  <c r="AB75" i="17" s="1"/>
  <c r="AO86" i="18"/>
  <c r="AN45" i="18"/>
  <c r="AB74" i="18"/>
  <c r="AJ44" i="17"/>
  <c r="AJ75" i="17" s="1"/>
  <c r="Z44" i="17"/>
  <c r="Z75" i="17" s="1"/>
  <c r="D44" i="17"/>
  <c r="D75" i="17" s="1"/>
  <c r="AN48" i="18"/>
  <c r="S84" i="18"/>
  <c r="AN84" i="18" s="1"/>
  <c r="AN53" i="18"/>
  <c r="AM45" i="20"/>
  <c r="D76" i="20"/>
  <c r="AM76" i="20" s="1"/>
  <c r="S23" i="18"/>
  <c r="S68" i="18" s="1"/>
  <c r="R29" i="18"/>
  <c r="R37" i="18" s="1"/>
  <c r="R41" i="18"/>
  <c r="R36" i="18"/>
  <c r="R21" i="18"/>
  <c r="S20" i="18"/>
  <c r="R22" i="18"/>
  <c r="AB52" i="18"/>
  <c r="AB43" i="18"/>
  <c r="AC74" i="18" s="1"/>
  <c r="Q54" i="18"/>
  <c r="Q85" i="18" s="1"/>
  <c r="Q51" i="18"/>
  <c r="Q82" i="18" s="1"/>
  <c r="Q52" i="18"/>
  <c r="Q83" i="18" s="1"/>
  <c r="AA22" i="17"/>
  <c r="AN49" i="20"/>
  <c r="O80" i="20"/>
  <c r="AN80" i="20" s="1"/>
  <c r="D46" i="17"/>
  <c r="T46" i="17"/>
  <c r="U77" i="17" s="1"/>
  <c r="K46" i="17"/>
  <c r="L77" i="17" s="1"/>
  <c r="AC23" i="18"/>
  <c r="AC68" i="18" s="1"/>
  <c r="AB67" i="18"/>
  <c r="P54" i="18"/>
  <c r="P43" i="18"/>
  <c r="P51" i="18"/>
  <c r="P52" i="18"/>
  <c r="U79" i="20"/>
  <c r="AN79" i="20" s="1"/>
  <c r="AN48" i="20"/>
  <c r="O46" i="17"/>
  <c r="F46" i="17"/>
  <c r="G77" i="17" s="1"/>
  <c r="F44" i="18"/>
  <c r="F75" i="18" s="1"/>
  <c r="D44" i="18"/>
  <c r="I44" i="18"/>
  <c r="I75" i="18" s="1"/>
  <c r="M46" i="17"/>
  <c r="N77" i="17" s="1"/>
  <c r="O24" i="18"/>
  <c r="P24" i="18"/>
  <c r="AB24" i="18"/>
  <c r="AD24" i="18"/>
  <c r="C24" i="18"/>
  <c r="Q24" i="18"/>
  <c r="R24" i="18"/>
  <c r="D24" i="18"/>
  <c r="AC24" i="18"/>
  <c r="AE24" i="18"/>
  <c r="Q23" i="18"/>
  <c r="Q68" i="18" s="1"/>
  <c r="S24" i="18"/>
  <c r="AE20" i="18"/>
  <c r="AD21" i="18"/>
  <c r="AD67" i="18" s="1"/>
  <c r="AD36" i="18"/>
  <c r="AE23" i="18"/>
  <c r="AE68" i="18" s="1"/>
  <c r="AD41" i="18"/>
  <c r="AD29" i="18"/>
  <c r="AD37" i="18" s="1"/>
  <c r="AO46" i="18"/>
  <c r="F46" i="18"/>
  <c r="G77" i="18" s="1"/>
  <c r="AM77" i="18" s="1"/>
  <c r="O46" i="18"/>
  <c r="L46" i="18"/>
  <c r="M77" i="18" s="1"/>
  <c r="Q43" i="18"/>
  <c r="R74" i="18" s="1"/>
  <c r="AB46" i="20"/>
  <c r="AC77" i="20" s="1"/>
  <c r="AC29" i="18"/>
  <c r="AC37" i="18" s="1"/>
  <c r="AC21" i="18"/>
  <c r="AA22" i="18"/>
  <c r="AM56" i="20"/>
  <c r="G46" i="20"/>
  <c r="H77" i="20" s="1"/>
  <c r="Q22" i="18"/>
  <c r="R23" i="18"/>
  <c r="R68" i="18" s="1"/>
  <c r="C22" i="18"/>
  <c r="AD46" i="20"/>
  <c r="AE77" i="20" s="1"/>
  <c r="I46" i="20"/>
  <c r="J77" i="20" s="1"/>
  <c r="AC41" i="18"/>
  <c r="Q29" i="18"/>
  <c r="O42" i="18"/>
  <c r="C67" i="18"/>
  <c r="AO55" i="20"/>
  <c r="AC86" i="20"/>
  <c r="AO86" i="20" s="1"/>
  <c r="AO80" i="20"/>
  <c r="AM50" i="20"/>
  <c r="AM80" i="20"/>
  <c r="AB29" i="18"/>
  <c r="C41" i="18"/>
  <c r="C36" i="18"/>
  <c r="D23" i="18"/>
  <c r="W46" i="20"/>
  <c r="X77" i="20" s="1"/>
  <c r="C31" i="18"/>
  <c r="D28" i="18" s="1"/>
  <c r="AB41" i="18"/>
  <c r="P57" i="18"/>
  <c r="AA22" i="20"/>
  <c r="AB23" i="20"/>
  <c r="AB68" i="20" s="1"/>
  <c r="AN55" i="20"/>
  <c r="V86" i="20"/>
  <c r="AN45" i="20"/>
  <c r="Q76" i="20"/>
  <c r="AN76" i="20" s="1"/>
  <c r="AD23" i="18"/>
  <c r="AD68" i="18" s="1"/>
  <c r="AM79" i="20"/>
  <c r="AN53" i="20"/>
  <c r="O84" i="20"/>
  <c r="AN84" i="20" s="1"/>
  <c r="AN78" i="20"/>
  <c r="C46" i="20"/>
  <c r="S46" i="20"/>
  <c r="T77" i="20" s="1"/>
  <c r="H46" i="20"/>
  <c r="I77" i="20" s="1"/>
  <c r="N46" i="20"/>
  <c r="O77" i="20" s="1"/>
  <c r="X46" i="20"/>
  <c r="Y77" i="20" s="1"/>
  <c r="AE46" i="20"/>
  <c r="AF77" i="20" s="1"/>
  <c r="M46" i="20"/>
  <c r="N77" i="20" s="1"/>
  <c r="Q46" i="20"/>
  <c r="R77" i="20" s="1"/>
  <c r="AJ46" i="20"/>
  <c r="AK77" i="20" s="1"/>
  <c r="F46" i="20"/>
  <c r="G77" i="20" s="1"/>
  <c r="V46" i="20"/>
  <c r="W77" i="20" s="1"/>
  <c r="AC46" i="20"/>
  <c r="AD77" i="20" s="1"/>
  <c r="K46" i="20"/>
  <c r="L77" i="20" s="1"/>
  <c r="O46" i="20"/>
  <c r="AH46" i="20"/>
  <c r="AI77" i="20" s="1"/>
  <c r="D46" i="20"/>
  <c r="E77" i="20" s="1"/>
  <c r="T46" i="20"/>
  <c r="U77" i="20" s="1"/>
  <c r="Z46" i="20"/>
  <c r="AA77" i="20" s="1"/>
  <c r="AA46" i="20"/>
  <c r="AL46" i="20"/>
  <c r="J46" i="20"/>
  <c r="K77" i="20" s="1"/>
  <c r="AG46" i="20"/>
  <c r="AH77" i="20" s="1"/>
  <c r="L46" i="20"/>
  <c r="M77" i="20" s="1"/>
  <c r="AI46" i="20"/>
  <c r="AJ77" i="20" s="1"/>
  <c r="P46" i="20"/>
  <c r="Q77" i="20" s="1"/>
  <c r="R46" i="20"/>
  <c r="S77" i="20" s="1"/>
  <c r="AA57" i="18"/>
  <c r="Q41" i="18"/>
  <c r="D20" i="18"/>
  <c r="AO47" i="20"/>
  <c r="AM47" i="20"/>
  <c r="E78" i="20"/>
  <c r="AM78" i="20" s="1"/>
  <c r="AM49" i="20"/>
  <c r="AO76" i="20"/>
  <c r="AO79" i="20"/>
  <c r="AN50" i="20"/>
  <c r="AO78" i="20"/>
  <c r="AN47" i="20"/>
  <c r="AM53" i="20"/>
  <c r="AM84" i="20"/>
  <c r="AO53" i="20"/>
  <c r="AO50" i="20"/>
  <c r="AN86" i="20"/>
  <c r="AJ44" i="20"/>
  <c r="AJ75" i="20" s="1"/>
  <c r="Q44" i="20"/>
  <c r="Q75" i="20" s="1"/>
  <c r="M44" i="20"/>
  <c r="M75" i="20" s="1"/>
  <c r="AE44" i="20"/>
  <c r="AE75" i="20" s="1"/>
  <c r="X44" i="20"/>
  <c r="X75" i="20" s="1"/>
  <c r="H44" i="20"/>
  <c r="H75" i="20" s="1"/>
  <c r="AL44" i="20"/>
  <c r="AL75" i="20" s="1"/>
  <c r="S44" i="20"/>
  <c r="S75" i="20" s="1"/>
  <c r="AG44" i="20"/>
  <c r="AG75" i="20" s="1"/>
  <c r="Z44" i="20"/>
  <c r="Z75" i="20" s="1"/>
  <c r="J44" i="20"/>
  <c r="J75" i="20" s="1"/>
  <c r="AB44" i="20"/>
  <c r="AB75" i="20" s="1"/>
  <c r="U44" i="20"/>
  <c r="U75" i="20" s="1"/>
  <c r="E44" i="20"/>
  <c r="AI44" i="20"/>
  <c r="AI75" i="20" s="1"/>
  <c r="AA44" i="20"/>
  <c r="P44" i="20"/>
  <c r="P75" i="20" s="1"/>
  <c r="O44" i="20"/>
  <c r="P23" i="20"/>
  <c r="P68" i="20" s="1"/>
  <c r="AB20" i="20"/>
  <c r="AB22" i="20" s="1"/>
  <c r="O41" i="20"/>
  <c r="O42" i="20" s="1"/>
  <c r="O73" i="20" s="1"/>
  <c r="AA29" i="20"/>
  <c r="AA37" i="20" s="1"/>
  <c r="AA21" i="20"/>
  <c r="P20" i="20"/>
  <c r="P22" i="20" s="1"/>
  <c r="O21" i="20"/>
  <c r="O67" i="20" s="1"/>
  <c r="O29" i="20"/>
  <c r="O37" i="20" s="1"/>
  <c r="D23" i="20"/>
  <c r="D68" i="20" s="1"/>
  <c r="AA67" i="20"/>
  <c r="AA36" i="20"/>
  <c r="O36" i="20"/>
  <c r="O54" i="20" s="1"/>
  <c r="O24" i="20"/>
  <c r="D20" i="20"/>
  <c r="D41" i="20" s="1"/>
  <c r="AB24" i="20"/>
  <c r="AA41" i="20"/>
  <c r="AA72" i="20" s="1"/>
  <c r="Q23" i="20"/>
  <c r="Q68" i="20" s="1"/>
  <c r="P24" i="20"/>
  <c r="AC23" i="20"/>
  <c r="AC68" i="20" s="1"/>
  <c r="AC20" i="20"/>
  <c r="AB36" i="20"/>
  <c r="AB41" i="20"/>
  <c r="AA24" i="20"/>
  <c r="O51" i="20"/>
  <c r="C36" i="20"/>
  <c r="C24" i="20"/>
  <c r="C22" i="20"/>
  <c r="C41" i="20"/>
  <c r="C29" i="20"/>
  <c r="Q20" i="17"/>
  <c r="Q41" i="17" s="1"/>
  <c r="P24" i="17"/>
  <c r="D23" i="17"/>
  <c r="D68" i="17" s="1"/>
  <c r="P23" i="17"/>
  <c r="P68" i="17" s="1"/>
  <c r="D20" i="17"/>
  <c r="E23" i="17" s="1"/>
  <c r="P22" i="17"/>
  <c r="O41" i="17"/>
  <c r="C24" i="17"/>
  <c r="AB23" i="17"/>
  <c r="AB68" i="17" s="1"/>
  <c r="AB20" i="17"/>
  <c r="AA41" i="17"/>
  <c r="AA21" i="17"/>
  <c r="AA29" i="17"/>
  <c r="AA36" i="17"/>
  <c r="AA24" i="17"/>
  <c r="P36" i="17"/>
  <c r="Q36" i="17"/>
  <c r="P41" i="17"/>
  <c r="D36" i="17"/>
  <c r="C36" i="17"/>
  <c r="C41" i="17"/>
  <c r="D24" i="17"/>
  <c r="D22" i="17"/>
  <c r="C29" i="17"/>
  <c r="C22" i="17"/>
  <c r="D41" i="17"/>
  <c r="AB41" i="15" l="1"/>
  <c r="AB42" i="15" s="1"/>
  <c r="AB73" i="15" s="1"/>
  <c r="AC23" i="15"/>
  <c r="AC68" i="15" s="1"/>
  <c r="AB21" i="15"/>
  <c r="AB67" i="15" s="1"/>
  <c r="AB22" i="15"/>
  <c r="AM77" i="15"/>
  <c r="AC20" i="15"/>
  <c r="AB29" i="15"/>
  <c r="AB37" i="15" s="1"/>
  <c r="AB36" i="15"/>
  <c r="C30" i="14"/>
  <c r="AN75" i="14"/>
  <c r="AB52" i="14"/>
  <c r="AB83" i="14" s="1"/>
  <c r="C72" i="14"/>
  <c r="C42" i="14"/>
  <c r="C73" i="14" s="1"/>
  <c r="AC21" i="14"/>
  <c r="AC67" i="14" s="1"/>
  <c r="AC36" i="14"/>
  <c r="AC41" i="14"/>
  <c r="AD20" i="14"/>
  <c r="AC29" i="14"/>
  <c r="AC37" i="14" s="1"/>
  <c r="O57" i="14"/>
  <c r="AC77" i="14"/>
  <c r="AO77" i="14" s="1"/>
  <c r="AM44" i="14"/>
  <c r="E75" i="14"/>
  <c r="AM75" i="14" s="1"/>
  <c r="AO75" i="14"/>
  <c r="AB43" i="14"/>
  <c r="AC74" i="14" s="1"/>
  <c r="AB42" i="14"/>
  <c r="AB73" i="14" s="1"/>
  <c r="AB72" i="14"/>
  <c r="C52" i="14"/>
  <c r="C83" i="14" s="1"/>
  <c r="C51" i="14"/>
  <c r="C82" i="14" s="1"/>
  <c r="C43" i="14"/>
  <c r="D74" i="14" s="1"/>
  <c r="C54" i="14"/>
  <c r="C85" i="14" s="1"/>
  <c r="AN46" i="14"/>
  <c r="Q77" i="14"/>
  <c r="AN77" i="14" s="1"/>
  <c r="AB67" i="14"/>
  <c r="AN73" i="13"/>
  <c r="AN44" i="13"/>
  <c r="AA88" i="13"/>
  <c r="AB29" i="13"/>
  <c r="AB37" i="13" s="1"/>
  <c r="AC23" i="13"/>
  <c r="AB21" i="13"/>
  <c r="AB36" i="13"/>
  <c r="AB22" i="13"/>
  <c r="AC20" i="13"/>
  <c r="AC24" i="13" s="1"/>
  <c r="AC38" i="13" s="1"/>
  <c r="O52" i="13"/>
  <c r="O57" i="13" s="1"/>
  <c r="O85" i="13"/>
  <c r="O82" i="13"/>
  <c r="O83" i="13"/>
  <c r="O51" i="13"/>
  <c r="O54" i="13"/>
  <c r="O74" i="13"/>
  <c r="AB41" i="13"/>
  <c r="AO72" i="13"/>
  <c r="AM75" i="13"/>
  <c r="Y73" i="13"/>
  <c r="D36" i="13"/>
  <c r="D41" i="13"/>
  <c r="D42" i="13" s="1"/>
  <c r="E23" i="13"/>
  <c r="D21" i="13"/>
  <c r="E20" i="13"/>
  <c r="D22" i="13"/>
  <c r="AM73" i="13"/>
  <c r="AN77" i="13"/>
  <c r="F73" i="13"/>
  <c r="AM44" i="13"/>
  <c r="E73" i="13"/>
  <c r="Q73" i="13"/>
  <c r="C30" i="13"/>
  <c r="C31" i="13" s="1"/>
  <c r="D28" i="13" s="1"/>
  <c r="D30" i="13" s="1"/>
  <c r="D31" i="13" s="1"/>
  <c r="E28" i="13" s="1"/>
  <c r="D24" i="13"/>
  <c r="D38" i="13" s="1"/>
  <c r="AB24" i="13"/>
  <c r="AO46" i="13"/>
  <c r="AC73" i="13"/>
  <c r="AO73" i="13" s="1"/>
  <c r="AO75" i="13"/>
  <c r="C88" i="13"/>
  <c r="AN75" i="13"/>
  <c r="R36" i="10"/>
  <c r="R22" i="10"/>
  <c r="S20" i="10"/>
  <c r="S23" i="10"/>
  <c r="D42" i="10"/>
  <c r="R39" i="10"/>
  <c r="O57" i="10"/>
  <c r="P42" i="10"/>
  <c r="P57" i="10" s="1"/>
  <c r="D29" i="10"/>
  <c r="D37" i="10" s="1"/>
  <c r="D39" i="10" s="1"/>
  <c r="D22" i="10"/>
  <c r="D21" i="10"/>
  <c r="D36" i="10"/>
  <c r="E23" i="10"/>
  <c r="E20" i="10"/>
  <c r="AA42" i="10"/>
  <c r="AA57" i="10" s="1"/>
  <c r="AN44" i="10"/>
  <c r="R42" i="10"/>
  <c r="AA43" i="10"/>
  <c r="AA51" i="10"/>
  <c r="AA54" i="10"/>
  <c r="C43" i="10"/>
  <c r="C54" i="10"/>
  <c r="AD20" i="8"/>
  <c r="AD23" i="8"/>
  <c r="O42" i="8"/>
  <c r="AC29" i="8"/>
  <c r="AC37" i="8" s="1"/>
  <c r="AA42" i="8"/>
  <c r="R20" i="8"/>
  <c r="Q36" i="8"/>
  <c r="Q41" i="8" s="1"/>
  <c r="Q42" i="8" s="1"/>
  <c r="Q29" i="8"/>
  <c r="Q37" i="8" s="1"/>
  <c r="Q21" i="8"/>
  <c r="Q22" i="8"/>
  <c r="R23" i="8"/>
  <c r="AB39" i="8"/>
  <c r="AC21" i="8"/>
  <c r="AC22" i="8"/>
  <c r="E23" i="6"/>
  <c r="D21" i="6"/>
  <c r="D29" i="6"/>
  <c r="E20" i="6"/>
  <c r="D22" i="6"/>
  <c r="Q29" i="6"/>
  <c r="R20" i="6"/>
  <c r="Q21" i="6"/>
  <c r="Q22" i="6"/>
  <c r="P59" i="12"/>
  <c r="AA59" i="11"/>
  <c r="F69" i="15"/>
  <c r="F38" i="15"/>
  <c r="P69" i="15"/>
  <c r="P38" i="15"/>
  <c r="Q69" i="14"/>
  <c r="Q38" i="14"/>
  <c r="D30" i="10"/>
  <c r="D30" i="15"/>
  <c r="D87" i="15" s="1"/>
  <c r="D42" i="14"/>
  <c r="O38" i="12"/>
  <c r="E42" i="12"/>
  <c r="E57" i="12"/>
  <c r="R20" i="17"/>
  <c r="AB72" i="18"/>
  <c r="AB57" i="18"/>
  <c r="AB42" i="18"/>
  <c r="AA67" i="18"/>
  <c r="AD69" i="18"/>
  <c r="AD38" i="18"/>
  <c r="S22" i="18"/>
  <c r="S41" i="18"/>
  <c r="S29" i="18"/>
  <c r="S37" i="18" s="1"/>
  <c r="S36" i="18"/>
  <c r="S21" i="18"/>
  <c r="T20" i="18"/>
  <c r="T23" i="18"/>
  <c r="T68" i="18" s="1"/>
  <c r="O67" i="17"/>
  <c r="E51" i="15"/>
  <c r="E82" i="15" s="1"/>
  <c r="E52" i="15"/>
  <c r="E83" i="15" s="1"/>
  <c r="E43" i="15"/>
  <c r="F74" i="15" s="1"/>
  <c r="E54" i="15"/>
  <c r="E85" i="15" s="1"/>
  <c r="AA73" i="15"/>
  <c r="AO46" i="14"/>
  <c r="P42" i="14"/>
  <c r="P73" i="14" s="1"/>
  <c r="AA57" i="13"/>
  <c r="AM46" i="14"/>
  <c r="AO44" i="14"/>
  <c r="P67" i="14"/>
  <c r="S20" i="12"/>
  <c r="R41" i="12"/>
  <c r="R29" i="12"/>
  <c r="R37" i="12" s="1"/>
  <c r="R21" i="12"/>
  <c r="R36" i="12"/>
  <c r="S23" i="12"/>
  <c r="R22" i="12"/>
  <c r="AM46" i="13"/>
  <c r="AB36" i="12"/>
  <c r="AC20" i="12"/>
  <c r="AB29" i="12"/>
  <c r="AB37" i="12" s="1"/>
  <c r="AB22" i="12"/>
  <c r="AC23" i="12"/>
  <c r="AB41" i="12"/>
  <c r="AB21" i="12"/>
  <c r="AB36" i="10"/>
  <c r="AC20" i="10"/>
  <c r="AB29" i="10"/>
  <c r="AB24" i="10"/>
  <c r="AB38" i="10" s="1"/>
  <c r="AB41" i="10"/>
  <c r="AC23" i="10"/>
  <c r="AB22" i="10"/>
  <c r="AB21" i="10"/>
  <c r="D30" i="11"/>
  <c r="D31" i="11"/>
  <c r="E28" i="11" s="1"/>
  <c r="AM44" i="10"/>
  <c r="D37" i="11"/>
  <c r="C42" i="9"/>
  <c r="C37" i="8"/>
  <c r="AA38" i="8"/>
  <c r="O38" i="8"/>
  <c r="E20" i="8"/>
  <c r="E23" i="8"/>
  <c r="D22" i="8"/>
  <c r="D21" i="8"/>
  <c r="D36" i="8"/>
  <c r="D41" i="8" s="1"/>
  <c r="D29" i="8"/>
  <c r="D37" i="8" s="1"/>
  <c r="AO20" i="2"/>
  <c r="F20" i="7"/>
  <c r="F23" i="7"/>
  <c r="E22" i="7"/>
  <c r="E29" i="7"/>
  <c r="E21" i="7"/>
  <c r="O75" i="15"/>
  <c r="AN75" i="15" s="1"/>
  <c r="AN44" i="15"/>
  <c r="AA51" i="15"/>
  <c r="AA52" i="15"/>
  <c r="AA43" i="15"/>
  <c r="AA54" i="15"/>
  <c r="D68" i="15"/>
  <c r="D51" i="14"/>
  <c r="D82" i="14" s="1"/>
  <c r="D52" i="14"/>
  <c r="D83" i="14" s="1"/>
  <c r="D43" i="14"/>
  <c r="E74" i="14" s="1"/>
  <c r="D54" i="14"/>
  <c r="D85" i="14" s="1"/>
  <c r="D37" i="13"/>
  <c r="D37" i="14"/>
  <c r="O57" i="12"/>
  <c r="AA51" i="12"/>
  <c r="AA52" i="12"/>
  <c r="AA54" i="12"/>
  <c r="AA43" i="12"/>
  <c r="O38" i="11"/>
  <c r="Q54" i="10"/>
  <c r="Q39" i="10"/>
  <c r="Q43" i="10"/>
  <c r="Q51" i="10"/>
  <c r="Q52" i="10"/>
  <c r="C38" i="12"/>
  <c r="D42" i="11"/>
  <c r="Q39" i="11"/>
  <c r="Q51" i="11"/>
  <c r="Q43" i="11"/>
  <c r="Q52" i="11"/>
  <c r="Q54" i="11"/>
  <c r="D39" i="9"/>
  <c r="C72" i="15"/>
  <c r="C42" i="15"/>
  <c r="P38" i="18"/>
  <c r="P39" i="18" s="1"/>
  <c r="P59" i="18" s="1"/>
  <c r="P69" i="18"/>
  <c r="P70" i="18" s="1"/>
  <c r="P83" i="18"/>
  <c r="O38" i="17"/>
  <c r="O39" i="17" s="1"/>
  <c r="O69" i="17"/>
  <c r="P21" i="17"/>
  <c r="Q23" i="17"/>
  <c r="Q68" i="17" s="1"/>
  <c r="AB72" i="15"/>
  <c r="E67" i="15"/>
  <c r="C69" i="15"/>
  <c r="C38" i="15"/>
  <c r="C39" i="15" s="1"/>
  <c r="AN46" i="13"/>
  <c r="C37" i="12"/>
  <c r="C31" i="12"/>
  <c r="D28" i="12" s="1"/>
  <c r="C38" i="11"/>
  <c r="Q37" i="9"/>
  <c r="P23" i="7"/>
  <c r="O22" i="7"/>
  <c r="O21" i="7"/>
  <c r="O29" i="7"/>
  <c r="P20" i="7"/>
  <c r="AM20" i="2"/>
  <c r="D68" i="18"/>
  <c r="AC72" i="18"/>
  <c r="AC42" i="18"/>
  <c r="AC73" i="18" s="1"/>
  <c r="AD72" i="18"/>
  <c r="AD42" i="18"/>
  <c r="AD73" i="18" s="1"/>
  <c r="D69" i="18"/>
  <c r="D38" i="18"/>
  <c r="O69" i="18"/>
  <c r="O38" i="18"/>
  <c r="P82" i="18"/>
  <c r="R54" i="18"/>
  <c r="R85" i="18" s="1"/>
  <c r="R52" i="18"/>
  <c r="R83" i="18" s="1"/>
  <c r="R43" i="18"/>
  <c r="S74" i="18" s="1"/>
  <c r="R51" i="18"/>
  <c r="R82" i="18" s="1"/>
  <c r="D72" i="15"/>
  <c r="D42" i="15"/>
  <c r="D73" i="15" s="1"/>
  <c r="O69" i="15"/>
  <c r="O38" i="15"/>
  <c r="E37" i="15"/>
  <c r="P36" i="13"/>
  <c r="P29" i="13"/>
  <c r="P37" i="13" s="1"/>
  <c r="Q20" i="13"/>
  <c r="P41" i="13"/>
  <c r="P22" i="13"/>
  <c r="P21" i="13"/>
  <c r="Q23" i="13"/>
  <c r="AB38" i="13"/>
  <c r="P38" i="14"/>
  <c r="P69" i="14"/>
  <c r="O69" i="14"/>
  <c r="O38" i="14"/>
  <c r="S20" i="11"/>
  <c r="R41" i="11"/>
  <c r="R36" i="11"/>
  <c r="R29" i="11"/>
  <c r="R37" i="11" s="1"/>
  <c r="S23" i="11"/>
  <c r="R22" i="11"/>
  <c r="R21" i="11"/>
  <c r="R24" i="9"/>
  <c r="R38" i="9" s="1"/>
  <c r="R41" i="9"/>
  <c r="R42" i="9" s="1"/>
  <c r="S20" i="9"/>
  <c r="S23" i="9"/>
  <c r="R36" i="9"/>
  <c r="R29" i="9"/>
  <c r="R37" i="9" s="1"/>
  <c r="R22" i="9"/>
  <c r="R21" i="9"/>
  <c r="AC29" i="6"/>
  <c r="AD20" i="6"/>
  <c r="AD23" i="6"/>
  <c r="AC22" i="6"/>
  <c r="AC21" i="6"/>
  <c r="AC20" i="7"/>
  <c r="AC23" i="7"/>
  <c r="AB22" i="7"/>
  <c r="AB21" i="7"/>
  <c r="AB29" i="7"/>
  <c r="Q37" i="18"/>
  <c r="C38" i="9"/>
  <c r="O42" i="10"/>
  <c r="Q37" i="11"/>
  <c r="Q39" i="9"/>
  <c r="E41" i="9"/>
  <c r="E42" i="9" s="1"/>
  <c r="E36" i="9"/>
  <c r="E39" i="9" s="1"/>
  <c r="F20" i="9"/>
  <c r="E29" i="9"/>
  <c r="E37" i="9" s="1"/>
  <c r="F23" i="9"/>
  <c r="E21" i="9"/>
  <c r="E22" i="9"/>
  <c r="D30" i="7"/>
  <c r="D31" i="7"/>
  <c r="E28" i="7" s="1"/>
  <c r="E75" i="20"/>
  <c r="AM75" i="20" s="1"/>
  <c r="AM44" i="20"/>
  <c r="AE69" i="18"/>
  <c r="AE38" i="18"/>
  <c r="AA39" i="18"/>
  <c r="Q42" i="12"/>
  <c r="Q57" i="12" s="1"/>
  <c r="AD52" i="18"/>
  <c r="AD83" i="18" s="1"/>
  <c r="AD43" i="18"/>
  <c r="AD54" i="18"/>
  <c r="AD85" i="18" s="1"/>
  <c r="AD39" i="18"/>
  <c r="AD51" i="18"/>
  <c r="Q69" i="18"/>
  <c r="Q70" i="18" s="1"/>
  <c r="Q38" i="18"/>
  <c r="Q42" i="11"/>
  <c r="Q57" i="11" s="1"/>
  <c r="AC39" i="8"/>
  <c r="AN20" i="2"/>
  <c r="E21" i="5"/>
  <c r="F20" i="5"/>
  <c r="F23" i="5"/>
  <c r="E22" i="5"/>
  <c r="Q24" i="17"/>
  <c r="E77" i="17"/>
  <c r="AM77" i="17" s="1"/>
  <c r="AM46" i="17"/>
  <c r="O73" i="18"/>
  <c r="O57" i="18"/>
  <c r="O52" i="17"/>
  <c r="O83" i="17" s="1"/>
  <c r="O51" i="17"/>
  <c r="O82" i="17" s="1"/>
  <c r="O43" i="17"/>
  <c r="P74" i="17" s="1"/>
  <c r="C51" i="18"/>
  <c r="C52" i="18"/>
  <c r="C54" i="18"/>
  <c r="C43" i="18"/>
  <c r="C51" i="15"/>
  <c r="C43" i="15"/>
  <c r="C54" i="15"/>
  <c r="C52" i="15"/>
  <c r="F20" i="14"/>
  <c r="E21" i="14"/>
  <c r="E22" i="14"/>
  <c r="F23" i="14"/>
  <c r="F68" i="14" s="1"/>
  <c r="E36" i="14"/>
  <c r="E29" i="14"/>
  <c r="E37" i="14" s="1"/>
  <c r="E41" i="14"/>
  <c r="E72" i="14" s="1"/>
  <c r="C57" i="12"/>
  <c r="C42" i="12"/>
  <c r="C72" i="18"/>
  <c r="C42" i="18"/>
  <c r="C57" i="18" s="1"/>
  <c r="AN44" i="14"/>
  <c r="AC29" i="13"/>
  <c r="AD20" i="13"/>
  <c r="AC41" i="13"/>
  <c r="AC36" i="13"/>
  <c r="AN44" i="11"/>
  <c r="O54" i="17"/>
  <c r="O85" i="17" s="1"/>
  <c r="D41" i="18"/>
  <c r="E23" i="18"/>
  <c r="E68" i="18" s="1"/>
  <c r="D21" i="18"/>
  <c r="D22" i="18"/>
  <c r="D36" i="18"/>
  <c r="D29" i="18"/>
  <c r="E20" i="18"/>
  <c r="AB37" i="18"/>
  <c r="AD70" i="18"/>
  <c r="AC69" i="18"/>
  <c r="AC38" i="18"/>
  <c r="AC39" i="18" s="1"/>
  <c r="P85" i="18"/>
  <c r="O75" i="17"/>
  <c r="AN75" i="17" s="1"/>
  <c r="AN44" i="17"/>
  <c r="AA37" i="15"/>
  <c r="D69" i="15"/>
  <c r="D70" i="15" s="1"/>
  <c r="D38" i="15"/>
  <c r="O67" i="15"/>
  <c r="P37" i="14"/>
  <c r="P39" i="14" s="1"/>
  <c r="AB42" i="13"/>
  <c r="C57" i="13"/>
  <c r="Q37" i="12"/>
  <c r="F41" i="12"/>
  <c r="F36" i="12"/>
  <c r="G20" i="12"/>
  <c r="F29" i="12"/>
  <c r="F37" i="12" s="1"/>
  <c r="F21" i="12"/>
  <c r="G23" i="12"/>
  <c r="F22" i="12"/>
  <c r="AB59" i="11"/>
  <c r="AN46" i="10"/>
  <c r="AA38" i="10"/>
  <c r="E39" i="11"/>
  <c r="E43" i="11"/>
  <c r="E51" i="11"/>
  <c r="E52" i="11"/>
  <c r="E54" i="11"/>
  <c r="AE23" i="5"/>
  <c r="AE20" i="5"/>
  <c r="AD21" i="5"/>
  <c r="AD22" i="5"/>
  <c r="AA75" i="20"/>
  <c r="AO75" i="20" s="1"/>
  <c r="AO44" i="20"/>
  <c r="R23" i="17"/>
  <c r="R68" i="17" s="1"/>
  <c r="AC67" i="18"/>
  <c r="AC70" i="18" s="1"/>
  <c r="AB69" i="18"/>
  <c r="AB38" i="18"/>
  <c r="R67" i="18"/>
  <c r="R70" i="18" s="1"/>
  <c r="R38" i="18"/>
  <c r="R39" i="18" s="1"/>
  <c r="R69" i="18"/>
  <c r="AM46" i="18"/>
  <c r="Q74" i="18"/>
  <c r="P36" i="15"/>
  <c r="Q20" i="15"/>
  <c r="P21" i="15"/>
  <c r="P22" i="15"/>
  <c r="P29" i="15"/>
  <c r="P37" i="15" s="1"/>
  <c r="P41" i="15"/>
  <c r="Q23" i="15"/>
  <c r="Q68" i="15" s="1"/>
  <c r="Q21" i="17"/>
  <c r="D68" i="14"/>
  <c r="O67" i="14"/>
  <c r="D67" i="14"/>
  <c r="AA57" i="14"/>
  <c r="Q39" i="12"/>
  <c r="Q43" i="12"/>
  <c r="Q51" i="12"/>
  <c r="Q52" i="12"/>
  <c r="Q54" i="12"/>
  <c r="AD38" i="11"/>
  <c r="E20" i="17"/>
  <c r="Q42" i="18"/>
  <c r="Q73" i="18" s="1"/>
  <c r="Q72" i="18"/>
  <c r="AN77" i="20"/>
  <c r="AE29" i="18"/>
  <c r="AE37" i="18" s="1"/>
  <c r="AE21" i="18"/>
  <c r="AE67" i="18" s="1"/>
  <c r="AE36" i="18"/>
  <c r="AF23" i="18"/>
  <c r="AF68" i="18" s="1"/>
  <c r="AE22" i="18"/>
  <c r="AF20" i="18"/>
  <c r="AE41" i="18"/>
  <c r="AB70" i="18"/>
  <c r="AB69" i="15"/>
  <c r="AB38" i="15"/>
  <c r="AA67" i="15"/>
  <c r="E69" i="15"/>
  <c r="E38" i="15"/>
  <c r="AO44" i="15"/>
  <c r="AC75" i="15"/>
  <c r="AO75" i="15" s="1"/>
  <c r="O37" i="15"/>
  <c r="O39" i="15" s="1"/>
  <c r="AC69" i="14"/>
  <c r="AC38" i="14"/>
  <c r="AB69" i="14"/>
  <c r="AB70" i="14" s="1"/>
  <c r="AB38" i="14"/>
  <c r="AB39" i="14" s="1"/>
  <c r="AA69" i="14"/>
  <c r="AA38" i="14"/>
  <c r="P42" i="11"/>
  <c r="C38" i="10"/>
  <c r="C39" i="10" s="1"/>
  <c r="C59" i="10" s="1"/>
  <c r="O38" i="10"/>
  <c r="O38" i="9"/>
  <c r="C42" i="10"/>
  <c r="C57" i="10" s="1"/>
  <c r="D30" i="6"/>
  <c r="C30" i="8"/>
  <c r="C31" i="8" s="1"/>
  <c r="D28" i="8" s="1"/>
  <c r="AC21" i="4"/>
  <c r="AD20" i="4"/>
  <c r="Q21" i="5"/>
  <c r="R20" i="5"/>
  <c r="R23" i="5"/>
  <c r="Q22" i="5"/>
  <c r="P77" i="17"/>
  <c r="AN77" i="17" s="1"/>
  <c r="AN46" i="17"/>
  <c r="P67" i="17"/>
  <c r="P70" i="17" s="1"/>
  <c r="AO46" i="20"/>
  <c r="AB77" i="20"/>
  <c r="AO77" i="20" s="1"/>
  <c r="R72" i="18"/>
  <c r="R42" i="18"/>
  <c r="R73" i="18" s="1"/>
  <c r="D52" i="15"/>
  <c r="D83" i="15" s="1"/>
  <c r="D43" i="15"/>
  <c r="E74" i="15" s="1"/>
  <c r="D54" i="15"/>
  <c r="D85" i="15" s="1"/>
  <c r="D51" i="15"/>
  <c r="D82" i="15" s="1"/>
  <c r="D39" i="15"/>
  <c r="C87" i="15"/>
  <c r="AM44" i="12"/>
  <c r="P43" i="11"/>
  <c r="P51" i="11"/>
  <c r="P39" i="11"/>
  <c r="P52" i="11"/>
  <c r="P54" i="11"/>
  <c r="O37" i="10"/>
  <c r="F36" i="11"/>
  <c r="G20" i="11"/>
  <c r="F41" i="11"/>
  <c r="G23" i="11"/>
  <c r="F24" i="11"/>
  <c r="F38" i="11" s="1"/>
  <c r="F21" i="11"/>
  <c r="F22" i="11"/>
  <c r="F29" i="11"/>
  <c r="F37" i="11" s="1"/>
  <c r="D21" i="4"/>
  <c r="E20" i="4"/>
  <c r="Q20" i="4"/>
  <c r="P21" i="4"/>
  <c r="AA38" i="12"/>
  <c r="P29" i="17"/>
  <c r="P37" i="17" s="1"/>
  <c r="P41" i="20"/>
  <c r="P72" i="20" s="1"/>
  <c r="S69" i="18"/>
  <c r="S38" i="18"/>
  <c r="D75" i="18"/>
  <c r="AM75" i="18" s="1"/>
  <c r="AM44" i="18"/>
  <c r="C75" i="17"/>
  <c r="AM75" i="17" s="1"/>
  <c r="AM44" i="17"/>
  <c r="Q20" i="20"/>
  <c r="Q29" i="20" s="1"/>
  <c r="Q37" i="20" s="1"/>
  <c r="O75" i="20"/>
  <c r="AN75" i="20" s="1"/>
  <c r="AN44" i="20"/>
  <c r="AN46" i="20"/>
  <c r="P77" i="20"/>
  <c r="AO44" i="17"/>
  <c r="AA75" i="17"/>
  <c r="AO75" i="17" s="1"/>
  <c r="O72" i="15"/>
  <c r="O42" i="15"/>
  <c r="AA67" i="14"/>
  <c r="P54" i="14"/>
  <c r="P85" i="14" s="1"/>
  <c r="P52" i="14"/>
  <c r="P83" i="14" s="1"/>
  <c r="P43" i="14"/>
  <c r="Q74" i="14" s="1"/>
  <c r="P51" i="14"/>
  <c r="P82" i="14" s="1"/>
  <c r="C38" i="13"/>
  <c r="O38" i="13"/>
  <c r="C69" i="14"/>
  <c r="C38" i="14"/>
  <c r="AN44" i="12"/>
  <c r="R24" i="12"/>
  <c r="R38" i="12" s="1"/>
  <c r="AD36" i="11"/>
  <c r="AD29" i="11"/>
  <c r="AD22" i="11"/>
  <c r="AD41" i="11"/>
  <c r="AE20" i="11"/>
  <c r="AD21" i="11"/>
  <c r="AE23" i="11"/>
  <c r="AD41" i="9"/>
  <c r="AE20" i="9"/>
  <c r="AE23" i="9"/>
  <c r="AD22" i="9"/>
  <c r="AD36" i="9"/>
  <c r="AD29" i="9"/>
  <c r="AD37" i="9" s="1"/>
  <c r="AD21" i="9"/>
  <c r="AD24" i="9"/>
  <c r="D77" i="20"/>
  <c r="AM77" i="20" s="1"/>
  <c r="AM46" i="20"/>
  <c r="P77" i="18"/>
  <c r="AN46" i="18"/>
  <c r="C69" i="18"/>
  <c r="C70" i="18" s="1"/>
  <c r="C38" i="18"/>
  <c r="AB83" i="18"/>
  <c r="C75" i="15"/>
  <c r="O52" i="15"/>
  <c r="O51" i="15"/>
  <c r="O54" i="15"/>
  <c r="O43" i="15"/>
  <c r="E72" i="15"/>
  <c r="E42" i="15"/>
  <c r="E73" i="15" s="1"/>
  <c r="O37" i="13"/>
  <c r="AC43" i="11"/>
  <c r="AC52" i="11"/>
  <c r="AC39" i="11"/>
  <c r="AC51" i="11"/>
  <c r="AC54" i="11"/>
  <c r="C57" i="11"/>
  <c r="D43" i="11"/>
  <c r="D39" i="11"/>
  <c r="D51" i="11"/>
  <c r="D52" i="11"/>
  <c r="D54" i="11"/>
  <c r="C38" i="8"/>
  <c r="E42" i="11"/>
  <c r="E57" i="11"/>
  <c r="G20" i="15"/>
  <c r="F41" i="15"/>
  <c r="G23" i="15"/>
  <c r="G68" i="15" s="1"/>
  <c r="F29" i="15"/>
  <c r="F37" i="15" s="1"/>
  <c r="F21" i="15"/>
  <c r="F36" i="15"/>
  <c r="F22" i="15"/>
  <c r="AA38" i="15"/>
  <c r="AA69" i="15"/>
  <c r="R20" i="14"/>
  <c r="Q29" i="14"/>
  <c r="Q37" i="14" s="1"/>
  <c r="Q21" i="14"/>
  <c r="Q22" i="14"/>
  <c r="R23" i="14"/>
  <c r="R68" i="14" s="1"/>
  <c r="Q36" i="14"/>
  <c r="Q41" i="14"/>
  <c r="Q72" i="14" s="1"/>
  <c r="E24" i="14"/>
  <c r="D69" i="14"/>
  <c r="D38" i="14"/>
  <c r="D39" i="14" s="1"/>
  <c r="AA37" i="12"/>
  <c r="AA39" i="12" s="1"/>
  <c r="E59" i="12"/>
  <c r="C30" i="9"/>
  <c r="C37" i="9"/>
  <c r="AA42" i="20"/>
  <c r="AA57" i="20" s="1"/>
  <c r="AB21" i="20"/>
  <c r="AB67" i="20" s="1"/>
  <c r="AB70" i="20" s="1"/>
  <c r="AB29" i="20"/>
  <c r="AB37" i="20" s="1"/>
  <c r="O72" i="20"/>
  <c r="P42" i="20"/>
  <c r="P21" i="20"/>
  <c r="P67" i="20" s="1"/>
  <c r="P36" i="20"/>
  <c r="P29" i="20"/>
  <c r="P37" i="20" s="1"/>
  <c r="O69" i="20"/>
  <c r="O38" i="20"/>
  <c r="O39" i="20" s="1"/>
  <c r="Q22" i="20"/>
  <c r="Q36" i="20"/>
  <c r="Q21" i="20"/>
  <c r="Q24" i="20"/>
  <c r="R20" i="20"/>
  <c r="R23" i="20"/>
  <c r="R68" i="20" s="1"/>
  <c r="O52" i="20"/>
  <c r="O83" i="20" s="1"/>
  <c r="O43" i="20"/>
  <c r="P74" i="20" s="1"/>
  <c r="AA52" i="20"/>
  <c r="AA83" i="20" s="1"/>
  <c r="AA43" i="20"/>
  <c r="AB74" i="20" s="1"/>
  <c r="AA51" i="20"/>
  <c r="AA82" i="20" s="1"/>
  <c r="AA54" i="20"/>
  <c r="AA85" i="20" s="1"/>
  <c r="AB69" i="20"/>
  <c r="AB38" i="20"/>
  <c r="P69" i="20"/>
  <c r="P38" i="20"/>
  <c r="D21" i="20"/>
  <c r="D24" i="20"/>
  <c r="E23" i="20"/>
  <c r="E68" i="20" s="1"/>
  <c r="E20" i="20"/>
  <c r="D22" i="20"/>
  <c r="D36" i="20"/>
  <c r="D29" i="20"/>
  <c r="D37" i="20" s="1"/>
  <c r="C42" i="20"/>
  <c r="C72" i="20"/>
  <c r="O82" i="20"/>
  <c r="AB72" i="20"/>
  <c r="AB42" i="20"/>
  <c r="AB73" i="20" s="1"/>
  <c r="C30" i="20"/>
  <c r="C31" i="20" s="1"/>
  <c r="D28" i="20" s="1"/>
  <c r="C37" i="20"/>
  <c r="C67" i="20"/>
  <c r="P73" i="20"/>
  <c r="AA73" i="20"/>
  <c r="AB51" i="20"/>
  <c r="AB43" i="20"/>
  <c r="AB52" i="20"/>
  <c r="AB54" i="20"/>
  <c r="AB39" i="20"/>
  <c r="D72" i="20"/>
  <c r="D42" i="20"/>
  <c r="D73" i="20" s="1"/>
  <c r="C69" i="20"/>
  <c r="C38" i="20"/>
  <c r="O85" i="20"/>
  <c r="AC21" i="20"/>
  <c r="AC41" i="20"/>
  <c r="AC22" i="20"/>
  <c r="AC24" i="20"/>
  <c r="AC36" i="20"/>
  <c r="AD20" i="20"/>
  <c r="AD23" i="20"/>
  <c r="AD68" i="20" s="1"/>
  <c r="AC29" i="20"/>
  <c r="C51" i="20"/>
  <c r="C43" i="20"/>
  <c r="C52" i="20"/>
  <c r="C54" i="20"/>
  <c r="AA69" i="20"/>
  <c r="AA38" i="20"/>
  <c r="D21" i="17"/>
  <c r="D67" i="17" s="1"/>
  <c r="D29" i="17"/>
  <c r="D37" i="17" s="1"/>
  <c r="C69" i="17"/>
  <c r="C38" i="17"/>
  <c r="P69" i="17"/>
  <c r="P38" i="17"/>
  <c r="P39" i="17" s="1"/>
  <c r="O72" i="17"/>
  <c r="O42" i="17"/>
  <c r="O73" i="17" s="1"/>
  <c r="Q22" i="17"/>
  <c r="Q67" i="17" s="1"/>
  <c r="Q70" i="17" s="1"/>
  <c r="Q29" i="17"/>
  <c r="Q37" i="17" s="1"/>
  <c r="C72" i="17"/>
  <c r="C42" i="17"/>
  <c r="Q69" i="17"/>
  <c r="Q38" i="17"/>
  <c r="Q39" i="17" s="1"/>
  <c r="Q52" i="17"/>
  <c r="Q83" i="17" s="1"/>
  <c r="Q43" i="17"/>
  <c r="R74" i="17" s="1"/>
  <c r="Q51" i="17"/>
  <c r="Q82" i="17" s="1"/>
  <c r="Q54" i="17"/>
  <c r="Q85" i="17" s="1"/>
  <c r="Q72" i="17"/>
  <c r="Q42" i="17"/>
  <c r="Q73" i="17" s="1"/>
  <c r="AA72" i="17"/>
  <c r="AA42" i="17"/>
  <c r="D72" i="17"/>
  <c r="D42" i="17"/>
  <c r="D73" i="17" s="1"/>
  <c r="D69" i="17"/>
  <c r="D38" i="17"/>
  <c r="D39" i="17" s="1"/>
  <c r="C51" i="17"/>
  <c r="C57" i="17" s="1"/>
  <c r="C54" i="17"/>
  <c r="C43" i="17"/>
  <c r="C52" i="17"/>
  <c r="R29" i="17"/>
  <c r="R21" i="17"/>
  <c r="R41" i="17"/>
  <c r="R22" i="17"/>
  <c r="R24" i="17"/>
  <c r="S20" i="17"/>
  <c r="S23" i="17"/>
  <c r="S68" i="17" s="1"/>
  <c r="R36" i="17"/>
  <c r="D70" i="17"/>
  <c r="AA37" i="17"/>
  <c r="AB21" i="17"/>
  <c r="AB41" i="17"/>
  <c r="AB22" i="17"/>
  <c r="AB24" i="17"/>
  <c r="AC20" i="17"/>
  <c r="AC23" i="17"/>
  <c r="AC68" i="17" s="1"/>
  <c r="AB36" i="17"/>
  <c r="AB29" i="17"/>
  <c r="AB37" i="17" s="1"/>
  <c r="E22" i="17"/>
  <c r="E24" i="17"/>
  <c r="F20" i="17"/>
  <c r="F23" i="17"/>
  <c r="F68" i="17" s="1"/>
  <c r="E36" i="17"/>
  <c r="E29" i="17"/>
  <c r="E37" i="17" s="1"/>
  <c r="E21" i="17"/>
  <c r="E41" i="17"/>
  <c r="D51" i="17"/>
  <c r="D82" i="17" s="1"/>
  <c r="D54" i="17"/>
  <c r="D85" i="17" s="1"/>
  <c r="D52" i="17"/>
  <c r="D83" i="17" s="1"/>
  <c r="D43" i="17"/>
  <c r="E74" i="17" s="1"/>
  <c r="P51" i="17"/>
  <c r="P54" i="17"/>
  <c r="P52" i="17"/>
  <c r="P43" i="17"/>
  <c r="AA69" i="17"/>
  <c r="AA38" i="17"/>
  <c r="C31" i="17"/>
  <c r="D28" i="17" s="1"/>
  <c r="C30" i="17"/>
  <c r="C37" i="17"/>
  <c r="E68" i="17"/>
  <c r="C67" i="17"/>
  <c r="P72" i="17"/>
  <c r="P42" i="17"/>
  <c r="AA43" i="17"/>
  <c r="AA51" i="17"/>
  <c r="AA54" i="17"/>
  <c r="AA52" i="17"/>
  <c r="AA39" i="17"/>
  <c r="AA67" i="17"/>
  <c r="AB39" i="15" l="1"/>
  <c r="AB70" i="15"/>
  <c r="AA39" i="15"/>
  <c r="P67" i="15"/>
  <c r="P70" i="15" s="1"/>
  <c r="AB51" i="15"/>
  <c r="AB82" i="15" s="1"/>
  <c r="AB52" i="15"/>
  <c r="AB83" i="15" s="1"/>
  <c r="AB43" i="15"/>
  <c r="AC74" i="15" s="1"/>
  <c r="AB54" i="15"/>
  <c r="AB85" i="15" s="1"/>
  <c r="AC41" i="15"/>
  <c r="AD20" i="15"/>
  <c r="AC24" i="15"/>
  <c r="AD23" i="15"/>
  <c r="AD68" i="15" s="1"/>
  <c r="AC29" i="15"/>
  <c r="AC37" i="15" s="1"/>
  <c r="AC21" i="15"/>
  <c r="AC22" i="15"/>
  <c r="AC36" i="15"/>
  <c r="O57" i="15"/>
  <c r="E67" i="14"/>
  <c r="AB57" i="14"/>
  <c r="C87" i="14"/>
  <c r="C89" i="14" s="1"/>
  <c r="C31" i="14"/>
  <c r="D28" i="14" s="1"/>
  <c r="D30" i="14" s="1"/>
  <c r="D87" i="14" s="1"/>
  <c r="C57" i="14"/>
  <c r="AB59" i="14"/>
  <c r="AE20" i="14"/>
  <c r="AD36" i="14"/>
  <c r="AE23" i="14"/>
  <c r="AE68" i="14" s="1"/>
  <c r="AD41" i="14"/>
  <c r="AD22" i="14"/>
  <c r="AD21" i="14"/>
  <c r="AD67" i="14" s="1"/>
  <c r="AD29" i="14"/>
  <c r="AD37" i="14" s="1"/>
  <c r="AD24" i="14"/>
  <c r="AC39" i="14"/>
  <c r="AC42" i="14"/>
  <c r="AC73" i="14" s="1"/>
  <c r="AC72" i="14"/>
  <c r="AC51" i="14"/>
  <c r="AC82" i="14" s="1"/>
  <c r="AC52" i="14"/>
  <c r="AC83" i="14" s="1"/>
  <c r="AC54" i="14"/>
  <c r="AC85" i="14" s="1"/>
  <c r="AC43" i="14"/>
  <c r="AC70" i="14"/>
  <c r="Q67" i="14"/>
  <c r="Q70" i="14" s="1"/>
  <c r="D57" i="14"/>
  <c r="D59" i="14" s="1"/>
  <c r="D73" i="14"/>
  <c r="E41" i="13"/>
  <c r="E42" i="13" s="1"/>
  <c r="F23" i="13"/>
  <c r="E21" i="13"/>
  <c r="E22" i="13"/>
  <c r="E29" i="13"/>
  <c r="E37" i="13" s="1"/>
  <c r="E24" i="13"/>
  <c r="E38" i="13" s="1"/>
  <c r="E36" i="13"/>
  <c r="F20" i="13"/>
  <c r="O88" i="13"/>
  <c r="D85" i="13"/>
  <c r="D83" i="13"/>
  <c r="D82" i="13"/>
  <c r="D74" i="13"/>
  <c r="D52" i="13"/>
  <c r="D54" i="13"/>
  <c r="D43" i="13"/>
  <c r="D51" i="13"/>
  <c r="AB85" i="13"/>
  <c r="AB83" i="13"/>
  <c r="AB82" i="13"/>
  <c r="AB74" i="13"/>
  <c r="AB54" i="13"/>
  <c r="AB43" i="13"/>
  <c r="AB57" i="13" s="1"/>
  <c r="AB59" i="13" s="1"/>
  <c r="AB51" i="13"/>
  <c r="AB52" i="13"/>
  <c r="AD23" i="13"/>
  <c r="AC21" i="13"/>
  <c r="AC85" i="13"/>
  <c r="AC83" i="13"/>
  <c r="AC82" i="13"/>
  <c r="AC74" i="13"/>
  <c r="AC88" i="13" s="1"/>
  <c r="P85" i="13"/>
  <c r="P83" i="13"/>
  <c r="P82" i="13"/>
  <c r="P74" i="13"/>
  <c r="P88" i="13" s="1"/>
  <c r="AB39" i="13"/>
  <c r="AC22" i="13"/>
  <c r="Q57" i="10"/>
  <c r="E41" i="10"/>
  <c r="E22" i="10"/>
  <c r="E21" i="10"/>
  <c r="F23" i="10"/>
  <c r="E36" i="10"/>
  <c r="F20" i="10"/>
  <c r="E29" i="10"/>
  <c r="E24" i="10"/>
  <c r="S36" i="10"/>
  <c r="S21" i="10"/>
  <c r="T23" i="10"/>
  <c r="S22" i="10"/>
  <c r="T20" i="10"/>
  <c r="S41" i="10"/>
  <c r="S24" i="10"/>
  <c r="S38" i="10" s="1"/>
  <c r="S29" i="10"/>
  <c r="S37" i="10" s="1"/>
  <c r="D54" i="10"/>
  <c r="D51" i="10"/>
  <c r="D52" i="10"/>
  <c r="D43" i="10"/>
  <c r="D31" i="10"/>
  <c r="E28" i="10" s="1"/>
  <c r="R52" i="10"/>
  <c r="R54" i="10"/>
  <c r="R43" i="10"/>
  <c r="R57" i="10" s="1"/>
  <c r="R51" i="10"/>
  <c r="D42" i="8"/>
  <c r="R22" i="8"/>
  <c r="R21" i="8"/>
  <c r="R36" i="8"/>
  <c r="S20" i="8"/>
  <c r="S23" i="8"/>
  <c r="R29" i="8"/>
  <c r="R37" i="8" s="1"/>
  <c r="R24" i="8"/>
  <c r="R38" i="8" s="1"/>
  <c r="AD21" i="8"/>
  <c r="AE23" i="8"/>
  <c r="AD36" i="8"/>
  <c r="AE20" i="8"/>
  <c r="AD29" i="8"/>
  <c r="AD37" i="8" s="1"/>
  <c r="AD24" i="8"/>
  <c r="AD38" i="8" s="1"/>
  <c r="AD22" i="8"/>
  <c r="Q39" i="8"/>
  <c r="E29" i="6"/>
  <c r="F20" i="6"/>
  <c r="E21" i="6"/>
  <c r="E22" i="6"/>
  <c r="F23" i="6"/>
  <c r="E24" i="6"/>
  <c r="R21" i="6"/>
  <c r="S20" i="6"/>
  <c r="R22" i="6"/>
  <c r="R24" i="6"/>
  <c r="R29" i="6"/>
  <c r="S23" i="6"/>
  <c r="E30" i="13"/>
  <c r="E31" i="13" s="1"/>
  <c r="F28" i="13" s="1"/>
  <c r="D30" i="8"/>
  <c r="D31" i="8"/>
  <c r="E28" i="8" s="1"/>
  <c r="O83" i="15"/>
  <c r="Q43" i="14"/>
  <c r="R74" i="14" s="1"/>
  <c r="Q54" i="14"/>
  <c r="Q85" i="14" s="1"/>
  <c r="Q51" i="14"/>
  <c r="Q82" i="14" s="1"/>
  <c r="Q52" i="14"/>
  <c r="Q83" i="14" s="1"/>
  <c r="Q39" i="14"/>
  <c r="AD38" i="9"/>
  <c r="AE41" i="11"/>
  <c r="AE24" i="11"/>
  <c r="AF23" i="11"/>
  <c r="AE22" i="11"/>
  <c r="AF20" i="11"/>
  <c r="AE21" i="11"/>
  <c r="AE36" i="11"/>
  <c r="AE29" i="11"/>
  <c r="AE37" i="11" s="1"/>
  <c r="Q57" i="18"/>
  <c r="P51" i="15"/>
  <c r="P82" i="15" s="1"/>
  <c r="P52" i="15"/>
  <c r="P83" i="15" s="1"/>
  <c r="P54" i="15"/>
  <c r="P85" i="15" s="1"/>
  <c r="P43" i="15"/>
  <c r="Q74" i="15" s="1"/>
  <c r="P39" i="15"/>
  <c r="F51" i="12"/>
  <c r="F39" i="12"/>
  <c r="F52" i="12"/>
  <c r="F54" i="12"/>
  <c r="F43" i="12"/>
  <c r="AD36" i="13"/>
  <c r="AD29" i="13"/>
  <c r="AD37" i="13" s="1"/>
  <c r="AE20" i="13"/>
  <c r="AE23" i="13"/>
  <c r="AD22" i="13"/>
  <c r="AD21" i="13"/>
  <c r="AD41" i="13"/>
  <c r="AD24" i="13"/>
  <c r="C85" i="15"/>
  <c r="AD20" i="7"/>
  <c r="AD23" i="7"/>
  <c r="AC22" i="7"/>
  <c r="AC29" i="7"/>
  <c r="AC21" i="7"/>
  <c r="AC24" i="7"/>
  <c r="Q36" i="13"/>
  <c r="Q29" i="13"/>
  <c r="R20" i="13"/>
  <c r="Q41" i="13"/>
  <c r="R23" i="13"/>
  <c r="Q24" i="13"/>
  <c r="Q21" i="13"/>
  <c r="Q22" i="13"/>
  <c r="AD57" i="18"/>
  <c r="AD59" i="18" s="1"/>
  <c r="AA83" i="15"/>
  <c r="AB42" i="10"/>
  <c r="AB57" i="10" s="1"/>
  <c r="AC36" i="12"/>
  <c r="AD20" i="12"/>
  <c r="AC29" i="12"/>
  <c r="AC22" i="12"/>
  <c r="AD23" i="12"/>
  <c r="AC21" i="12"/>
  <c r="AC41" i="12"/>
  <c r="AC24" i="12"/>
  <c r="T21" i="18"/>
  <c r="T36" i="18"/>
  <c r="U20" i="18"/>
  <c r="T22" i="18"/>
  <c r="T41" i="18"/>
  <c r="T29" i="18"/>
  <c r="U23" i="18"/>
  <c r="U68" i="18" s="1"/>
  <c r="T24" i="18"/>
  <c r="AB73" i="18"/>
  <c r="AD42" i="11"/>
  <c r="P57" i="11"/>
  <c r="AA39" i="10"/>
  <c r="F42" i="12"/>
  <c r="D67" i="18"/>
  <c r="D70" i="18" s="1"/>
  <c r="AC37" i="13"/>
  <c r="AC39" i="13" s="1"/>
  <c r="D74" i="15"/>
  <c r="D89" i="15" s="1"/>
  <c r="D91" i="15" s="1"/>
  <c r="S36" i="9"/>
  <c r="S29" i="9"/>
  <c r="S37" i="9" s="1"/>
  <c r="S41" i="9"/>
  <c r="S42" i="9" s="1"/>
  <c r="T23" i="9"/>
  <c r="S22" i="9"/>
  <c r="T20" i="9"/>
  <c r="S21" i="9"/>
  <c r="S24" i="9"/>
  <c r="AC57" i="18"/>
  <c r="AC59" i="18" s="1"/>
  <c r="AA82" i="15"/>
  <c r="AB51" i="12"/>
  <c r="AB43" i="12"/>
  <c r="AB52" i="12"/>
  <c r="AB39" i="12"/>
  <c r="AB54" i="12"/>
  <c r="S67" i="18"/>
  <c r="S70" i="18" s="1"/>
  <c r="C39" i="13"/>
  <c r="F42" i="11"/>
  <c r="C82" i="15"/>
  <c r="AE74" i="18"/>
  <c r="P39" i="13"/>
  <c r="P43" i="13"/>
  <c r="P51" i="13"/>
  <c r="P52" i="13"/>
  <c r="P54" i="13"/>
  <c r="O39" i="11"/>
  <c r="D39" i="8"/>
  <c r="AB37" i="10"/>
  <c r="AB39" i="10" s="1"/>
  <c r="S52" i="18"/>
  <c r="S83" i="18" s="1"/>
  <c r="S43" i="18"/>
  <c r="S51" i="18"/>
  <c r="S54" i="18"/>
  <c r="S85" i="18" s="1"/>
  <c r="S39" i="18"/>
  <c r="D31" i="15"/>
  <c r="E28" i="15" s="1"/>
  <c r="F52" i="15"/>
  <c r="F83" i="15" s="1"/>
  <c r="F43" i="15"/>
  <c r="G74" i="15" s="1"/>
  <c r="F54" i="15"/>
  <c r="F85" i="15" s="1"/>
  <c r="F39" i="15"/>
  <c r="F51" i="15"/>
  <c r="F82" i="15" s="1"/>
  <c r="O57" i="17"/>
  <c r="O59" i="17" s="1"/>
  <c r="F67" i="15"/>
  <c r="F70" i="15" s="1"/>
  <c r="E57" i="15"/>
  <c r="AD37" i="11"/>
  <c r="AD39" i="11" s="1"/>
  <c r="Q21" i="4"/>
  <c r="R20" i="4"/>
  <c r="G41" i="11"/>
  <c r="H23" i="11"/>
  <c r="H20" i="11"/>
  <c r="G36" i="11"/>
  <c r="G29" i="11"/>
  <c r="G37" i="11" s="1"/>
  <c r="G21" i="11"/>
  <c r="G24" i="11"/>
  <c r="G38" i="11" s="1"/>
  <c r="G22" i="11"/>
  <c r="AE72" i="18"/>
  <c r="AE42" i="18"/>
  <c r="AE73" i="18" s="1"/>
  <c r="D72" i="18"/>
  <c r="D42" i="18"/>
  <c r="D73" i="18" s="1"/>
  <c r="C70" i="14"/>
  <c r="Q59" i="11"/>
  <c r="AA57" i="12"/>
  <c r="D39" i="13"/>
  <c r="AC41" i="10"/>
  <c r="AC36" i="10"/>
  <c r="AD20" i="10"/>
  <c r="AC29" i="10"/>
  <c r="AC37" i="10" s="1"/>
  <c r="AC21" i="10"/>
  <c r="AC24" i="10"/>
  <c r="AD23" i="10"/>
  <c r="AC22" i="10"/>
  <c r="C39" i="9"/>
  <c r="E69" i="14"/>
  <c r="E70" i="14" s="1"/>
  <c r="E38" i="14"/>
  <c r="E39" i="14" s="1"/>
  <c r="AD39" i="9"/>
  <c r="AD54" i="11"/>
  <c r="AD51" i="11"/>
  <c r="AD52" i="11"/>
  <c r="AD43" i="11"/>
  <c r="AD57" i="11" s="1"/>
  <c r="O73" i="15"/>
  <c r="F52" i="11"/>
  <c r="F39" i="11"/>
  <c r="F43" i="11"/>
  <c r="F51" i="11"/>
  <c r="F54" i="11"/>
  <c r="O39" i="9"/>
  <c r="AF22" i="18"/>
  <c r="AG20" i="18"/>
  <c r="AF36" i="18"/>
  <c r="AF29" i="18"/>
  <c r="AF21" i="18"/>
  <c r="AF67" i="18" s="1"/>
  <c r="AF41" i="18"/>
  <c r="AG23" i="18"/>
  <c r="AG68" i="18" s="1"/>
  <c r="AF24" i="18"/>
  <c r="D74" i="18"/>
  <c r="AD29" i="6"/>
  <c r="AE23" i="6"/>
  <c r="AE20" i="6"/>
  <c r="AD21" i="6"/>
  <c r="AD22" i="6"/>
  <c r="AD24" i="6"/>
  <c r="O39" i="14"/>
  <c r="E70" i="15"/>
  <c r="AB43" i="10"/>
  <c r="AB51" i="10"/>
  <c r="AB52" i="10"/>
  <c r="AB54" i="10"/>
  <c r="P70" i="14"/>
  <c r="S42" i="18"/>
  <c r="S73" i="18" s="1"/>
  <c r="S72" i="18"/>
  <c r="C31" i="9"/>
  <c r="D28" i="9" s="1"/>
  <c r="AC57" i="11"/>
  <c r="E42" i="14"/>
  <c r="C85" i="18"/>
  <c r="F41" i="9"/>
  <c r="F42" i="9" s="1"/>
  <c r="G23" i="9"/>
  <c r="G20" i="9"/>
  <c r="F22" i="9"/>
  <c r="F36" i="9"/>
  <c r="F29" i="9"/>
  <c r="F24" i="9"/>
  <c r="F21" i="9"/>
  <c r="C73" i="15"/>
  <c r="D57" i="11"/>
  <c r="D59" i="11" s="1"/>
  <c r="E39" i="15"/>
  <c r="E30" i="10"/>
  <c r="E31" i="10" s="1"/>
  <c r="F28" i="10" s="1"/>
  <c r="F20" i="4"/>
  <c r="E21" i="4"/>
  <c r="AA39" i="14"/>
  <c r="Q59" i="12"/>
  <c r="C39" i="18"/>
  <c r="Q39" i="18"/>
  <c r="Q59" i="18" s="1"/>
  <c r="D57" i="15"/>
  <c r="D59" i="15" s="1"/>
  <c r="O39" i="18"/>
  <c r="F20" i="8"/>
  <c r="F23" i="8"/>
  <c r="E36" i="8"/>
  <c r="E41" i="8" s="1"/>
  <c r="E42" i="8" s="1"/>
  <c r="E29" i="8"/>
  <c r="E37" i="8" s="1"/>
  <c r="E21" i="8"/>
  <c r="E22" i="8"/>
  <c r="E24" i="8"/>
  <c r="E30" i="11"/>
  <c r="E31" i="11"/>
  <c r="F28" i="11" s="1"/>
  <c r="R52" i="12"/>
  <c r="R43" i="12"/>
  <c r="R51" i="12"/>
  <c r="R54" i="12"/>
  <c r="R39" i="12"/>
  <c r="G29" i="15"/>
  <c r="G37" i="15" s="1"/>
  <c r="G21" i="15"/>
  <c r="G22" i="15"/>
  <c r="G36" i="15"/>
  <c r="H20" i="15"/>
  <c r="G41" i="15"/>
  <c r="H23" i="15"/>
  <c r="H68" i="15" s="1"/>
  <c r="G24" i="15"/>
  <c r="O39" i="13"/>
  <c r="AB39" i="18"/>
  <c r="AB59" i="18" s="1"/>
  <c r="C73" i="18"/>
  <c r="E51" i="14"/>
  <c r="E82" i="14" s="1"/>
  <c r="E52" i="14"/>
  <c r="E83" i="14" s="1"/>
  <c r="E54" i="14"/>
  <c r="E85" i="14" s="1"/>
  <c r="E43" i="14"/>
  <c r="F74" i="14" s="1"/>
  <c r="C83" i="18"/>
  <c r="E30" i="7"/>
  <c r="E31" i="7"/>
  <c r="F28" i="7" s="1"/>
  <c r="C57" i="15"/>
  <c r="O39" i="8"/>
  <c r="AA59" i="13"/>
  <c r="O85" i="15"/>
  <c r="AN77" i="18"/>
  <c r="AD42" i="9"/>
  <c r="C39" i="14"/>
  <c r="AE70" i="18"/>
  <c r="AF23" i="5"/>
  <c r="AF20" i="5"/>
  <c r="AE21" i="5"/>
  <c r="AE22" i="5"/>
  <c r="E22" i="18"/>
  <c r="F20" i="18"/>
  <c r="E29" i="18"/>
  <c r="E37" i="18" s="1"/>
  <c r="F23" i="18"/>
  <c r="F68" i="18" s="1"/>
  <c r="E21" i="18"/>
  <c r="E41" i="18"/>
  <c r="E36" i="18"/>
  <c r="E24" i="18"/>
  <c r="C82" i="18"/>
  <c r="C89" i="18" s="1"/>
  <c r="C91" i="18" s="1"/>
  <c r="C92" i="18" s="1"/>
  <c r="F22" i="5"/>
  <c r="F21" i="5"/>
  <c r="G23" i="5"/>
  <c r="G20" i="5"/>
  <c r="C39" i="11"/>
  <c r="AB42" i="12"/>
  <c r="AB57" i="12" s="1"/>
  <c r="O39" i="12"/>
  <c r="F72" i="15"/>
  <c r="F42" i="15"/>
  <c r="F73" i="15" s="1"/>
  <c r="P74" i="15"/>
  <c r="O39" i="10"/>
  <c r="P72" i="15"/>
  <c r="P42" i="15"/>
  <c r="P73" i="15" s="1"/>
  <c r="C70" i="17"/>
  <c r="Q41" i="20"/>
  <c r="Q72" i="20" s="1"/>
  <c r="O82" i="15"/>
  <c r="R21" i="5"/>
  <c r="R22" i="5"/>
  <c r="S23" i="5"/>
  <c r="S20" i="5"/>
  <c r="D37" i="18"/>
  <c r="R43" i="11"/>
  <c r="R51" i="11"/>
  <c r="R52" i="11"/>
  <c r="R54" i="11"/>
  <c r="R39" i="11"/>
  <c r="D30" i="12"/>
  <c r="D31" i="12"/>
  <c r="E28" i="12" s="1"/>
  <c r="AA85" i="15"/>
  <c r="G20" i="7"/>
  <c r="G23" i="7"/>
  <c r="F29" i="7"/>
  <c r="F22" i="7"/>
  <c r="F21" i="7"/>
  <c r="F24" i="7"/>
  <c r="AA39" i="8"/>
  <c r="P39" i="20"/>
  <c r="S20" i="14"/>
  <c r="S23" i="14"/>
  <c r="S68" i="14" s="1"/>
  <c r="R29" i="14"/>
  <c r="R37" i="14" s="1"/>
  <c r="R22" i="14"/>
  <c r="R21" i="14"/>
  <c r="R41" i="14"/>
  <c r="R72" i="14" s="1"/>
  <c r="R36" i="14"/>
  <c r="R24" i="14"/>
  <c r="AE43" i="18"/>
  <c r="AF74" i="18" s="1"/>
  <c r="AE52" i="18"/>
  <c r="AE54" i="18"/>
  <c r="AE39" i="18"/>
  <c r="AE51" i="18"/>
  <c r="AE82" i="18" s="1"/>
  <c r="D70" i="14"/>
  <c r="AC54" i="13"/>
  <c r="AC51" i="13"/>
  <c r="AC52" i="13"/>
  <c r="AC43" i="13"/>
  <c r="C59" i="15"/>
  <c r="R42" i="11"/>
  <c r="R57" i="11" s="1"/>
  <c r="Q20" i="7"/>
  <c r="Q23" i="7"/>
  <c r="P22" i="7"/>
  <c r="P29" i="7"/>
  <c r="P21" i="7"/>
  <c r="P24" i="7"/>
  <c r="R42" i="12"/>
  <c r="R57" i="12"/>
  <c r="P57" i="17"/>
  <c r="AE36" i="9"/>
  <c r="AE29" i="9"/>
  <c r="AE41" i="9"/>
  <c r="AE42" i="9" s="1"/>
  <c r="AF23" i="9"/>
  <c r="AF20" i="9"/>
  <c r="AE22" i="9"/>
  <c r="AE21" i="9"/>
  <c r="AE24" i="9"/>
  <c r="AE38" i="9" s="1"/>
  <c r="Q42" i="14"/>
  <c r="Q73" i="14" s="1"/>
  <c r="O59" i="15"/>
  <c r="R57" i="18"/>
  <c r="R59" i="18" s="1"/>
  <c r="AD21" i="4"/>
  <c r="AE20" i="4"/>
  <c r="D31" i="6"/>
  <c r="E28" i="6" s="1"/>
  <c r="Q41" i="15"/>
  <c r="Q29" i="15"/>
  <c r="Q22" i="15"/>
  <c r="Q36" i="15"/>
  <c r="R23" i="15"/>
  <c r="R68" i="15" s="1"/>
  <c r="Q21" i="15"/>
  <c r="Q67" i="15" s="1"/>
  <c r="R20" i="15"/>
  <c r="Q24" i="15"/>
  <c r="D30" i="18"/>
  <c r="D31" i="18" s="1"/>
  <c r="E28" i="18" s="1"/>
  <c r="E59" i="11"/>
  <c r="G21" i="12"/>
  <c r="G41" i="12"/>
  <c r="G36" i="12"/>
  <c r="H20" i="12"/>
  <c r="G29" i="12"/>
  <c r="G37" i="12" s="1"/>
  <c r="H23" i="12"/>
  <c r="G22" i="12"/>
  <c r="G24" i="12"/>
  <c r="D54" i="18"/>
  <c r="D85" i="18" s="1"/>
  <c r="D52" i="18"/>
  <c r="D83" i="18" s="1"/>
  <c r="D43" i="18"/>
  <c r="E74" i="18" s="1"/>
  <c r="D51" i="18"/>
  <c r="D82" i="18" s="1"/>
  <c r="AC42" i="13"/>
  <c r="AC57" i="13" s="1"/>
  <c r="G20" i="14"/>
  <c r="G23" i="14"/>
  <c r="F22" i="14"/>
  <c r="F29" i="14"/>
  <c r="F37" i="14" s="1"/>
  <c r="F36" i="14"/>
  <c r="F21" i="14"/>
  <c r="F41" i="14"/>
  <c r="F72" i="14" s="1"/>
  <c r="F24" i="14"/>
  <c r="C83" i="15"/>
  <c r="AD82" i="18"/>
  <c r="AA59" i="18"/>
  <c r="R39" i="9"/>
  <c r="S36" i="11"/>
  <c r="T20" i="11"/>
  <c r="S41" i="11"/>
  <c r="S29" i="11"/>
  <c r="T23" i="11"/>
  <c r="S21" i="11"/>
  <c r="S22" i="11"/>
  <c r="S24" i="11"/>
  <c r="P57" i="13"/>
  <c r="P42" i="13"/>
  <c r="C39" i="12"/>
  <c r="AB74" i="15"/>
  <c r="AA57" i="15"/>
  <c r="C39" i="8"/>
  <c r="S41" i="12"/>
  <c r="S29" i="12"/>
  <c r="S36" i="12"/>
  <c r="T23" i="12"/>
  <c r="S22" i="12"/>
  <c r="T20" i="12"/>
  <c r="S21" i="12"/>
  <c r="S24" i="12"/>
  <c r="S38" i="12" s="1"/>
  <c r="P57" i="14"/>
  <c r="P59" i="14" s="1"/>
  <c r="C70" i="15"/>
  <c r="O57" i="20"/>
  <c r="O59" i="20" s="1"/>
  <c r="P70" i="20"/>
  <c r="P43" i="20"/>
  <c r="P52" i="20"/>
  <c r="P83" i="20" s="1"/>
  <c r="P54" i="20"/>
  <c r="P85" i="20" s="1"/>
  <c r="P51" i="20"/>
  <c r="P82" i="20" s="1"/>
  <c r="C39" i="20"/>
  <c r="Q69" i="20"/>
  <c r="Q38" i="20"/>
  <c r="Q39" i="20" s="1"/>
  <c r="Q67" i="20"/>
  <c r="C70" i="20"/>
  <c r="D51" i="20"/>
  <c r="D82" i="20" s="1"/>
  <c r="D43" i="20"/>
  <c r="E74" i="20" s="1"/>
  <c r="D54" i="20"/>
  <c r="D85" i="20" s="1"/>
  <c r="D52" i="20"/>
  <c r="D83" i="20" s="1"/>
  <c r="D69" i="20"/>
  <c r="D38" i="20"/>
  <c r="D39" i="20" s="1"/>
  <c r="D67" i="20"/>
  <c r="Q51" i="20"/>
  <c r="Q82" i="20" s="1"/>
  <c r="Q54" i="20"/>
  <c r="Q85" i="20" s="1"/>
  <c r="Q52" i="20"/>
  <c r="Q83" i="20" s="1"/>
  <c r="Q43" i="20"/>
  <c r="R74" i="20" s="1"/>
  <c r="C57" i="20"/>
  <c r="E21" i="20"/>
  <c r="E24" i="20"/>
  <c r="E29" i="20"/>
  <c r="E37" i="20" s="1"/>
  <c r="E22" i="20"/>
  <c r="E36" i="20"/>
  <c r="F23" i="20"/>
  <c r="F68" i="20" s="1"/>
  <c r="F20" i="20"/>
  <c r="E41" i="20"/>
  <c r="R22" i="20"/>
  <c r="R24" i="20"/>
  <c r="R36" i="20"/>
  <c r="S23" i="20"/>
  <c r="S68" i="20" s="1"/>
  <c r="S20" i="20"/>
  <c r="R29" i="20"/>
  <c r="R37" i="20" s="1"/>
  <c r="R41" i="20"/>
  <c r="R21" i="20"/>
  <c r="C82" i="20"/>
  <c r="AC52" i="20"/>
  <c r="AC83" i="20" s="1"/>
  <c r="AC54" i="20"/>
  <c r="AC85" i="20" s="1"/>
  <c r="AC51" i="20"/>
  <c r="AC82" i="20" s="1"/>
  <c r="AC43" i="20"/>
  <c r="AD74" i="20" s="1"/>
  <c r="AC67" i="20"/>
  <c r="AC74" i="20"/>
  <c r="AB57" i="20"/>
  <c r="AB59" i="20" s="1"/>
  <c r="AA39" i="20"/>
  <c r="C85" i="20"/>
  <c r="AC37" i="20"/>
  <c r="AC69" i="20"/>
  <c r="AC38" i="20"/>
  <c r="AB82" i="20"/>
  <c r="D30" i="20"/>
  <c r="D87" i="20" s="1"/>
  <c r="C83" i="20"/>
  <c r="AB85" i="20"/>
  <c r="C87" i="20"/>
  <c r="D74" i="20"/>
  <c r="AD22" i="20"/>
  <c r="AD24" i="20"/>
  <c r="AD36" i="20"/>
  <c r="AE20" i="20"/>
  <c r="AE23" i="20"/>
  <c r="AE68" i="20" s="1"/>
  <c r="AD29" i="20"/>
  <c r="AD37" i="20" s="1"/>
  <c r="AD21" i="20"/>
  <c r="AD41" i="20"/>
  <c r="AC72" i="20"/>
  <c r="AC42" i="20"/>
  <c r="AC73" i="20" s="1"/>
  <c r="AB83" i="20"/>
  <c r="C73" i="20"/>
  <c r="Q57" i="17"/>
  <c r="Q59" i="17" s="1"/>
  <c r="AA57" i="17"/>
  <c r="AA85" i="17"/>
  <c r="P59" i="17"/>
  <c r="P82" i="17"/>
  <c r="E67" i="17"/>
  <c r="F29" i="17"/>
  <c r="F37" i="17" s="1"/>
  <c r="F21" i="17"/>
  <c r="F41" i="17"/>
  <c r="F22" i="17"/>
  <c r="F24" i="17"/>
  <c r="G20" i="17"/>
  <c r="G23" i="17"/>
  <c r="G68" i="17" s="1"/>
  <c r="F36" i="17"/>
  <c r="AC36" i="17"/>
  <c r="AC29" i="17"/>
  <c r="AC37" i="17" s="1"/>
  <c r="AC21" i="17"/>
  <c r="AC41" i="17"/>
  <c r="AC22" i="17"/>
  <c r="AC24" i="17"/>
  <c r="AD20" i="17"/>
  <c r="AD23" i="17"/>
  <c r="AD68" i="17" s="1"/>
  <c r="AB67" i="17"/>
  <c r="R69" i="17"/>
  <c r="R38" i="17"/>
  <c r="R37" i="17"/>
  <c r="R39" i="17" s="1"/>
  <c r="D74" i="17"/>
  <c r="AA59" i="17"/>
  <c r="AA82" i="17"/>
  <c r="Q74" i="17"/>
  <c r="E69" i="17"/>
  <c r="E38" i="17"/>
  <c r="E39" i="17" s="1"/>
  <c r="AB69" i="17"/>
  <c r="AB38" i="17"/>
  <c r="R51" i="17"/>
  <c r="R82" i="17" s="1"/>
  <c r="R54" i="17"/>
  <c r="R85" i="17" s="1"/>
  <c r="R52" i="17"/>
  <c r="R83" i="17" s="1"/>
  <c r="R43" i="17"/>
  <c r="S74" i="17" s="1"/>
  <c r="C85" i="17"/>
  <c r="AB74" i="17"/>
  <c r="C87" i="17"/>
  <c r="P83" i="17"/>
  <c r="E52" i="17"/>
  <c r="E83" i="17" s="1"/>
  <c r="E43" i="17"/>
  <c r="F74" i="17" s="1"/>
  <c r="E51" i="17"/>
  <c r="E82" i="17" s="1"/>
  <c r="E54" i="17"/>
  <c r="E85" i="17" s="1"/>
  <c r="AB52" i="17"/>
  <c r="AB83" i="17" s="1"/>
  <c r="AB39" i="17"/>
  <c r="AB43" i="17"/>
  <c r="AC74" i="17" s="1"/>
  <c r="AB51" i="17"/>
  <c r="AB82" i="17" s="1"/>
  <c r="AB54" i="17"/>
  <c r="AB85" i="17" s="1"/>
  <c r="R72" i="17"/>
  <c r="R42" i="17"/>
  <c r="R73" i="17" s="1"/>
  <c r="R57" i="17"/>
  <c r="C39" i="17"/>
  <c r="C82" i="17"/>
  <c r="D57" i="17"/>
  <c r="C73" i="17"/>
  <c r="AA83" i="17"/>
  <c r="P73" i="17"/>
  <c r="D30" i="17"/>
  <c r="D87" i="17" s="1"/>
  <c r="P85" i="17"/>
  <c r="E72" i="17"/>
  <c r="E42" i="17"/>
  <c r="E73" i="17" s="1"/>
  <c r="AB72" i="17"/>
  <c r="AB42" i="17"/>
  <c r="AB73" i="17" s="1"/>
  <c r="S22" i="17"/>
  <c r="S24" i="17"/>
  <c r="T20" i="17"/>
  <c r="T23" i="17"/>
  <c r="T68" i="17" s="1"/>
  <c r="S36" i="17"/>
  <c r="S21" i="17"/>
  <c r="S41" i="17"/>
  <c r="S29" i="17"/>
  <c r="S37" i="17" s="1"/>
  <c r="R67" i="17"/>
  <c r="R70" i="17" s="1"/>
  <c r="C83" i="17"/>
  <c r="AA73" i="17"/>
  <c r="E59" i="15" l="1"/>
  <c r="AC69" i="15"/>
  <c r="AC38" i="15"/>
  <c r="AC39" i="15" s="1"/>
  <c r="AE23" i="15"/>
  <c r="AE68" i="15" s="1"/>
  <c r="AD21" i="15"/>
  <c r="AD22" i="15"/>
  <c r="AD36" i="15"/>
  <c r="AE20" i="15"/>
  <c r="AD29" i="15"/>
  <c r="AD37" i="15" s="1"/>
  <c r="AD41" i="15"/>
  <c r="AD24" i="15"/>
  <c r="AC51" i="15"/>
  <c r="AC82" i="15" s="1"/>
  <c r="AC52" i="15"/>
  <c r="AC83" i="15" s="1"/>
  <c r="AC43" i="15"/>
  <c r="AD74" i="15" s="1"/>
  <c r="AC54" i="15"/>
  <c r="AC85" i="15" s="1"/>
  <c r="AB57" i="15"/>
  <c r="AB59" i="15" s="1"/>
  <c r="C89" i="15"/>
  <c r="C91" i="15" s="1"/>
  <c r="C92" i="15" s="1"/>
  <c r="D92" i="15" s="1"/>
  <c r="F57" i="15"/>
  <c r="F59" i="15" s="1"/>
  <c r="AC67" i="15"/>
  <c r="AC70" i="15" s="1"/>
  <c r="AC72" i="15"/>
  <c r="AC42" i="15"/>
  <c r="AC73" i="15" s="1"/>
  <c r="G67" i="15"/>
  <c r="D89" i="14"/>
  <c r="D31" i="14"/>
  <c r="E28" i="14" s="1"/>
  <c r="E30" i="14" s="1"/>
  <c r="E87" i="14" s="1"/>
  <c r="AC57" i="14"/>
  <c r="AC59" i="14" s="1"/>
  <c r="AD74" i="14"/>
  <c r="AD72" i="14"/>
  <c r="AD42" i="14"/>
  <c r="AD54" i="14"/>
  <c r="AD85" i="14" s="1"/>
  <c r="AD43" i="14"/>
  <c r="AE74" i="14" s="1"/>
  <c r="AD51" i="14"/>
  <c r="AD82" i="14" s="1"/>
  <c r="AD52" i="14"/>
  <c r="AD83" i="14" s="1"/>
  <c r="E57" i="14"/>
  <c r="E73" i="14"/>
  <c r="AF23" i="14"/>
  <c r="AF68" i="14" s="1"/>
  <c r="AE21" i="14"/>
  <c r="AE24" i="14"/>
  <c r="AE22" i="14"/>
  <c r="AE36" i="14"/>
  <c r="AE41" i="14"/>
  <c r="AE29" i="14"/>
  <c r="AE37" i="14" s="1"/>
  <c r="AF20" i="14"/>
  <c r="AD38" i="14"/>
  <c r="AD39" i="14" s="1"/>
  <c r="AD69" i="14"/>
  <c r="AD70" i="14" s="1"/>
  <c r="E85" i="13"/>
  <c r="E83" i="13"/>
  <c r="E82" i="13"/>
  <c r="E74" i="13"/>
  <c r="E54" i="13"/>
  <c r="E51" i="13"/>
  <c r="E52" i="13"/>
  <c r="E39" i="13"/>
  <c r="E43" i="13"/>
  <c r="E57" i="13" s="1"/>
  <c r="D57" i="13"/>
  <c r="D59" i="13" s="1"/>
  <c r="AD85" i="13"/>
  <c r="AD82" i="13"/>
  <c r="AD83" i="13"/>
  <c r="AD74" i="13"/>
  <c r="D88" i="13"/>
  <c r="AB88" i="13"/>
  <c r="F24" i="13"/>
  <c r="F38" i="13" s="1"/>
  <c r="F41" i="13"/>
  <c r="F42" i="13" s="1"/>
  <c r="F29" i="13"/>
  <c r="F37" i="13" s="1"/>
  <c r="F36" i="13"/>
  <c r="G20" i="13"/>
  <c r="F22" i="13"/>
  <c r="G23" i="13"/>
  <c r="F21" i="13"/>
  <c r="Q85" i="13"/>
  <c r="Q83" i="13"/>
  <c r="Q82" i="13"/>
  <c r="Q74" i="13"/>
  <c r="AA90" i="13"/>
  <c r="S52" i="10"/>
  <c r="S51" i="10"/>
  <c r="S54" i="10"/>
  <c r="S43" i="10"/>
  <c r="E38" i="10"/>
  <c r="AC42" i="10"/>
  <c r="E37" i="10"/>
  <c r="E39" i="10" s="1"/>
  <c r="E54" i="10"/>
  <c r="E52" i="10"/>
  <c r="E57" i="10" s="1"/>
  <c r="E43" i="10"/>
  <c r="E51" i="10"/>
  <c r="S39" i="10"/>
  <c r="S42" i="10"/>
  <c r="S57" i="10"/>
  <c r="T36" i="10"/>
  <c r="U23" i="10"/>
  <c r="T22" i="10"/>
  <c r="T21" i="10"/>
  <c r="U20" i="10"/>
  <c r="T29" i="10"/>
  <c r="T37" i="10" s="1"/>
  <c r="T39" i="10" s="1"/>
  <c r="T24" i="10"/>
  <c r="T38" i="10" s="1"/>
  <c r="T41" i="10"/>
  <c r="E42" i="10"/>
  <c r="F29" i="10"/>
  <c r="F37" i="10" s="1"/>
  <c r="F36" i="10"/>
  <c r="G20" i="10"/>
  <c r="F21" i="10"/>
  <c r="G23" i="10"/>
  <c r="F22" i="10"/>
  <c r="F41" i="10"/>
  <c r="F24" i="10"/>
  <c r="F38" i="10" s="1"/>
  <c r="D57" i="10"/>
  <c r="AE29" i="8"/>
  <c r="AE37" i="8" s="1"/>
  <c r="AE22" i="8"/>
  <c r="AE24" i="8"/>
  <c r="AE38" i="8" s="1"/>
  <c r="AE21" i="8"/>
  <c r="AE36" i="8"/>
  <c r="AF23" i="8"/>
  <c r="AF20" i="8"/>
  <c r="AD39" i="8"/>
  <c r="AD41" i="8"/>
  <c r="S24" i="8"/>
  <c r="S38" i="8" s="1"/>
  <c r="S36" i="8"/>
  <c r="S29" i="8"/>
  <c r="S37" i="8" s="1"/>
  <c r="T20" i="8"/>
  <c r="T23" i="8"/>
  <c r="S21" i="8"/>
  <c r="S22" i="8"/>
  <c r="R39" i="8"/>
  <c r="R41" i="8"/>
  <c r="S21" i="6"/>
  <c r="T23" i="6"/>
  <c r="T20" i="6"/>
  <c r="S22" i="6"/>
  <c r="S29" i="6"/>
  <c r="S24" i="6"/>
  <c r="F21" i="6"/>
  <c r="G23" i="6"/>
  <c r="G20" i="6"/>
  <c r="F22" i="6"/>
  <c r="F29" i="6"/>
  <c r="F24" i="6"/>
  <c r="AD59" i="11"/>
  <c r="E30" i="18"/>
  <c r="E87" i="18" s="1"/>
  <c r="F30" i="13"/>
  <c r="E51" i="18"/>
  <c r="E82" i="18" s="1"/>
  <c r="E54" i="18"/>
  <c r="E85" i="18" s="1"/>
  <c r="E39" i="18"/>
  <c r="E43" i="18"/>
  <c r="F74" i="18" s="1"/>
  <c r="E52" i="18"/>
  <c r="E83" i="18" s="1"/>
  <c r="T36" i="11"/>
  <c r="U20" i="11"/>
  <c r="T29" i="11"/>
  <c r="T37" i="11" s="1"/>
  <c r="T41" i="11"/>
  <c r="U23" i="11"/>
  <c r="T21" i="11"/>
  <c r="T22" i="11"/>
  <c r="T24" i="11"/>
  <c r="T38" i="11" s="1"/>
  <c r="AG20" i="9"/>
  <c r="AF21" i="9"/>
  <c r="AF36" i="9"/>
  <c r="AG23" i="9"/>
  <c r="AF29" i="9"/>
  <c r="AF37" i="9" s="1"/>
  <c r="AF22" i="9"/>
  <c r="AF41" i="9"/>
  <c r="AF42" i="9" s="1"/>
  <c r="AF24" i="9"/>
  <c r="AF38" i="9" s="1"/>
  <c r="R54" i="14"/>
  <c r="R85" i="14" s="1"/>
  <c r="R52" i="14"/>
  <c r="R83" i="14" s="1"/>
  <c r="R43" i="14"/>
  <c r="S74" i="14" s="1"/>
  <c r="R51" i="14"/>
  <c r="G20" i="8"/>
  <c r="F36" i="8"/>
  <c r="F41" i="8" s="1"/>
  <c r="F42" i="8" s="1"/>
  <c r="F29" i="8"/>
  <c r="F37" i="8" s="1"/>
  <c r="G23" i="8"/>
  <c r="F22" i="8"/>
  <c r="F21" i="8"/>
  <c r="F24" i="8"/>
  <c r="F38" i="8" s="1"/>
  <c r="C59" i="18"/>
  <c r="AF43" i="18"/>
  <c r="AG74" i="18" s="1"/>
  <c r="AF51" i="18"/>
  <c r="AF52" i="18"/>
  <c r="AF83" i="18" s="1"/>
  <c r="AF54" i="18"/>
  <c r="AF85" i="18" s="1"/>
  <c r="S82" i="18"/>
  <c r="T67" i="18"/>
  <c r="Q51" i="13"/>
  <c r="Q52" i="13"/>
  <c r="Q54" i="13"/>
  <c r="Q43" i="13"/>
  <c r="AG20" i="11"/>
  <c r="AG23" i="11"/>
  <c r="AF36" i="11"/>
  <c r="AF29" i="11"/>
  <c r="AF21" i="11"/>
  <c r="AF24" i="11"/>
  <c r="AF38" i="11" s="1"/>
  <c r="AF41" i="11"/>
  <c r="AF22" i="11"/>
  <c r="S37" i="11"/>
  <c r="C89" i="17"/>
  <c r="C91" i="17" s="1"/>
  <c r="C92" i="17" s="1"/>
  <c r="D89" i="20"/>
  <c r="F43" i="14"/>
  <c r="G74" i="14" s="1"/>
  <c r="F54" i="14"/>
  <c r="F85" i="14" s="1"/>
  <c r="F51" i="14"/>
  <c r="F82" i="14" s="1"/>
  <c r="F52" i="14"/>
  <c r="F83" i="14" s="1"/>
  <c r="Q38" i="15"/>
  <c r="Q39" i="15" s="1"/>
  <c r="Q69" i="15"/>
  <c r="Q70" i="15" s="1"/>
  <c r="C59" i="12"/>
  <c r="R36" i="15"/>
  <c r="S20" i="15"/>
  <c r="R21" i="15"/>
  <c r="R22" i="15"/>
  <c r="R29" i="15"/>
  <c r="R37" i="15" s="1"/>
  <c r="R41" i="15"/>
  <c r="S23" i="15"/>
  <c r="S68" i="15" s="1"/>
  <c r="R24" i="15"/>
  <c r="R42" i="14"/>
  <c r="R73" i="14" s="1"/>
  <c r="G38" i="15"/>
  <c r="G39" i="15" s="1"/>
  <c r="G69" i="15"/>
  <c r="G70" i="15" s="1"/>
  <c r="F21" i="4"/>
  <c r="G20" i="4"/>
  <c r="F38" i="9"/>
  <c r="AG21" i="18"/>
  <c r="AG41" i="18"/>
  <c r="AG22" i="18"/>
  <c r="AG36" i="18"/>
  <c r="AH23" i="18"/>
  <c r="AH68" i="18" s="1"/>
  <c r="AG29" i="18"/>
  <c r="AG37" i="18" s="1"/>
  <c r="AG24" i="18"/>
  <c r="AH20" i="18"/>
  <c r="T74" i="18"/>
  <c r="AC38" i="12"/>
  <c r="AD38" i="13"/>
  <c r="AD39" i="13" s="1"/>
  <c r="G38" i="12"/>
  <c r="AC59" i="13"/>
  <c r="R67" i="14"/>
  <c r="R59" i="11"/>
  <c r="S22" i="5"/>
  <c r="S21" i="5"/>
  <c r="T20" i="5"/>
  <c r="T23" i="5"/>
  <c r="E38" i="18"/>
  <c r="E69" i="18"/>
  <c r="F37" i="9"/>
  <c r="F39" i="9" s="1"/>
  <c r="E31" i="14"/>
  <c r="F28" i="14" s="1"/>
  <c r="AC42" i="12"/>
  <c r="AD42" i="13"/>
  <c r="E59" i="14"/>
  <c r="G72" i="15"/>
  <c r="G42" i="15"/>
  <c r="G73" i="15" s="1"/>
  <c r="AE38" i="11"/>
  <c r="G68" i="14"/>
  <c r="E57" i="18"/>
  <c r="E72" i="18"/>
  <c r="E42" i="18"/>
  <c r="C59" i="14"/>
  <c r="I20" i="15"/>
  <c r="H41" i="15"/>
  <c r="I23" i="15"/>
  <c r="H29" i="15"/>
  <c r="H37" i="15" s="1"/>
  <c r="H21" i="15"/>
  <c r="H36" i="15"/>
  <c r="H22" i="15"/>
  <c r="H24" i="15"/>
  <c r="F30" i="11"/>
  <c r="D30" i="9"/>
  <c r="D31" i="9" s="1"/>
  <c r="E28" i="9" s="1"/>
  <c r="AC38" i="10"/>
  <c r="AB59" i="12"/>
  <c r="AE42" i="11"/>
  <c r="E30" i="8"/>
  <c r="E31" i="8" s="1"/>
  <c r="F28" i="8" s="1"/>
  <c r="AG23" i="5"/>
  <c r="AG20" i="5"/>
  <c r="AF21" i="5"/>
  <c r="AF22" i="5"/>
  <c r="H20" i="7"/>
  <c r="G29" i="7"/>
  <c r="H23" i="7"/>
  <c r="G22" i="7"/>
  <c r="G21" i="7"/>
  <c r="G24" i="7"/>
  <c r="P57" i="15"/>
  <c r="G22" i="5"/>
  <c r="G21" i="5"/>
  <c r="H20" i="5"/>
  <c r="H23" i="5"/>
  <c r="E67" i="18"/>
  <c r="E70" i="18" s="1"/>
  <c r="G51" i="15"/>
  <c r="G82" i="15" s="1"/>
  <c r="G52" i="15"/>
  <c r="G43" i="15"/>
  <c r="G54" i="15"/>
  <c r="G85" i="15" s="1"/>
  <c r="G36" i="9"/>
  <c r="G29" i="9"/>
  <c r="G37" i="9" s="1"/>
  <c r="H23" i="9"/>
  <c r="G41" i="9"/>
  <c r="G42" i="9" s="1"/>
  <c r="G21" i="9"/>
  <c r="H20" i="9"/>
  <c r="G22" i="9"/>
  <c r="G24" i="9"/>
  <c r="G38" i="9" s="1"/>
  <c r="T69" i="18"/>
  <c r="T38" i="18"/>
  <c r="P59" i="11"/>
  <c r="S38" i="11"/>
  <c r="G21" i="14"/>
  <c r="G22" i="14"/>
  <c r="H20" i="14"/>
  <c r="G29" i="14"/>
  <c r="G37" i="14" s="1"/>
  <c r="H23" i="14"/>
  <c r="H68" i="14" s="1"/>
  <c r="G41" i="14"/>
  <c r="G72" i="14" s="1"/>
  <c r="G36" i="14"/>
  <c r="G24" i="14"/>
  <c r="Q51" i="15"/>
  <c r="Q52" i="15"/>
  <c r="Q83" i="15" s="1"/>
  <c r="Q54" i="15"/>
  <c r="Q43" i="15"/>
  <c r="T41" i="12"/>
  <c r="T36" i="12"/>
  <c r="U20" i="12"/>
  <c r="T29" i="12"/>
  <c r="T37" i="12" s="1"/>
  <c r="T21" i="12"/>
  <c r="U23" i="12"/>
  <c r="T22" i="12"/>
  <c r="T24" i="12"/>
  <c r="T38" i="12" s="1"/>
  <c r="H29" i="12"/>
  <c r="H37" i="12" s="1"/>
  <c r="H22" i="12"/>
  <c r="H21" i="12"/>
  <c r="H41" i="12"/>
  <c r="H36" i="12"/>
  <c r="I20" i="12"/>
  <c r="I23" i="12"/>
  <c r="H24" i="12"/>
  <c r="H38" i="12" s="1"/>
  <c r="Q37" i="15"/>
  <c r="S21" i="14"/>
  <c r="S41" i="14"/>
  <c r="S72" i="14" s="1"/>
  <c r="S22" i="14"/>
  <c r="T20" i="14"/>
  <c r="S36" i="14"/>
  <c r="S29" i="14"/>
  <c r="S37" i="14" s="1"/>
  <c r="T23" i="14"/>
  <c r="T68" i="14" s="1"/>
  <c r="S24" i="14"/>
  <c r="E38" i="8"/>
  <c r="AA59" i="14"/>
  <c r="S57" i="18"/>
  <c r="O59" i="14"/>
  <c r="G51" i="11"/>
  <c r="G54" i="11"/>
  <c r="G39" i="11"/>
  <c r="G43" i="11"/>
  <c r="G57" i="11" s="1"/>
  <c r="G52" i="11"/>
  <c r="S38" i="9"/>
  <c r="AC37" i="12"/>
  <c r="AE20" i="7"/>
  <c r="AE23" i="7"/>
  <c r="AD22" i="7"/>
  <c r="AD29" i="7"/>
  <c r="AD21" i="7"/>
  <c r="AD24" i="7"/>
  <c r="AE36" i="13"/>
  <c r="AE41" i="13"/>
  <c r="AE29" i="13"/>
  <c r="AF20" i="13"/>
  <c r="AE22" i="13"/>
  <c r="AE21" i="13"/>
  <c r="AF23" i="13"/>
  <c r="AE24" i="13"/>
  <c r="AE38" i="13" s="1"/>
  <c r="AA59" i="15"/>
  <c r="AF69" i="18"/>
  <c r="AF70" i="18" s="1"/>
  <c r="AF38" i="18"/>
  <c r="AD24" i="10"/>
  <c r="AD38" i="10" s="1"/>
  <c r="AD41" i="10"/>
  <c r="AE20" i="10"/>
  <c r="AD36" i="10"/>
  <c r="AE23" i="10"/>
  <c r="AD29" i="10"/>
  <c r="AD37" i="10" s="1"/>
  <c r="AD22" i="10"/>
  <c r="AD21" i="10"/>
  <c r="H41" i="11"/>
  <c r="H21" i="11"/>
  <c r="I20" i="11"/>
  <c r="H36" i="11"/>
  <c r="H29" i="11"/>
  <c r="I23" i="11"/>
  <c r="H24" i="11"/>
  <c r="H38" i="11" s="1"/>
  <c r="H22" i="11"/>
  <c r="E30" i="15"/>
  <c r="E31" i="15"/>
  <c r="F28" i="15" s="1"/>
  <c r="F57" i="11"/>
  <c r="F59" i="11" s="1"/>
  <c r="T37" i="18"/>
  <c r="AD36" i="12"/>
  <c r="AE20" i="12"/>
  <c r="AD29" i="12"/>
  <c r="AD37" i="12" s="1"/>
  <c r="AD41" i="12"/>
  <c r="AD22" i="12"/>
  <c r="AE23" i="12"/>
  <c r="AD21" i="12"/>
  <c r="AD24" i="12"/>
  <c r="AD38" i="12" s="1"/>
  <c r="Q38" i="13"/>
  <c r="AE85" i="18"/>
  <c r="G23" i="18"/>
  <c r="G68" i="18" s="1"/>
  <c r="F29" i="18"/>
  <c r="F37" i="18" s="1"/>
  <c r="F36" i="18"/>
  <c r="G20" i="18"/>
  <c r="F21" i="18"/>
  <c r="F22" i="18"/>
  <c r="F41" i="18"/>
  <c r="F24" i="18"/>
  <c r="O59" i="18"/>
  <c r="AC54" i="10"/>
  <c r="AC39" i="10"/>
  <c r="AC43" i="10"/>
  <c r="AC57" i="10" s="1"/>
  <c r="AC51" i="10"/>
  <c r="AC52" i="10"/>
  <c r="AC59" i="11"/>
  <c r="P59" i="13"/>
  <c r="P90" i="13" s="1"/>
  <c r="T24" i="9"/>
  <c r="T38" i="9" s="1"/>
  <c r="T36" i="9"/>
  <c r="U23" i="9"/>
  <c r="T29" i="9"/>
  <c r="T21" i="9"/>
  <c r="T41" i="9"/>
  <c r="U20" i="9"/>
  <c r="T22" i="9"/>
  <c r="T72" i="18"/>
  <c r="T42" i="18"/>
  <c r="T73" i="18" s="1"/>
  <c r="AC54" i="12"/>
  <c r="AC43" i="12"/>
  <c r="AC57" i="12" s="1"/>
  <c r="AC51" i="12"/>
  <c r="AC52" i="12"/>
  <c r="AC39" i="12"/>
  <c r="AD52" i="13"/>
  <c r="AD54" i="13"/>
  <c r="AD43" i="13"/>
  <c r="AD51" i="13"/>
  <c r="F30" i="7"/>
  <c r="F31" i="7"/>
  <c r="G28" i="7" s="1"/>
  <c r="Q42" i="20"/>
  <c r="Q73" i="20" s="1"/>
  <c r="F69" i="14"/>
  <c r="F38" i="14"/>
  <c r="F39" i="14" s="1"/>
  <c r="G42" i="12"/>
  <c r="S54" i="12"/>
  <c r="S39" i="12"/>
  <c r="S43" i="12"/>
  <c r="S51" i="12"/>
  <c r="S52" i="12"/>
  <c r="S57" i="12" s="1"/>
  <c r="S42" i="11"/>
  <c r="E30" i="6"/>
  <c r="E31" i="6" s="1"/>
  <c r="F28" i="6" s="1"/>
  <c r="Q57" i="14"/>
  <c r="Q59" i="14" s="1"/>
  <c r="AE83" i="18"/>
  <c r="E30" i="12"/>
  <c r="E31" i="12"/>
  <c r="F28" i="12" s="1"/>
  <c r="O59" i="12"/>
  <c r="AF57" i="18"/>
  <c r="AF42" i="18"/>
  <c r="AF73" i="18" s="1"/>
  <c r="AF72" i="18"/>
  <c r="D57" i="18"/>
  <c r="G42" i="11"/>
  <c r="C59" i="13"/>
  <c r="Q42" i="13"/>
  <c r="Q57" i="13" s="1"/>
  <c r="AE37" i="9"/>
  <c r="AE21" i="4"/>
  <c r="AF20" i="4"/>
  <c r="C59" i="11"/>
  <c r="R59" i="12"/>
  <c r="E39" i="8"/>
  <c r="S59" i="18"/>
  <c r="O59" i="11"/>
  <c r="U22" i="18"/>
  <c r="U21" i="18"/>
  <c r="U36" i="18"/>
  <c r="V23" i="18"/>
  <c r="V68" i="18" s="1"/>
  <c r="U29" i="18"/>
  <c r="U37" i="18" s="1"/>
  <c r="U41" i="18"/>
  <c r="V20" i="18"/>
  <c r="U24" i="18"/>
  <c r="R41" i="13"/>
  <c r="R36" i="13"/>
  <c r="R29" i="13"/>
  <c r="R37" i="13" s="1"/>
  <c r="S20" i="13"/>
  <c r="R21" i="13"/>
  <c r="R22" i="13"/>
  <c r="S23" i="13"/>
  <c r="R24" i="13"/>
  <c r="R38" i="13" s="1"/>
  <c r="AE43" i="11"/>
  <c r="AE57" i="11" s="1"/>
  <c r="AE51" i="11"/>
  <c r="AE52" i="11"/>
  <c r="AE39" i="11"/>
  <c r="AE54" i="11"/>
  <c r="AA59" i="12"/>
  <c r="G51" i="12"/>
  <c r="G57" i="12" s="1"/>
  <c r="G39" i="12"/>
  <c r="G52" i="12"/>
  <c r="G54" i="12"/>
  <c r="G43" i="12"/>
  <c r="Q72" i="15"/>
  <c r="Q42" i="15"/>
  <c r="Q73" i="15" s="1"/>
  <c r="Q57" i="15"/>
  <c r="S37" i="12"/>
  <c r="F42" i="14"/>
  <c r="F73" i="14" s="1"/>
  <c r="S42" i="12"/>
  <c r="S54" i="11"/>
  <c r="S43" i="11"/>
  <c r="S51" i="11"/>
  <c r="S52" i="11"/>
  <c r="S39" i="11"/>
  <c r="F67" i="14"/>
  <c r="D39" i="18"/>
  <c r="D59" i="18" s="1"/>
  <c r="D87" i="18"/>
  <c r="R20" i="7"/>
  <c r="R23" i="7"/>
  <c r="Q22" i="7"/>
  <c r="Q21" i="7"/>
  <c r="Q29" i="7"/>
  <c r="Q24" i="7"/>
  <c r="R69" i="14"/>
  <c r="R38" i="14"/>
  <c r="R39" i="14" s="1"/>
  <c r="O59" i="13"/>
  <c r="AE21" i="6"/>
  <c r="AF23" i="6"/>
  <c r="AE22" i="6"/>
  <c r="AE29" i="6"/>
  <c r="AF20" i="6"/>
  <c r="AE24" i="6"/>
  <c r="AF37" i="18"/>
  <c r="D89" i="18"/>
  <c r="D91" i="18" s="1"/>
  <c r="D92" i="18" s="1"/>
  <c r="AE57" i="18"/>
  <c r="AE59" i="18" s="1"/>
  <c r="R21" i="4"/>
  <c r="S20" i="4"/>
  <c r="F57" i="12"/>
  <c r="F59" i="12" s="1"/>
  <c r="T54" i="18"/>
  <c r="T85" i="18" s="1"/>
  <c r="T43" i="18"/>
  <c r="U74" i="18" s="1"/>
  <c r="T51" i="18"/>
  <c r="T82" i="18" s="1"/>
  <c r="T52" i="18"/>
  <c r="T83" i="18" s="1"/>
  <c r="T39" i="18"/>
  <c r="Q37" i="13"/>
  <c r="R67" i="20"/>
  <c r="D57" i="20"/>
  <c r="D59" i="20" s="1"/>
  <c r="Q57" i="20"/>
  <c r="D70" i="20"/>
  <c r="Q70" i="20"/>
  <c r="C59" i="20"/>
  <c r="Q74" i="20"/>
  <c r="P57" i="20"/>
  <c r="P59" i="20" s="1"/>
  <c r="D91" i="20"/>
  <c r="AD67" i="20"/>
  <c r="S36" i="20"/>
  <c r="S29" i="20"/>
  <c r="S37" i="20" s="1"/>
  <c r="S24" i="20"/>
  <c r="S22" i="20"/>
  <c r="S41" i="20"/>
  <c r="T23" i="20"/>
  <c r="T68" i="20" s="1"/>
  <c r="S21" i="20"/>
  <c r="T20" i="20"/>
  <c r="E51" i="20"/>
  <c r="E82" i="20" s="1"/>
  <c r="E43" i="20"/>
  <c r="F74" i="20" s="1"/>
  <c r="E52" i="20"/>
  <c r="E83" i="20" s="1"/>
  <c r="E54" i="20"/>
  <c r="E85" i="20" s="1"/>
  <c r="E67" i="20"/>
  <c r="Q59" i="20"/>
  <c r="E72" i="20"/>
  <c r="E42" i="20"/>
  <c r="E73" i="20" s="1"/>
  <c r="R72" i="20"/>
  <c r="R42" i="20"/>
  <c r="R73" i="20" s="1"/>
  <c r="R52" i="20"/>
  <c r="R83" i="20" s="1"/>
  <c r="R51" i="20"/>
  <c r="R82" i="20" s="1"/>
  <c r="R54" i="20"/>
  <c r="R85" i="20" s="1"/>
  <c r="R43" i="20"/>
  <c r="S74" i="20" s="1"/>
  <c r="F41" i="20"/>
  <c r="G20" i="20"/>
  <c r="F22" i="20"/>
  <c r="G23" i="20"/>
  <c r="G68" i="20" s="1"/>
  <c r="F24" i="20"/>
  <c r="F29" i="20"/>
  <c r="F37" i="20" s="1"/>
  <c r="F21" i="20"/>
  <c r="F67" i="20" s="1"/>
  <c r="F36" i="20"/>
  <c r="R38" i="20"/>
  <c r="R39" i="20" s="1"/>
  <c r="R69" i="20"/>
  <c r="R70" i="20" s="1"/>
  <c r="E69" i="20"/>
  <c r="E38" i="20"/>
  <c r="E39" i="20" s="1"/>
  <c r="AC57" i="20"/>
  <c r="AD52" i="20"/>
  <c r="AD54" i="20"/>
  <c r="AD51" i="20"/>
  <c r="AD43" i="20"/>
  <c r="AD69" i="20"/>
  <c r="AD70" i="20" s="1"/>
  <c r="AD38" i="20"/>
  <c r="AC70" i="20"/>
  <c r="C89" i="20"/>
  <c r="C91" i="20" s="1"/>
  <c r="C92" i="20" s="1"/>
  <c r="D31" i="20"/>
  <c r="E28" i="20" s="1"/>
  <c r="AC39" i="20"/>
  <c r="AD72" i="20"/>
  <c r="AD42" i="20"/>
  <c r="AD73" i="20" s="1"/>
  <c r="AE36" i="20"/>
  <c r="AF20" i="20"/>
  <c r="AF23" i="20"/>
  <c r="AF68" i="20" s="1"/>
  <c r="AE29" i="20"/>
  <c r="AE37" i="20" s="1"/>
  <c r="AE21" i="20"/>
  <c r="AE41" i="20"/>
  <c r="AE22" i="20"/>
  <c r="AE24" i="20"/>
  <c r="AA59" i="20"/>
  <c r="AB57" i="17"/>
  <c r="AB59" i="17" s="1"/>
  <c r="F67" i="17"/>
  <c r="E57" i="17"/>
  <c r="E59" i="17" s="1"/>
  <c r="AD21" i="17"/>
  <c r="AD41" i="17"/>
  <c r="AD22" i="17"/>
  <c r="AD24" i="17"/>
  <c r="AE20" i="17"/>
  <c r="AE23" i="17"/>
  <c r="AE68" i="17" s="1"/>
  <c r="AD29" i="17"/>
  <c r="AD36" i="17"/>
  <c r="AC67" i="17"/>
  <c r="F72" i="17"/>
  <c r="F42" i="17"/>
  <c r="F73" i="17" s="1"/>
  <c r="E70" i="17"/>
  <c r="S72" i="17"/>
  <c r="S42" i="17"/>
  <c r="T29" i="17"/>
  <c r="T37" i="17" s="1"/>
  <c r="T21" i="17"/>
  <c r="T41" i="17"/>
  <c r="T36" i="17"/>
  <c r="T22" i="17"/>
  <c r="U20" i="17"/>
  <c r="T24" i="17"/>
  <c r="U23" i="17"/>
  <c r="U68" i="17" s="1"/>
  <c r="D59" i="17"/>
  <c r="AC69" i="17"/>
  <c r="AC38" i="17"/>
  <c r="G22" i="17"/>
  <c r="G24" i="17"/>
  <c r="H20" i="17"/>
  <c r="H23" i="17"/>
  <c r="G36" i="17"/>
  <c r="G29" i="17"/>
  <c r="G37" i="17" s="1"/>
  <c r="G21" i="17"/>
  <c r="G41" i="17"/>
  <c r="S67" i="17"/>
  <c r="S69" i="17"/>
  <c r="S38" i="17"/>
  <c r="S39" i="17" s="1"/>
  <c r="D31" i="17"/>
  <c r="E28" i="17" s="1"/>
  <c r="C59" i="17"/>
  <c r="D89" i="17"/>
  <c r="D91" i="17" s="1"/>
  <c r="D92" i="17" s="1"/>
  <c r="AB70" i="17"/>
  <c r="AC43" i="17"/>
  <c r="AD74" i="17" s="1"/>
  <c r="AC51" i="17"/>
  <c r="AC82" i="17" s="1"/>
  <c r="AC54" i="17"/>
  <c r="AC85" i="17" s="1"/>
  <c r="AC52" i="17"/>
  <c r="F69" i="17"/>
  <c r="F38" i="17"/>
  <c r="S52" i="17"/>
  <c r="S83" i="17" s="1"/>
  <c r="S43" i="17"/>
  <c r="S51" i="17"/>
  <c r="S82" i="17" s="1"/>
  <c r="S54" i="17"/>
  <c r="R59" i="17"/>
  <c r="AC42" i="17"/>
  <c r="AC72" i="17"/>
  <c r="F51" i="17"/>
  <c r="F82" i="17" s="1"/>
  <c r="F54" i="17"/>
  <c r="F85" i="17" s="1"/>
  <c r="F52" i="17"/>
  <c r="F43" i="17"/>
  <c r="G74" i="17" s="1"/>
  <c r="AC57" i="15" l="1"/>
  <c r="AC59" i="15" s="1"/>
  <c r="AE21" i="15"/>
  <c r="AE22" i="15"/>
  <c r="AF20" i="15"/>
  <c r="AE24" i="15"/>
  <c r="AE36" i="15"/>
  <c r="AE41" i="15"/>
  <c r="AF23" i="15"/>
  <c r="AF68" i="15" s="1"/>
  <c r="AE29" i="15"/>
  <c r="AE37" i="15" s="1"/>
  <c r="AD38" i="15"/>
  <c r="AD39" i="15" s="1"/>
  <c r="AD69" i="15"/>
  <c r="AD42" i="15"/>
  <c r="AD73" i="15" s="1"/>
  <c r="AD72" i="15"/>
  <c r="AD54" i="15"/>
  <c r="AD85" i="15" s="1"/>
  <c r="AD51" i="15"/>
  <c r="AD82" i="15" s="1"/>
  <c r="AD52" i="15"/>
  <c r="AD83" i="15" s="1"/>
  <c r="AD43" i="15"/>
  <c r="AE74" i="15" s="1"/>
  <c r="AD67" i="15"/>
  <c r="AD70" i="15" s="1"/>
  <c r="F70" i="14"/>
  <c r="AE67" i="14"/>
  <c r="E89" i="14"/>
  <c r="G67" i="14"/>
  <c r="G70" i="14" s="1"/>
  <c r="AE43" i="14"/>
  <c r="AF74" i="14" s="1"/>
  <c r="AE54" i="14"/>
  <c r="AE85" i="14" s="1"/>
  <c r="AE52" i="14"/>
  <c r="AE83" i="14" s="1"/>
  <c r="AE51" i="14"/>
  <c r="F57" i="14"/>
  <c r="F59" i="14" s="1"/>
  <c r="R57" i="14"/>
  <c r="R59" i="14" s="1"/>
  <c r="R82" i="14"/>
  <c r="AD57" i="14"/>
  <c r="AD59" i="14" s="1"/>
  <c r="AD73" i="14"/>
  <c r="AE72" i="14"/>
  <c r="AE42" i="14"/>
  <c r="AE73" i="14" s="1"/>
  <c r="AE38" i="14"/>
  <c r="AE39" i="14" s="1"/>
  <c r="AE69" i="14"/>
  <c r="AE70" i="14" s="1"/>
  <c r="AF24" i="14"/>
  <c r="AF41" i="14"/>
  <c r="AF36" i="14"/>
  <c r="AF21" i="14"/>
  <c r="AF67" i="14" s="1"/>
  <c r="AF22" i="14"/>
  <c r="AG20" i="14"/>
  <c r="AG23" i="14"/>
  <c r="AG68" i="14" s="1"/>
  <c r="AF29" i="14"/>
  <c r="AF37" i="14" s="1"/>
  <c r="R74" i="13"/>
  <c r="R83" i="13"/>
  <c r="R82" i="13"/>
  <c r="R85" i="13"/>
  <c r="AD57" i="13"/>
  <c r="F82" i="13"/>
  <c r="F74" i="13"/>
  <c r="F85" i="13"/>
  <c r="F83" i="13"/>
  <c r="F51" i="13"/>
  <c r="F54" i="13"/>
  <c r="F39" i="13"/>
  <c r="F43" i="13"/>
  <c r="F52" i="13"/>
  <c r="AE85" i="13"/>
  <c r="AE82" i="13"/>
  <c r="AE74" i="13"/>
  <c r="AE83" i="13"/>
  <c r="F31" i="13"/>
  <c r="G28" i="13" s="1"/>
  <c r="G30" i="13" s="1"/>
  <c r="E88" i="13"/>
  <c r="G36" i="13"/>
  <c r="G29" i="13"/>
  <c r="G37" i="13" s="1"/>
  <c r="G39" i="13" s="1"/>
  <c r="H20" i="13"/>
  <c r="H23" i="13"/>
  <c r="G21" i="13"/>
  <c r="G22" i="13"/>
  <c r="G41" i="13"/>
  <c r="G42" i="13" s="1"/>
  <c r="G24" i="13"/>
  <c r="G38" i="13" s="1"/>
  <c r="Q88" i="13"/>
  <c r="AB90" i="13"/>
  <c r="E59" i="13"/>
  <c r="E90" i="13" s="1"/>
  <c r="D90" i="13"/>
  <c r="AD88" i="13"/>
  <c r="F42" i="10"/>
  <c r="U36" i="10"/>
  <c r="V20" i="10"/>
  <c r="V23" i="10"/>
  <c r="U22" i="10"/>
  <c r="U29" i="10"/>
  <c r="U21" i="10"/>
  <c r="U24" i="10"/>
  <c r="U41" i="10"/>
  <c r="F43" i="10"/>
  <c r="F54" i="10"/>
  <c r="F51" i="10"/>
  <c r="F57" i="10" s="1"/>
  <c r="F52" i="10"/>
  <c r="T52" i="10"/>
  <c r="T54" i="10"/>
  <c r="T43" i="10"/>
  <c r="T57" i="10" s="1"/>
  <c r="T51" i="10"/>
  <c r="F30" i="10"/>
  <c r="G29" i="10"/>
  <c r="G37" i="10" s="1"/>
  <c r="G36" i="10"/>
  <c r="G22" i="10"/>
  <c r="H20" i="10"/>
  <c r="G21" i="10"/>
  <c r="H23" i="10"/>
  <c r="G41" i="10"/>
  <c r="G24" i="10"/>
  <c r="AD42" i="10"/>
  <c r="AD57" i="10"/>
  <c r="T42" i="10"/>
  <c r="F39" i="10"/>
  <c r="S41" i="8"/>
  <c r="S42" i="8" s="1"/>
  <c r="S39" i="8"/>
  <c r="AF22" i="8"/>
  <c r="AF36" i="8"/>
  <c r="AF21" i="8"/>
  <c r="AG23" i="8"/>
  <c r="AG20" i="8"/>
  <c r="AF24" i="8"/>
  <c r="AF38" i="8" s="1"/>
  <c r="AF29" i="8"/>
  <c r="AF37" i="8" s="1"/>
  <c r="R42" i="8"/>
  <c r="AD42" i="8"/>
  <c r="AE41" i="8"/>
  <c r="AE42" i="8" s="1"/>
  <c r="AE39" i="8"/>
  <c r="T24" i="8"/>
  <c r="T38" i="8" s="1"/>
  <c r="T22" i="8"/>
  <c r="U20" i="8"/>
  <c r="T21" i="8"/>
  <c r="T29" i="8"/>
  <c r="T37" i="8" s="1"/>
  <c r="U23" i="8"/>
  <c r="T36" i="8"/>
  <c r="T41" i="8" s="1"/>
  <c r="T42" i="8" s="1"/>
  <c r="G29" i="6"/>
  <c r="H23" i="6"/>
  <c r="H20" i="6"/>
  <c r="G21" i="6"/>
  <c r="G22" i="6"/>
  <c r="G24" i="6"/>
  <c r="T29" i="6"/>
  <c r="T21" i="6"/>
  <c r="U23" i="6"/>
  <c r="T24" i="6"/>
  <c r="U20" i="6"/>
  <c r="T22" i="6"/>
  <c r="E30" i="9"/>
  <c r="E31" i="9" s="1"/>
  <c r="F28" i="9" s="1"/>
  <c r="F30" i="6"/>
  <c r="F31" i="6" s="1"/>
  <c r="G28" i="6" s="1"/>
  <c r="F30" i="8"/>
  <c r="F31" i="8" s="1"/>
  <c r="G28" i="8" s="1"/>
  <c r="AE59" i="11"/>
  <c r="E87" i="15"/>
  <c r="AE37" i="13"/>
  <c r="H74" i="15"/>
  <c r="H67" i="15"/>
  <c r="AG38" i="18"/>
  <c r="AG39" i="18" s="1"/>
  <c r="AG69" i="18"/>
  <c r="AF42" i="11"/>
  <c r="T42" i="11"/>
  <c r="F72" i="18"/>
  <c r="F42" i="18"/>
  <c r="F73" i="18" s="1"/>
  <c r="AC57" i="17"/>
  <c r="S57" i="11"/>
  <c r="AC59" i="12"/>
  <c r="U41" i="9"/>
  <c r="U42" i="9" s="1"/>
  <c r="U21" i="9"/>
  <c r="U36" i="9"/>
  <c r="V20" i="9"/>
  <c r="U29" i="9"/>
  <c r="U37" i="9" s="1"/>
  <c r="V23" i="9"/>
  <c r="U22" i="9"/>
  <c r="U24" i="9"/>
  <c r="U38" i="9" s="1"/>
  <c r="AD39" i="10"/>
  <c r="AD52" i="10"/>
  <c r="AD54" i="10"/>
  <c r="AD43" i="10"/>
  <c r="AD51" i="10"/>
  <c r="AE42" i="13"/>
  <c r="I36" i="12"/>
  <c r="J20" i="12"/>
  <c r="I29" i="12"/>
  <c r="I21" i="12"/>
  <c r="I22" i="12"/>
  <c r="I41" i="12"/>
  <c r="J23" i="12"/>
  <c r="I24" i="12"/>
  <c r="I38" i="12" s="1"/>
  <c r="Q82" i="15"/>
  <c r="G83" i="15"/>
  <c r="F30" i="12"/>
  <c r="G30" i="7"/>
  <c r="G31" i="7" s="1"/>
  <c r="H28" i="7" s="1"/>
  <c r="T42" i="9"/>
  <c r="AD42" i="12"/>
  <c r="AE41" i="10"/>
  <c r="AE21" i="10"/>
  <c r="AF20" i="10"/>
  <c r="AE36" i="10"/>
  <c r="AE29" i="10"/>
  <c r="AE37" i="10" s="1"/>
  <c r="AE24" i="10"/>
  <c r="AE38" i="10" s="1"/>
  <c r="AF23" i="10"/>
  <c r="AE22" i="10"/>
  <c r="AE43" i="13"/>
  <c r="AE51" i="13"/>
  <c r="AE52" i="13"/>
  <c r="AE54" i="13"/>
  <c r="AE39" i="13"/>
  <c r="S54" i="14"/>
  <c r="S85" i="14" s="1"/>
  <c r="S51" i="14"/>
  <c r="S82" i="14" s="1"/>
  <c r="S52" i="14"/>
  <c r="S83" i="14" s="1"/>
  <c r="S43" i="14"/>
  <c r="T74" i="14" s="1"/>
  <c r="H51" i="12"/>
  <c r="H39" i="12"/>
  <c r="H52" i="12"/>
  <c r="H54" i="12"/>
  <c r="H43" i="12"/>
  <c r="Q59" i="15"/>
  <c r="I68" i="15"/>
  <c r="U41" i="11"/>
  <c r="V20" i="11"/>
  <c r="U36" i="11"/>
  <c r="U29" i="11"/>
  <c r="U21" i="11"/>
  <c r="V23" i="11"/>
  <c r="U22" i="11"/>
  <c r="U24" i="11"/>
  <c r="V41" i="18"/>
  <c r="W23" i="18"/>
  <c r="W68" i="18" s="1"/>
  <c r="V22" i="18"/>
  <c r="V36" i="18"/>
  <c r="V21" i="18"/>
  <c r="V67" i="18" s="1"/>
  <c r="W20" i="18"/>
  <c r="V29" i="18"/>
  <c r="V37" i="18" s="1"/>
  <c r="V24" i="18"/>
  <c r="S59" i="11"/>
  <c r="G59" i="12"/>
  <c r="U38" i="18"/>
  <c r="U69" i="18"/>
  <c r="F69" i="18"/>
  <c r="F38" i="18"/>
  <c r="T21" i="14"/>
  <c r="T67" i="14" s="1"/>
  <c r="U20" i="14"/>
  <c r="T22" i="14"/>
  <c r="U23" i="14"/>
  <c r="U68" i="14" s="1"/>
  <c r="T36" i="14"/>
  <c r="T41" i="14"/>
  <c r="T72" i="14" s="1"/>
  <c r="T29" i="14"/>
  <c r="T37" i="14" s="1"/>
  <c r="T24" i="14"/>
  <c r="H57" i="12"/>
  <c r="H42" i="12"/>
  <c r="G69" i="14"/>
  <c r="G38" i="14"/>
  <c r="G39" i="14" s="1"/>
  <c r="H41" i="9"/>
  <c r="I20" i="9"/>
  <c r="H21" i="9"/>
  <c r="I23" i="9"/>
  <c r="H36" i="9"/>
  <c r="H29" i="9"/>
  <c r="H37" i="9" s="1"/>
  <c r="H24" i="9"/>
  <c r="H38" i="9" s="1"/>
  <c r="H22" i="9"/>
  <c r="H72" i="15"/>
  <c r="H42" i="15"/>
  <c r="H73" i="15" s="1"/>
  <c r="G57" i="15"/>
  <c r="AG51" i="18"/>
  <c r="AG82" i="18" s="1"/>
  <c r="AG52" i="18"/>
  <c r="AG43" i="18"/>
  <c r="AG57" i="18" s="1"/>
  <c r="AG54" i="18"/>
  <c r="R69" i="15"/>
  <c r="R38" i="15"/>
  <c r="R39" i="15" s="1"/>
  <c r="AF37" i="11"/>
  <c r="AF39" i="9"/>
  <c r="T43" i="11"/>
  <c r="T57" i="11" s="1"/>
  <c r="T51" i="11"/>
  <c r="T52" i="11"/>
  <c r="T54" i="11"/>
  <c r="T39" i="11"/>
  <c r="AE21" i="12"/>
  <c r="AE36" i="12"/>
  <c r="AF20" i="12"/>
  <c r="AE29" i="12"/>
  <c r="AE37" i="12" s="1"/>
  <c r="AE41" i="12"/>
  <c r="AE22" i="12"/>
  <c r="AF23" i="12"/>
  <c r="AE24" i="12"/>
  <c r="AE38" i="12" s="1"/>
  <c r="H37" i="11"/>
  <c r="G54" i="14"/>
  <c r="G85" i="14" s="1"/>
  <c r="G52" i="14"/>
  <c r="G83" i="14" s="1"/>
  <c r="G43" i="14"/>
  <c r="H74" i="14" s="1"/>
  <c r="G51" i="14"/>
  <c r="G82" i="14" s="1"/>
  <c r="P59" i="15"/>
  <c r="I29" i="15"/>
  <c r="I37" i="15" s="1"/>
  <c r="I21" i="15"/>
  <c r="I22" i="15"/>
  <c r="I36" i="15"/>
  <c r="J20" i="15"/>
  <c r="I41" i="15"/>
  <c r="J23" i="15"/>
  <c r="J68" i="15" s="1"/>
  <c r="I24" i="15"/>
  <c r="AF39" i="11"/>
  <c r="AF52" i="11"/>
  <c r="AF54" i="11"/>
  <c r="AF43" i="11"/>
  <c r="AF57" i="11" s="1"/>
  <c r="AF51" i="11"/>
  <c r="AF82" i="18"/>
  <c r="U72" i="18"/>
  <c r="U42" i="18"/>
  <c r="U73" i="18" s="1"/>
  <c r="S42" i="14"/>
  <c r="U29" i="12"/>
  <c r="V20" i="12"/>
  <c r="U41" i="12"/>
  <c r="U36" i="12"/>
  <c r="U22" i="12"/>
  <c r="U21" i="12"/>
  <c r="V23" i="12"/>
  <c r="U24" i="12"/>
  <c r="U38" i="12" s="1"/>
  <c r="G42" i="14"/>
  <c r="G73" i="14" s="1"/>
  <c r="F31" i="10"/>
  <c r="G28" i="10" s="1"/>
  <c r="S39" i="9"/>
  <c r="AG72" i="18"/>
  <c r="AG42" i="18"/>
  <c r="AG73" i="18" s="1"/>
  <c r="R72" i="15"/>
  <c r="R42" i="15"/>
  <c r="AF39" i="18"/>
  <c r="F39" i="8"/>
  <c r="AG36" i="9"/>
  <c r="AH20" i="9"/>
  <c r="AG29" i="9"/>
  <c r="AH23" i="9"/>
  <c r="AG22" i="9"/>
  <c r="AG41" i="9"/>
  <c r="AG21" i="9"/>
  <c r="AG24" i="9"/>
  <c r="F70" i="17"/>
  <c r="AD54" i="12"/>
  <c r="AD39" i="12"/>
  <c r="AD43" i="12"/>
  <c r="AD57" i="12" s="1"/>
  <c r="AD51" i="12"/>
  <c r="AD52" i="12"/>
  <c r="H43" i="11"/>
  <c r="H39" i="11"/>
  <c r="H51" i="11"/>
  <c r="H52" i="11"/>
  <c r="H54" i="11"/>
  <c r="D92" i="20"/>
  <c r="F67" i="18"/>
  <c r="F70" i="18" s="1"/>
  <c r="I29" i="11"/>
  <c r="I37" i="11" s="1"/>
  <c r="J20" i="11"/>
  <c r="I36" i="11"/>
  <c r="J23" i="11"/>
  <c r="I21" i="11"/>
  <c r="I41" i="11"/>
  <c r="I22" i="11"/>
  <c r="I24" i="11"/>
  <c r="I38" i="11" s="1"/>
  <c r="S67" i="14"/>
  <c r="T43" i="12"/>
  <c r="T39" i="12"/>
  <c r="T51" i="12"/>
  <c r="T52" i="12"/>
  <c r="T54" i="12"/>
  <c r="AG22" i="5"/>
  <c r="AH23" i="5"/>
  <c r="AH20" i="5"/>
  <c r="AG21" i="5"/>
  <c r="T22" i="5"/>
  <c r="T21" i="5"/>
  <c r="U20" i="5"/>
  <c r="U23" i="5"/>
  <c r="AG67" i="18"/>
  <c r="AG70" i="18" s="1"/>
  <c r="AG41" i="11"/>
  <c r="AH20" i="11"/>
  <c r="AG36" i="11"/>
  <c r="AG29" i="11"/>
  <c r="AG37" i="11" s="1"/>
  <c r="AG24" i="11"/>
  <c r="AH23" i="11"/>
  <c r="AG21" i="11"/>
  <c r="AG22" i="11"/>
  <c r="H23" i="8"/>
  <c r="G36" i="8"/>
  <c r="G41" i="8" s="1"/>
  <c r="G42" i="8" s="1"/>
  <c r="G29" i="8"/>
  <c r="G22" i="8"/>
  <c r="G21" i="8"/>
  <c r="H20" i="8"/>
  <c r="G24" i="8"/>
  <c r="E31" i="18"/>
  <c r="F28" i="18" s="1"/>
  <c r="T42" i="12"/>
  <c r="T57" i="12"/>
  <c r="S59" i="12"/>
  <c r="G22" i="18"/>
  <c r="G41" i="18"/>
  <c r="G29" i="18"/>
  <c r="G37" i="18" s="1"/>
  <c r="G36" i="18"/>
  <c r="H20" i="18"/>
  <c r="G21" i="18"/>
  <c r="H23" i="18"/>
  <c r="G24" i="18"/>
  <c r="AF21" i="6"/>
  <c r="AF29" i="6"/>
  <c r="AG20" i="6"/>
  <c r="AG23" i="6"/>
  <c r="AF22" i="6"/>
  <c r="AF24" i="6"/>
  <c r="S41" i="13"/>
  <c r="S36" i="13"/>
  <c r="S22" i="13"/>
  <c r="S21" i="13"/>
  <c r="S29" i="13"/>
  <c r="T20" i="13"/>
  <c r="T23" i="13"/>
  <c r="S24" i="13"/>
  <c r="S38" i="13" s="1"/>
  <c r="U51" i="18"/>
  <c r="U82" i="18" s="1"/>
  <c r="U54" i="18"/>
  <c r="U85" i="18" s="1"/>
  <c r="U52" i="18"/>
  <c r="U83" i="18" s="1"/>
  <c r="U43" i="18"/>
  <c r="V74" i="18" s="1"/>
  <c r="U39" i="18"/>
  <c r="AF21" i="4"/>
  <c r="AG20" i="4"/>
  <c r="AD59" i="13"/>
  <c r="T57" i="18"/>
  <c r="T59" i="18" s="1"/>
  <c r="F54" i="18"/>
  <c r="F39" i="18"/>
  <c r="F43" i="18"/>
  <c r="F51" i="18"/>
  <c r="F52" i="18"/>
  <c r="H42" i="11"/>
  <c r="G59" i="11"/>
  <c r="AE39" i="9"/>
  <c r="H21" i="14"/>
  <c r="I20" i="14"/>
  <c r="H22" i="14"/>
  <c r="I23" i="14"/>
  <c r="H29" i="14"/>
  <c r="H37" i="14" s="1"/>
  <c r="H41" i="14"/>
  <c r="H72" i="14" s="1"/>
  <c r="H36" i="14"/>
  <c r="H24" i="14"/>
  <c r="G39" i="9"/>
  <c r="F31" i="11"/>
  <c r="G28" i="11" s="1"/>
  <c r="E73" i="18"/>
  <c r="E89" i="18" s="1"/>
  <c r="E91" i="18" s="1"/>
  <c r="E92" i="18" s="1"/>
  <c r="G21" i="4"/>
  <c r="H20" i="4"/>
  <c r="R67" i="15"/>
  <c r="Q39" i="13"/>
  <c r="AF20" i="7"/>
  <c r="AE29" i="7"/>
  <c r="AF23" i="7"/>
  <c r="AE22" i="7"/>
  <c r="AE21" i="7"/>
  <c r="AE24" i="7"/>
  <c r="H69" i="15"/>
  <c r="H38" i="15"/>
  <c r="F30" i="14"/>
  <c r="F87" i="14" s="1"/>
  <c r="F89" i="14" s="1"/>
  <c r="F31" i="14"/>
  <c r="G28" i="14" s="1"/>
  <c r="S41" i="15"/>
  <c r="S29" i="15"/>
  <c r="S22" i="15"/>
  <c r="T20" i="15"/>
  <c r="S36" i="15"/>
  <c r="T23" i="15"/>
  <c r="T68" i="15" s="1"/>
  <c r="S21" i="15"/>
  <c r="S24" i="15"/>
  <c r="T37" i="9"/>
  <c r="U67" i="18"/>
  <c r="U70" i="18" s="1"/>
  <c r="T67" i="17"/>
  <c r="S21" i="4"/>
  <c r="T20" i="4"/>
  <c r="R43" i="13"/>
  <c r="R51" i="13"/>
  <c r="R52" i="13"/>
  <c r="R54" i="13"/>
  <c r="R39" i="13"/>
  <c r="R74" i="15"/>
  <c r="I20" i="5"/>
  <c r="I23" i="5"/>
  <c r="H22" i="5"/>
  <c r="H21" i="5"/>
  <c r="H21" i="7"/>
  <c r="I20" i="7"/>
  <c r="H29" i="7"/>
  <c r="I23" i="7"/>
  <c r="H22" i="7"/>
  <c r="H24" i="7"/>
  <c r="R52" i="15"/>
  <c r="R54" i="15"/>
  <c r="R85" i="15" s="1"/>
  <c r="R43" i="15"/>
  <c r="S74" i="15" s="1"/>
  <c r="R51" i="15"/>
  <c r="R82" i="15" s="1"/>
  <c r="T70" i="18"/>
  <c r="S20" i="7"/>
  <c r="S23" i="7"/>
  <c r="R29" i="7"/>
  <c r="R22" i="7"/>
  <c r="R21" i="7"/>
  <c r="R24" i="7"/>
  <c r="R42" i="13"/>
  <c r="F30" i="15"/>
  <c r="F87" i="15" s="1"/>
  <c r="F89" i="15" s="1"/>
  <c r="F91" i="15" s="1"/>
  <c r="AF41" i="13"/>
  <c r="AG20" i="13"/>
  <c r="AF36" i="13"/>
  <c r="AF29" i="13"/>
  <c r="AF37" i="13" s="1"/>
  <c r="AF22" i="13"/>
  <c r="AG23" i="13"/>
  <c r="AF21" i="13"/>
  <c r="AF24" i="13"/>
  <c r="AF38" i="13" s="1"/>
  <c r="S69" i="14"/>
  <c r="S38" i="14"/>
  <c r="Q85" i="15"/>
  <c r="G59" i="15"/>
  <c r="H52" i="15"/>
  <c r="H83" i="15" s="1"/>
  <c r="H43" i="15"/>
  <c r="I74" i="15" s="1"/>
  <c r="H54" i="15"/>
  <c r="H51" i="15"/>
  <c r="H82" i="15" s="1"/>
  <c r="R70" i="14"/>
  <c r="AI20" i="18"/>
  <c r="AH41" i="18"/>
  <c r="AI23" i="18"/>
  <c r="AI68" i="18" s="1"/>
  <c r="AH29" i="18"/>
  <c r="AH22" i="18"/>
  <c r="AH21" i="18"/>
  <c r="AH67" i="18" s="1"/>
  <c r="AH36" i="18"/>
  <c r="AH24" i="18"/>
  <c r="E59" i="18"/>
  <c r="AD57" i="20"/>
  <c r="S67" i="20"/>
  <c r="S52" i="20"/>
  <c r="S83" i="20" s="1"/>
  <c r="S54" i="20"/>
  <c r="S85" i="20" s="1"/>
  <c r="S51" i="20"/>
  <c r="S82" i="20" s="1"/>
  <c r="S43" i="20"/>
  <c r="T74" i="20" s="1"/>
  <c r="F54" i="20"/>
  <c r="F85" i="20" s="1"/>
  <c r="F51" i="20"/>
  <c r="F82" i="20" s="1"/>
  <c r="F52" i="20"/>
  <c r="F83" i="20" s="1"/>
  <c r="F43" i="20"/>
  <c r="G74" i="20" s="1"/>
  <c r="E70" i="20"/>
  <c r="AC59" i="20"/>
  <c r="G24" i="20"/>
  <c r="G29" i="20"/>
  <c r="G37" i="20" s="1"/>
  <c r="G36" i="20"/>
  <c r="G21" i="20"/>
  <c r="H20" i="20"/>
  <c r="G41" i="20"/>
  <c r="G22" i="20"/>
  <c r="H23" i="20"/>
  <c r="H68" i="20" s="1"/>
  <c r="T21" i="20"/>
  <c r="T36" i="20"/>
  <c r="T41" i="20"/>
  <c r="U20" i="20"/>
  <c r="T22" i="20"/>
  <c r="U23" i="20"/>
  <c r="U68" i="20" s="1"/>
  <c r="T29" i="20"/>
  <c r="T37" i="20" s="1"/>
  <c r="T24" i="20"/>
  <c r="S72" i="20"/>
  <c r="S42" i="20"/>
  <c r="S73" i="20" s="1"/>
  <c r="F69" i="20"/>
  <c r="F70" i="20" s="1"/>
  <c r="F38" i="20"/>
  <c r="F39" i="20" s="1"/>
  <c r="F42" i="20"/>
  <c r="F72" i="20"/>
  <c r="E57" i="20"/>
  <c r="E59" i="20" s="1"/>
  <c r="S69" i="20"/>
  <c r="S38" i="20"/>
  <c r="S39" i="20" s="1"/>
  <c r="R57" i="20"/>
  <c r="R59" i="20" s="1"/>
  <c r="AE69" i="20"/>
  <c r="AE38" i="20"/>
  <c r="AE74" i="20"/>
  <c r="E30" i="20"/>
  <c r="E31" i="20" s="1"/>
  <c r="F28" i="20" s="1"/>
  <c r="AD82" i="20"/>
  <c r="AE42" i="20"/>
  <c r="AE72" i="20"/>
  <c r="AF29" i="20"/>
  <c r="AF21" i="20"/>
  <c r="AF41" i="20"/>
  <c r="AF22" i="20"/>
  <c r="AF24" i="20"/>
  <c r="AF36" i="20"/>
  <c r="AG20" i="20"/>
  <c r="AG23" i="20"/>
  <c r="AG68" i="20" s="1"/>
  <c r="AD85" i="20"/>
  <c r="AE67" i="20"/>
  <c r="AE51" i="20"/>
  <c r="AE82" i="20" s="1"/>
  <c r="AE43" i="20"/>
  <c r="AF74" i="20" s="1"/>
  <c r="AE52" i="20"/>
  <c r="AE83" i="20" s="1"/>
  <c r="AE54" i="20"/>
  <c r="AE85" i="20" s="1"/>
  <c r="AE39" i="20"/>
  <c r="AD39" i="20"/>
  <c r="AD83" i="20"/>
  <c r="S57" i="17"/>
  <c r="G67" i="17"/>
  <c r="AC70" i="17"/>
  <c r="F39" i="17"/>
  <c r="S59" i="17"/>
  <c r="E30" i="17"/>
  <c r="G52" i="17"/>
  <c r="G83" i="17" s="1"/>
  <c r="G43" i="17"/>
  <c r="H74" i="17" s="1"/>
  <c r="G51" i="17"/>
  <c r="G82" i="17" s="1"/>
  <c r="G54" i="17"/>
  <c r="G85" i="17" s="1"/>
  <c r="AE29" i="17"/>
  <c r="AE37" i="17" s="1"/>
  <c r="AE22" i="17"/>
  <c r="AE24" i="17"/>
  <c r="AF20" i="17"/>
  <c r="AF23" i="17"/>
  <c r="AF68" i="17" s="1"/>
  <c r="AE41" i="17"/>
  <c r="AE21" i="17"/>
  <c r="AE36" i="17"/>
  <c r="AD67" i="17"/>
  <c r="S85" i="17"/>
  <c r="S70" i="17"/>
  <c r="G72" i="17"/>
  <c r="G42" i="17"/>
  <c r="H68" i="17"/>
  <c r="T51" i="17"/>
  <c r="T82" i="17" s="1"/>
  <c r="T54" i="17"/>
  <c r="T85" i="17" s="1"/>
  <c r="T43" i="17"/>
  <c r="U74" i="17" s="1"/>
  <c r="T52" i="17"/>
  <c r="AD52" i="17"/>
  <c r="AD83" i="17" s="1"/>
  <c r="AD51" i="17"/>
  <c r="AD82" i="17" s="1"/>
  <c r="AD54" i="17"/>
  <c r="AD85" i="17" s="1"/>
  <c r="AD43" i="17"/>
  <c r="AE74" i="17" s="1"/>
  <c r="AD69" i="17"/>
  <c r="AD38" i="17"/>
  <c r="F83" i="17"/>
  <c r="AC39" i="17"/>
  <c r="H29" i="17"/>
  <c r="H21" i="17"/>
  <c r="H41" i="17"/>
  <c r="H22" i="17"/>
  <c r="H24" i="17"/>
  <c r="I20" i="17"/>
  <c r="I23" i="17"/>
  <c r="I68" i="17" s="1"/>
  <c r="H36" i="17"/>
  <c r="T69" i="17"/>
  <c r="T70" i="17" s="1"/>
  <c r="T38" i="17"/>
  <c r="T39" i="17" s="1"/>
  <c r="T42" i="17"/>
  <c r="T73" i="17" s="1"/>
  <c r="T72" i="17"/>
  <c r="AD37" i="17"/>
  <c r="AC73" i="17"/>
  <c r="T74" i="17"/>
  <c r="AC83" i="17"/>
  <c r="G69" i="17"/>
  <c r="G38" i="17"/>
  <c r="G39" i="17" s="1"/>
  <c r="U36" i="17"/>
  <c r="U21" i="17"/>
  <c r="U67" i="17" s="1"/>
  <c r="U41" i="17"/>
  <c r="U29" i="17"/>
  <c r="U22" i="17"/>
  <c r="V23" i="17"/>
  <c r="V68" i="17" s="1"/>
  <c r="U24" i="17"/>
  <c r="V20" i="17"/>
  <c r="S73" i="17"/>
  <c r="F57" i="17"/>
  <c r="AD72" i="17"/>
  <c r="AD42" i="17"/>
  <c r="AD73" i="17" s="1"/>
  <c r="AD57" i="15" l="1"/>
  <c r="AD59" i="15" s="1"/>
  <c r="AE72" i="15"/>
  <c r="AE42" i="15"/>
  <c r="AE73" i="15" s="1"/>
  <c r="AE52" i="15"/>
  <c r="AE83" i="15" s="1"/>
  <c r="AE43" i="15"/>
  <c r="AF74" i="15" s="1"/>
  <c r="AE54" i="15"/>
  <c r="AE85" i="15" s="1"/>
  <c r="AE51" i="15"/>
  <c r="AE82" i="15" s="1"/>
  <c r="AE38" i="15"/>
  <c r="AE39" i="15" s="1"/>
  <c r="AE69" i="15"/>
  <c r="R70" i="15"/>
  <c r="AG20" i="15"/>
  <c r="AF41" i="15"/>
  <c r="AF29" i="15"/>
  <c r="AF37" i="15" s="1"/>
  <c r="AF24" i="15"/>
  <c r="AG23" i="15"/>
  <c r="AG68" i="15" s="1"/>
  <c r="AF21" i="15"/>
  <c r="AF36" i="15"/>
  <c r="AF22" i="15"/>
  <c r="AE67" i="15"/>
  <c r="S57" i="14"/>
  <c r="S73" i="14"/>
  <c r="G57" i="14"/>
  <c r="G59" i="14" s="1"/>
  <c r="AE57" i="14"/>
  <c r="AE82" i="14"/>
  <c r="AE59" i="14"/>
  <c r="AF72" i="14"/>
  <c r="AF42" i="14"/>
  <c r="AF73" i="14" s="1"/>
  <c r="AF43" i="14"/>
  <c r="AG74" i="14" s="1"/>
  <c r="AF51" i="14"/>
  <c r="AF82" i="14" s="1"/>
  <c r="AF52" i="14"/>
  <c r="AF83" i="14" s="1"/>
  <c r="AF54" i="14"/>
  <c r="AF85" i="14" s="1"/>
  <c r="AF38" i="14"/>
  <c r="AF39" i="14" s="1"/>
  <c r="AF69" i="14"/>
  <c r="AF70" i="14" s="1"/>
  <c r="AG41" i="14"/>
  <c r="AG24" i="14"/>
  <c r="AG29" i="14"/>
  <c r="AG37" i="14" s="1"/>
  <c r="AH23" i="14"/>
  <c r="AH68" i="14" s="1"/>
  <c r="AG36" i="14"/>
  <c r="AG22" i="14"/>
  <c r="AG21" i="14"/>
  <c r="AH20" i="14"/>
  <c r="AE57" i="13"/>
  <c r="O90" i="13"/>
  <c r="AF85" i="13"/>
  <c r="AF82" i="13"/>
  <c r="AF74" i="13"/>
  <c r="AF83" i="13"/>
  <c r="F57" i="13"/>
  <c r="F59" i="13"/>
  <c r="G31" i="13"/>
  <c r="H28" i="13" s="1"/>
  <c r="R57" i="13"/>
  <c r="R59" i="13" s="1"/>
  <c r="R90" i="13" s="1"/>
  <c r="AD90" i="13"/>
  <c r="H36" i="13"/>
  <c r="H29" i="13"/>
  <c r="H37" i="13" s="1"/>
  <c r="I23" i="13"/>
  <c r="H22" i="13"/>
  <c r="H41" i="13"/>
  <c r="H42" i="13" s="1"/>
  <c r="I20" i="13"/>
  <c r="H21" i="13"/>
  <c r="H24" i="13"/>
  <c r="H38" i="13" s="1"/>
  <c r="G85" i="13"/>
  <c r="G82" i="13"/>
  <c r="G74" i="13"/>
  <c r="G83" i="13"/>
  <c r="G43" i="13"/>
  <c r="G57" i="13" s="1"/>
  <c r="G52" i="13"/>
  <c r="G54" i="13"/>
  <c r="G51" i="13"/>
  <c r="S83" i="13"/>
  <c r="S82" i="13"/>
  <c r="S74" i="13"/>
  <c r="S85" i="13"/>
  <c r="R88" i="13"/>
  <c r="AC90" i="13"/>
  <c r="AE88" i="13"/>
  <c r="C90" i="13"/>
  <c r="F88" i="13"/>
  <c r="U42" i="10"/>
  <c r="U38" i="10"/>
  <c r="U37" i="10"/>
  <c r="U39" i="10" s="1"/>
  <c r="G38" i="10"/>
  <c r="G42" i="10"/>
  <c r="U43" i="10"/>
  <c r="U51" i="10"/>
  <c r="U57" i="10" s="1"/>
  <c r="U52" i="10"/>
  <c r="U54" i="10"/>
  <c r="V29" i="10"/>
  <c r="V37" i="10" s="1"/>
  <c r="W20" i="10"/>
  <c r="V22" i="10"/>
  <c r="W23" i="10"/>
  <c r="V24" i="10"/>
  <c r="V38" i="10" s="1"/>
  <c r="V41" i="10"/>
  <c r="V36" i="10"/>
  <c r="V21" i="10"/>
  <c r="H24" i="10"/>
  <c r="H38" i="10" s="1"/>
  <c r="H22" i="10"/>
  <c r="H36" i="10"/>
  <c r="I20" i="10"/>
  <c r="H21" i="10"/>
  <c r="I23" i="10"/>
  <c r="H41" i="10"/>
  <c r="H29" i="10"/>
  <c r="G54" i="10"/>
  <c r="G43" i="10"/>
  <c r="G51" i="10"/>
  <c r="G52" i="10"/>
  <c r="AG29" i="8"/>
  <c r="AG37" i="8" s="1"/>
  <c r="AH20" i="8"/>
  <c r="AG22" i="8"/>
  <c r="AG36" i="8"/>
  <c r="AG24" i="8"/>
  <c r="AG38" i="8" s="1"/>
  <c r="AG21" i="8"/>
  <c r="AH23" i="8"/>
  <c r="U22" i="8"/>
  <c r="U36" i="8"/>
  <c r="U29" i="8"/>
  <c r="U37" i="8" s="1"/>
  <c r="U24" i="8"/>
  <c r="U38" i="8" s="1"/>
  <c r="V23" i="8"/>
  <c r="V20" i="8"/>
  <c r="U21" i="8"/>
  <c r="T39" i="8"/>
  <c r="AF39" i="8"/>
  <c r="AF41" i="8"/>
  <c r="AF42" i="8" s="1"/>
  <c r="U24" i="6"/>
  <c r="U22" i="6"/>
  <c r="U21" i="6"/>
  <c r="V20" i="6"/>
  <c r="U29" i="6"/>
  <c r="V23" i="6"/>
  <c r="H22" i="6"/>
  <c r="I23" i="6"/>
  <c r="I20" i="6"/>
  <c r="H21" i="6"/>
  <c r="H24" i="6"/>
  <c r="H29" i="6"/>
  <c r="H30" i="7"/>
  <c r="H31" i="7" s="1"/>
  <c r="I28" i="7" s="1"/>
  <c r="AG59" i="18"/>
  <c r="F30" i="9"/>
  <c r="F31" i="9"/>
  <c r="G28" i="9" s="1"/>
  <c r="S67" i="15"/>
  <c r="Q59" i="13"/>
  <c r="AH69" i="18"/>
  <c r="AH38" i="18"/>
  <c r="AG29" i="13"/>
  <c r="AG37" i="13" s="1"/>
  <c r="AH20" i="13"/>
  <c r="AG41" i="13"/>
  <c r="AG36" i="13"/>
  <c r="AH23" i="13"/>
  <c r="AG22" i="13"/>
  <c r="AG21" i="13"/>
  <c r="AG24" i="13"/>
  <c r="AG38" i="13" s="1"/>
  <c r="T20" i="7"/>
  <c r="S29" i="7"/>
  <c r="T23" i="7"/>
  <c r="S22" i="7"/>
  <c r="S21" i="7"/>
  <c r="S24" i="7"/>
  <c r="S43" i="15"/>
  <c r="S51" i="15"/>
  <c r="S82" i="15" s="1"/>
  <c r="S52" i="15"/>
  <c r="S83" i="15" s="1"/>
  <c r="S54" i="15"/>
  <c r="AG20" i="7"/>
  <c r="AF29" i="7"/>
  <c r="AG23" i="7"/>
  <c r="AF22" i="7"/>
  <c r="AF21" i="7"/>
  <c r="AF24" i="7"/>
  <c r="AH52" i="18"/>
  <c r="AH83" i="18" s="1"/>
  <c r="AH43" i="18"/>
  <c r="AI74" i="18" s="1"/>
  <c r="AH54" i="18"/>
  <c r="AH85" i="18" s="1"/>
  <c r="AH51" i="18"/>
  <c r="H85" i="15"/>
  <c r="AF42" i="13"/>
  <c r="I21" i="7"/>
  <c r="I29" i="7"/>
  <c r="J20" i="7"/>
  <c r="J23" i="7"/>
  <c r="I22" i="7"/>
  <c r="I24" i="7"/>
  <c r="T36" i="15"/>
  <c r="U20" i="15"/>
  <c r="U23" i="15"/>
  <c r="U68" i="15" s="1"/>
  <c r="T21" i="15"/>
  <c r="T22" i="15"/>
  <c r="T29" i="15"/>
  <c r="T37" i="15" s="1"/>
  <c r="T41" i="15"/>
  <c r="T24" i="15"/>
  <c r="G51" i="18"/>
  <c r="G82" i="18" s="1"/>
  <c r="G43" i="18"/>
  <c r="H74" i="18" s="1"/>
  <c r="G52" i="18"/>
  <c r="G83" i="18" s="1"/>
  <c r="G54" i="18"/>
  <c r="G85" i="18" s="1"/>
  <c r="I20" i="8"/>
  <c r="H36" i="8"/>
  <c r="H41" i="8" s="1"/>
  <c r="H42" i="8" s="1"/>
  <c r="I23" i="8"/>
  <c r="H29" i="8"/>
  <c r="H37" i="8" s="1"/>
  <c r="H22" i="8"/>
  <c r="H21" i="8"/>
  <c r="H24" i="8"/>
  <c r="H38" i="8" s="1"/>
  <c r="AG51" i="11"/>
  <c r="AG43" i="11"/>
  <c r="AG52" i="11"/>
  <c r="AG54" i="11"/>
  <c r="T59" i="12"/>
  <c r="R57" i="15"/>
  <c r="R59" i="15" s="1"/>
  <c r="U42" i="12"/>
  <c r="K20" i="15"/>
  <c r="J41" i="15"/>
  <c r="K23" i="15"/>
  <c r="J29" i="15"/>
  <c r="J21" i="15"/>
  <c r="J36" i="15"/>
  <c r="J22" i="15"/>
  <c r="J24" i="15"/>
  <c r="AH70" i="18"/>
  <c r="I20" i="4"/>
  <c r="H21" i="4"/>
  <c r="H69" i="14"/>
  <c r="H38" i="14"/>
  <c r="AH21" i="11"/>
  <c r="AH29" i="11"/>
  <c r="AH37" i="11" s="1"/>
  <c r="AH41" i="11"/>
  <c r="AI20" i="11"/>
  <c r="AI23" i="11"/>
  <c r="AH36" i="11"/>
  <c r="AH22" i="11"/>
  <c r="AH24" i="11"/>
  <c r="AH38" i="11" s="1"/>
  <c r="W20" i="12"/>
  <c r="V29" i="12"/>
  <c r="V37" i="12" s="1"/>
  <c r="V41" i="12"/>
  <c r="W23" i="12"/>
  <c r="V36" i="12"/>
  <c r="V21" i="12"/>
  <c r="V22" i="12"/>
  <c r="V24" i="12"/>
  <c r="I51" i="15"/>
  <c r="I82" i="15" s="1"/>
  <c r="I52" i="15"/>
  <c r="I83" i="15" s="1"/>
  <c r="I43" i="15"/>
  <c r="J74" i="15" s="1"/>
  <c r="I54" i="15"/>
  <c r="I85" i="15" s="1"/>
  <c r="AE42" i="12"/>
  <c r="AE57" i="12" s="1"/>
  <c r="I22" i="9"/>
  <c r="I41" i="9"/>
  <c r="I42" i="9" s="1"/>
  <c r="I21" i="9"/>
  <c r="I36" i="9"/>
  <c r="J20" i="9"/>
  <c r="I29" i="9"/>
  <c r="J23" i="9"/>
  <c r="I24" i="9"/>
  <c r="V23" i="14"/>
  <c r="V68" i="14" s="1"/>
  <c r="V20" i="14"/>
  <c r="U22" i="14"/>
  <c r="U41" i="14"/>
  <c r="U72" i="14" s="1"/>
  <c r="U29" i="14"/>
  <c r="U21" i="14"/>
  <c r="U67" i="14" s="1"/>
  <c r="U36" i="14"/>
  <c r="U24" i="14"/>
  <c r="H30" i="13"/>
  <c r="H31" i="13"/>
  <c r="I28" i="13" s="1"/>
  <c r="S39" i="14"/>
  <c r="I37" i="12"/>
  <c r="AI29" i="18"/>
  <c r="AI37" i="18" s="1"/>
  <c r="AI36" i="18"/>
  <c r="AJ20" i="18"/>
  <c r="AJ23" i="18"/>
  <c r="AJ68" i="18" s="1"/>
  <c r="AI21" i="18"/>
  <c r="AI22" i="18"/>
  <c r="AI41" i="18"/>
  <c r="AI24" i="18"/>
  <c r="J23" i="14"/>
  <c r="J68" i="14" s="1"/>
  <c r="J20" i="14"/>
  <c r="I41" i="14"/>
  <c r="I72" i="14" s="1"/>
  <c r="I22" i="14"/>
  <c r="I21" i="14"/>
  <c r="I29" i="14"/>
  <c r="I37" i="14" s="1"/>
  <c r="I36" i="14"/>
  <c r="I24" i="14"/>
  <c r="T21" i="4"/>
  <c r="U20" i="4"/>
  <c r="G57" i="17"/>
  <c r="H39" i="15"/>
  <c r="F31" i="15"/>
  <c r="G28" i="15" s="1"/>
  <c r="S37" i="15"/>
  <c r="H43" i="14"/>
  <c r="I74" i="14" s="1"/>
  <c r="H54" i="14"/>
  <c r="H85" i="14" s="1"/>
  <c r="H51" i="14"/>
  <c r="H82" i="14" s="1"/>
  <c r="H52" i="14"/>
  <c r="H83" i="14" s="1"/>
  <c r="H39" i="14"/>
  <c r="H57" i="11"/>
  <c r="G72" i="18"/>
  <c r="G57" i="18"/>
  <c r="G42" i="18"/>
  <c r="AG42" i="11"/>
  <c r="AG57" i="11" s="1"/>
  <c r="AD59" i="12"/>
  <c r="AG37" i="9"/>
  <c r="U37" i="12"/>
  <c r="H42" i="9"/>
  <c r="AE51" i="10"/>
  <c r="AE52" i="10"/>
  <c r="AE43" i="10"/>
  <c r="AE54" i="10"/>
  <c r="AE39" i="10"/>
  <c r="K23" i="12"/>
  <c r="J36" i="12"/>
  <c r="K20" i="12"/>
  <c r="J29" i="12"/>
  <c r="J37" i="12" s="1"/>
  <c r="J22" i="12"/>
  <c r="J21" i="12"/>
  <c r="J41" i="12"/>
  <c r="J24" i="12"/>
  <c r="J38" i="12" s="1"/>
  <c r="G30" i="8"/>
  <c r="G31" i="8"/>
  <c r="H28" i="8" s="1"/>
  <c r="AD57" i="17"/>
  <c r="I22" i="5"/>
  <c r="I21" i="5"/>
  <c r="J20" i="5"/>
  <c r="J23" i="5"/>
  <c r="AH37" i="18"/>
  <c r="S42" i="15"/>
  <c r="S73" i="15" s="1"/>
  <c r="S72" i="15"/>
  <c r="H42" i="14"/>
  <c r="AH20" i="6"/>
  <c r="AG21" i="6"/>
  <c r="AG29" i="6"/>
  <c r="AH23" i="6"/>
  <c r="AG22" i="6"/>
  <c r="AG24" i="6"/>
  <c r="G37" i="8"/>
  <c r="S70" i="14"/>
  <c r="T39" i="9"/>
  <c r="AH21" i="9"/>
  <c r="AH41" i="9"/>
  <c r="AH42" i="9" s="1"/>
  <c r="AI20" i="9"/>
  <c r="AH36" i="9"/>
  <c r="AH29" i="9"/>
  <c r="AH37" i="9" s="1"/>
  <c r="AI23" i="9"/>
  <c r="AH24" i="9"/>
  <c r="AH38" i="9" s="1"/>
  <c r="AH22" i="9"/>
  <c r="I67" i="15"/>
  <c r="AF36" i="12"/>
  <c r="AG20" i="12"/>
  <c r="AG23" i="12"/>
  <c r="AF29" i="12"/>
  <c r="AF37" i="12" s="1"/>
  <c r="AF22" i="12"/>
  <c r="AF21" i="12"/>
  <c r="AF41" i="12"/>
  <c r="AF24" i="12"/>
  <c r="AF38" i="12" s="1"/>
  <c r="V69" i="18"/>
  <c r="V38" i="18"/>
  <c r="U38" i="11"/>
  <c r="AF22" i="10"/>
  <c r="AG20" i="10"/>
  <c r="AF21" i="10"/>
  <c r="AF36" i="10"/>
  <c r="AF29" i="10"/>
  <c r="AF41" i="10"/>
  <c r="AG23" i="10"/>
  <c r="AF24" i="10"/>
  <c r="I51" i="12"/>
  <c r="I39" i="12"/>
  <c r="I52" i="12"/>
  <c r="I54" i="12"/>
  <c r="I43" i="12"/>
  <c r="R83" i="15"/>
  <c r="G59" i="13"/>
  <c r="G30" i="10"/>
  <c r="G31" i="10" s="1"/>
  <c r="H28" i="10" s="1"/>
  <c r="AE43" i="12"/>
  <c r="AE39" i="12"/>
  <c r="AE52" i="12"/>
  <c r="AE51" i="12"/>
  <c r="AE54" i="12"/>
  <c r="H59" i="12"/>
  <c r="AE59" i="13"/>
  <c r="AE90" i="13" s="1"/>
  <c r="F31" i="12"/>
  <c r="G28" i="12" s="1"/>
  <c r="AH72" i="18"/>
  <c r="AH42" i="18"/>
  <c r="I68" i="14"/>
  <c r="F83" i="18"/>
  <c r="T36" i="13"/>
  <c r="T29" i="13"/>
  <c r="T37" i="13" s="1"/>
  <c r="U20" i="13"/>
  <c r="T41" i="13"/>
  <c r="U23" i="13"/>
  <c r="T21" i="13"/>
  <c r="T22" i="13"/>
  <c r="T24" i="13"/>
  <c r="T38" i="13" s="1"/>
  <c r="AH22" i="5"/>
  <c r="AI20" i="5"/>
  <c r="AH21" i="5"/>
  <c r="AI23" i="5"/>
  <c r="H57" i="15"/>
  <c r="W36" i="18"/>
  <c r="W41" i="18"/>
  <c r="X23" i="18"/>
  <c r="X68" i="18" s="1"/>
  <c r="W21" i="18"/>
  <c r="W29" i="18"/>
  <c r="W22" i="18"/>
  <c r="X20" i="18"/>
  <c r="W24" i="18"/>
  <c r="AE42" i="10"/>
  <c r="AE57" i="10" s="1"/>
  <c r="F57" i="18"/>
  <c r="E89" i="15"/>
  <c r="E91" i="15" s="1"/>
  <c r="E92" i="15" s="1"/>
  <c r="F92" i="15" s="1"/>
  <c r="G31" i="6"/>
  <c r="H28" i="6" s="1"/>
  <c r="G30" i="6"/>
  <c r="S37" i="13"/>
  <c r="AG85" i="18"/>
  <c r="V70" i="18"/>
  <c r="G74" i="18"/>
  <c r="AH20" i="4"/>
  <c r="AG21" i="4"/>
  <c r="U22" i="5"/>
  <c r="V20" i="5"/>
  <c r="V23" i="5"/>
  <c r="U21" i="5"/>
  <c r="I42" i="11"/>
  <c r="I57" i="11" s="1"/>
  <c r="T59" i="11"/>
  <c r="AH74" i="18"/>
  <c r="T69" i="14"/>
  <c r="T70" i="14" s="1"/>
  <c r="T38" i="14"/>
  <c r="V51" i="18"/>
  <c r="V39" i="18"/>
  <c r="V43" i="18"/>
  <c r="W74" i="18" s="1"/>
  <c r="V54" i="18"/>
  <c r="V52" i="18"/>
  <c r="U37" i="11"/>
  <c r="V24" i="9"/>
  <c r="V22" i="9"/>
  <c r="V21" i="9"/>
  <c r="V41" i="9"/>
  <c r="W20" i="9"/>
  <c r="V36" i="9"/>
  <c r="V29" i="9"/>
  <c r="W23" i="9"/>
  <c r="G30" i="14"/>
  <c r="G87" i="14" s="1"/>
  <c r="G89" i="14" s="1"/>
  <c r="H67" i="14"/>
  <c r="H70" i="14" s="1"/>
  <c r="F59" i="18"/>
  <c r="G38" i="18"/>
  <c r="G39" i="18" s="1"/>
  <c r="G69" i="18"/>
  <c r="H59" i="11"/>
  <c r="AF59" i="18"/>
  <c r="AF59" i="11"/>
  <c r="AG83" i="18"/>
  <c r="U39" i="11"/>
  <c r="U51" i="11"/>
  <c r="U54" i="11"/>
  <c r="U43" i="11"/>
  <c r="U52" i="11"/>
  <c r="U39" i="9"/>
  <c r="AG38" i="9"/>
  <c r="AG39" i="9" s="1"/>
  <c r="U57" i="18"/>
  <c r="U59" i="18" s="1"/>
  <c r="I69" i="15"/>
  <c r="I38" i="15"/>
  <c r="I39" i="15" s="1"/>
  <c r="T42" i="14"/>
  <c r="V41" i="11"/>
  <c r="V36" i="11"/>
  <c r="W20" i="11"/>
  <c r="V29" i="11"/>
  <c r="V37" i="11" s="1"/>
  <c r="W23" i="11"/>
  <c r="V21" i="11"/>
  <c r="V22" i="11"/>
  <c r="V24" i="11"/>
  <c r="V38" i="11" s="1"/>
  <c r="H70" i="15"/>
  <c r="F82" i="18"/>
  <c r="S39" i="13"/>
  <c r="S43" i="13"/>
  <c r="S51" i="13"/>
  <c r="S52" i="13"/>
  <c r="S54" i="13"/>
  <c r="H68" i="18"/>
  <c r="F30" i="18"/>
  <c r="F31" i="18"/>
  <c r="G28" i="18" s="1"/>
  <c r="AF39" i="13"/>
  <c r="AF43" i="13"/>
  <c r="AF51" i="13"/>
  <c r="AF54" i="13"/>
  <c r="AF52" i="13"/>
  <c r="S42" i="13"/>
  <c r="G67" i="18"/>
  <c r="G70" i="18" s="1"/>
  <c r="AG38" i="11"/>
  <c r="AG39" i="11" s="1"/>
  <c r="AG59" i="11" s="1"/>
  <c r="I39" i="11"/>
  <c r="I43" i="11"/>
  <c r="I51" i="11"/>
  <c r="I52" i="11"/>
  <c r="I54" i="11"/>
  <c r="H39" i="9"/>
  <c r="T54" i="14"/>
  <c r="T85" i="14" s="1"/>
  <c r="T51" i="14"/>
  <c r="T82" i="14" s="1"/>
  <c r="T52" i="14"/>
  <c r="T83" i="14" s="1"/>
  <c r="T43" i="14"/>
  <c r="U74" i="14" s="1"/>
  <c r="T39" i="14"/>
  <c r="V72" i="18"/>
  <c r="V42" i="18"/>
  <c r="V57" i="18"/>
  <c r="U42" i="11"/>
  <c r="U57" i="11" s="1"/>
  <c r="I42" i="12"/>
  <c r="S69" i="15"/>
  <c r="S38" i="15"/>
  <c r="S39" i="15" s="1"/>
  <c r="G31" i="11"/>
  <c r="H28" i="11" s="1"/>
  <c r="G30" i="11"/>
  <c r="F85" i="18"/>
  <c r="I23" i="18"/>
  <c r="I68" i="18" s="1"/>
  <c r="H41" i="18"/>
  <c r="H21" i="18"/>
  <c r="H67" i="18" s="1"/>
  <c r="H22" i="18"/>
  <c r="H29" i="18"/>
  <c r="H37" i="18" s="1"/>
  <c r="I20" i="18"/>
  <c r="H36" i="18"/>
  <c r="H24" i="18"/>
  <c r="G38" i="8"/>
  <c r="J36" i="11"/>
  <c r="K20" i="11"/>
  <c r="J29" i="11"/>
  <c r="K23" i="11"/>
  <c r="J21" i="11"/>
  <c r="J22" i="11"/>
  <c r="J41" i="11"/>
  <c r="J24" i="11"/>
  <c r="J38" i="11" s="1"/>
  <c r="AG42" i="9"/>
  <c r="R73" i="15"/>
  <c r="U39" i="12"/>
  <c r="U43" i="12"/>
  <c r="U57" i="12" s="1"/>
  <c r="U51" i="12"/>
  <c r="U52" i="12"/>
  <c r="U54" i="12"/>
  <c r="I72" i="15"/>
  <c r="I42" i="15"/>
  <c r="S70" i="20"/>
  <c r="G67" i="20"/>
  <c r="AE70" i="20"/>
  <c r="S57" i="20"/>
  <c r="S59" i="20" s="1"/>
  <c r="T72" i="20"/>
  <c r="T42" i="20"/>
  <c r="T73" i="20" s="1"/>
  <c r="G54" i="20"/>
  <c r="G85" i="20" s="1"/>
  <c r="G43" i="20"/>
  <c r="H74" i="20" s="1"/>
  <c r="G51" i="20"/>
  <c r="G82" i="20" s="1"/>
  <c r="G52" i="20"/>
  <c r="G83" i="20" s="1"/>
  <c r="F73" i="20"/>
  <c r="F57" i="20"/>
  <c r="F59" i="20" s="1"/>
  <c r="T54" i="20"/>
  <c r="T85" i="20" s="1"/>
  <c r="T51" i="20"/>
  <c r="T82" i="20" s="1"/>
  <c r="T43" i="20"/>
  <c r="U74" i="20" s="1"/>
  <c r="T52" i="20"/>
  <c r="T83" i="20" s="1"/>
  <c r="G72" i="20"/>
  <c r="G42" i="20"/>
  <c r="T67" i="20"/>
  <c r="H36" i="20"/>
  <c r="H21" i="20"/>
  <c r="I23" i="20"/>
  <c r="I68" i="20" s="1"/>
  <c r="I20" i="20"/>
  <c r="H41" i="20"/>
  <c r="H22" i="20"/>
  <c r="H29" i="20"/>
  <c r="H37" i="20" s="1"/>
  <c r="H24" i="20"/>
  <c r="G69" i="20"/>
  <c r="G38" i="20"/>
  <c r="G39" i="20" s="1"/>
  <c r="T69" i="20"/>
  <c r="T38" i="20"/>
  <c r="T39" i="20" s="1"/>
  <c r="U22" i="20"/>
  <c r="V23" i="20"/>
  <c r="V68" i="20" s="1"/>
  <c r="U24" i="20"/>
  <c r="U29" i="20"/>
  <c r="U37" i="20" s="1"/>
  <c r="U21" i="20"/>
  <c r="U36" i="20"/>
  <c r="U41" i="20"/>
  <c r="V20" i="20"/>
  <c r="G70" i="20"/>
  <c r="AD59" i="20"/>
  <c r="AG21" i="20"/>
  <c r="AG22" i="20"/>
  <c r="AG24" i="20"/>
  <c r="AG29" i="20"/>
  <c r="AG37" i="20" s="1"/>
  <c r="AH20" i="20"/>
  <c r="AH23" i="20"/>
  <c r="AH68" i="20" s="1"/>
  <c r="AG36" i="20"/>
  <c r="AG41" i="20"/>
  <c r="AF51" i="20"/>
  <c r="AF82" i="20" s="1"/>
  <c r="AF52" i="20"/>
  <c r="AF54" i="20"/>
  <c r="AF43" i="20"/>
  <c r="AF67" i="20"/>
  <c r="AE73" i="20"/>
  <c r="E87" i="20"/>
  <c r="AF69" i="20"/>
  <c r="AF38" i="20"/>
  <c r="AF37" i="20"/>
  <c r="AE57" i="20"/>
  <c r="AF72" i="20"/>
  <c r="AF42" i="20"/>
  <c r="AF73" i="20" s="1"/>
  <c r="F30" i="20"/>
  <c r="F87" i="20" s="1"/>
  <c r="G59" i="17"/>
  <c r="AD39" i="17"/>
  <c r="AD59" i="17" s="1"/>
  <c r="U43" i="17"/>
  <c r="U51" i="17"/>
  <c r="U52" i="17"/>
  <c r="U83" i="17" s="1"/>
  <c r="U54" i="17"/>
  <c r="U85" i="17" s="1"/>
  <c r="H51" i="17"/>
  <c r="H54" i="17"/>
  <c r="H52" i="17"/>
  <c r="H43" i="17"/>
  <c r="I74" i="17" s="1"/>
  <c r="G70" i="17"/>
  <c r="AD70" i="17"/>
  <c r="V21" i="17"/>
  <c r="V41" i="17"/>
  <c r="V36" i="17"/>
  <c r="V22" i="17"/>
  <c r="W23" i="17"/>
  <c r="W68" i="17" s="1"/>
  <c r="V24" i="17"/>
  <c r="W20" i="17"/>
  <c r="V29" i="17"/>
  <c r="V37" i="17" s="1"/>
  <c r="H72" i="17"/>
  <c r="H42" i="17"/>
  <c r="H73" i="17" s="1"/>
  <c r="AE51" i="17"/>
  <c r="AE54" i="17"/>
  <c r="AE85" i="17" s="1"/>
  <c r="AE52" i="17"/>
  <c r="AE43" i="17"/>
  <c r="AF74" i="17" s="1"/>
  <c r="AF22" i="17"/>
  <c r="AF24" i="17"/>
  <c r="AG20" i="17"/>
  <c r="AG23" i="17"/>
  <c r="AG68" i="17" s="1"/>
  <c r="AF29" i="17"/>
  <c r="AF36" i="17"/>
  <c r="AF21" i="17"/>
  <c r="AF41" i="17"/>
  <c r="E87" i="17"/>
  <c r="F59" i="17"/>
  <c r="U37" i="17"/>
  <c r="U69" i="17"/>
  <c r="U38" i="17"/>
  <c r="U39" i="17" s="1"/>
  <c r="U42" i="17"/>
  <c r="U72" i="17"/>
  <c r="T57" i="17"/>
  <c r="T59" i="17" s="1"/>
  <c r="I22" i="17"/>
  <c r="I24" i="17"/>
  <c r="J20" i="17"/>
  <c r="J23" i="17"/>
  <c r="J68" i="17" s="1"/>
  <c r="I36" i="17"/>
  <c r="I29" i="17"/>
  <c r="I37" i="17" s="1"/>
  <c r="I21" i="17"/>
  <c r="I41" i="17"/>
  <c r="H67" i="17"/>
  <c r="G73" i="17"/>
  <c r="AE67" i="17"/>
  <c r="AE69" i="17"/>
  <c r="AE38" i="17"/>
  <c r="AE39" i="17" s="1"/>
  <c r="E31" i="17"/>
  <c r="F28" i="17" s="1"/>
  <c r="H69" i="17"/>
  <c r="H38" i="17"/>
  <c r="H37" i="17"/>
  <c r="AC59" i="17"/>
  <c r="T83" i="17"/>
  <c r="AE42" i="17"/>
  <c r="AE72" i="17"/>
  <c r="J67" i="15" l="1"/>
  <c r="AF43" i="15"/>
  <c r="AG74" i="15" s="1"/>
  <c r="AF54" i="15"/>
  <c r="AF85" i="15" s="1"/>
  <c r="AF52" i="15"/>
  <c r="AF83" i="15" s="1"/>
  <c r="AF51" i="15"/>
  <c r="AF82" i="15" s="1"/>
  <c r="S57" i="15"/>
  <c r="S59" i="15" s="1"/>
  <c r="I57" i="15"/>
  <c r="I59" i="15" s="1"/>
  <c r="AE70" i="15"/>
  <c r="AF38" i="15"/>
  <c r="AF39" i="15" s="1"/>
  <c r="AF69" i="15"/>
  <c r="AF67" i="15"/>
  <c r="T67" i="15"/>
  <c r="AF72" i="15"/>
  <c r="AF42" i="15"/>
  <c r="AG29" i="15"/>
  <c r="AG37" i="15" s="1"/>
  <c r="AG22" i="15"/>
  <c r="AG36" i="15"/>
  <c r="AH20" i="15"/>
  <c r="AH23" i="15"/>
  <c r="AH68" i="15" s="1"/>
  <c r="AG21" i="15"/>
  <c r="AG41" i="15"/>
  <c r="AG24" i="15"/>
  <c r="AE57" i="15"/>
  <c r="AE59" i="15" s="1"/>
  <c r="AF57" i="14"/>
  <c r="AF59" i="14" s="1"/>
  <c r="AG38" i="14"/>
  <c r="AG39" i="14" s="1"/>
  <c r="AG69" i="14"/>
  <c r="AG72" i="14"/>
  <c r="AG42" i="14"/>
  <c r="T57" i="14"/>
  <c r="T59" i="14" s="1"/>
  <c r="T73" i="14"/>
  <c r="G31" i="14"/>
  <c r="H28" i="14" s="1"/>
  <c r="AH36" i="14"/>
  <c r="AH41" i="14"/>
  <c r="AI23" i="14"/>
  <c r="AI68" i="14" s="1"/>
  <c r="AH24" i="14"/>
  <c r="AI20" i="14"/>
  <c r="AH29" i="14"/>
  <c r="AH37" i="14" s="1"/>
  <c r="AH21" i="14"/>
  <c r="AH67" i="14" s="1"/>
  <c r="AH22" i="14"/>
  <c r="AG67" i="14"/>
  <c r="H57" i="14"/>
  <c r="H73" i="14"/>
  <c r="AG51" i="14"/>
  <c r="AG82" i="14" s="1"/>
  <c r="AG52" i="14"/>
  <c r="AG83" i="14" s="1"/>
  <c r="AG54" i="14"/>
  <c r="AG85" i="14" s="1"/>
  <c r="AG43" i="14"/>
  <c r="AH74" i="14" s="1"/>
  <c r="H85" i="13"/>
  <c r="H82" i="13"/>
  <c r="H74" i="13"/>
  <c r="H83" i="13"/>
  <c r="H43" i="13"/>
  <c r="H52" i="13"/>
  <c r="H51" i="13"/>
  <c r="H39" i="13"/>
  <c r="H54" i="13"/>
  <c r="S57" i="13"/>
  <c r="S59" i="13" s="1"/>
  <c r="I41" i="13"/>
  <c r="I42" i="13" s="1"/>
  <c r="I22" i="13"/>
  <c r="J23" i="13"/>
  <c r="I24" i="13"/>
  <c r="I38" i="13" s="1"/>
  <c r="I29" i="13"/>
  <c r="I37" i="13" s="1"/>
  <c r="I21" i="13"/>
  <c r="J20" i="13"/>
  <c r="I36" i="13"/>
  <c r="F90" i="13"/>
  <c r="AF57" i="13"/>
  <c r="T83" i="13"/>
  <c r="T82" i="13"/>
  <c r="T74" i="13"/>
  <c r="T85" i="13"/>
  <c r="G88" i="13"/>
  <c r="AG74" i="13"/>
  <c r="AG85" i="13"/>
  <c r="AG82" i="13"/>
  <c r="AG83" i="13"/>
  <c r="S88" i="13"/>
  <c r="AF88" i="13"/>
  <c r="W29" i="10"/>
  <c r="X20" i="10"/>
  <c r="W24" i="10"/>
  <c r="W36" i="10"/>
  <c r="W22" i="10"/>
  <c r="W41" i="10"/>
  <c r="X23" i="10"/>
  <c r="W21" i="10"/>
  <c r="V42" i="10"/>
  <c r="H37" i="10"/>
  <c r="H39" i="10" s="1"/>
  <c r="AF42" i="10"/>
  <c r="H42" i="10"/>
  <c r="G39" i="10"/>
  <c r="H54" i="10"/>
  <c r="H51" i="10"/>
  <c r="H57" i="10" s="1"/>
  <c r="H52" i="10"/>
  <c r="H43" i="10"/>
  <c r="I29" i="10"/>
  <c r="I37" i="10" s="1"/>
  <c r="J23" i="10"/>
  <c r="I22" i="10"/>
  <c r="I36" i="10"/>
  <c r="I21" i="10"/>
  <c r="J20" i="10"/>
  <c r="I24" i="10"/>
  <c r="I38" i="10" s="1"/>
  <c r="I41" i="10"/>
  <c r="V54" i="10"/>
  <c r="V39" i="10"/>
  <c r="V43" i="10"/>
  <c r="V51" i="10"/>
  <c r="V52" i="10"/>
  <c r="V57" i="10" s="1"/>
  <c r="G57" i="10"/>
  <c r="U41" i="8"/>
  <c r="U39" i="8"/>
  <c r="AG41" i="8"/>
  <c r="AG39" i="8"/>
  <c r="AH21" i="8"/>
  <c r="AH29" i="8"/>
  <c r="AH37" i="8" s="1"/>
  <c r="AH24" i="8"/>
  <c r="AH38" i="8" s="1"/>
  <c r="AH36" i="8"/>
  <c r="AI23" i="8"/>
  <c r="AI20" i="8"/>
  <c r="AH22" i="8"/>
  <c r="V22" i="8"/>
  <c r="V21" i="8"/>
  <c r="V29" i="8"/>
  <c r="V37" i="8" s="1"/>
  <c r="W23" i="8"/>
  <c r="W20" i="8"/>
  <c r="V24" i="8"/>
  <c r="V38" i="8" s="1"/>
  <c r="V36" i="8"/>
  <c r="V41" i="8" s="1"/>
  <c r="V42" i="8" s="1"/>
  <c r="V29" i="6"/>
  <c r="V22" i="6"/>
  <c r="V21" i="6"/>
  <c r="W20" i="6"/>
  <c r="W23" i="6"/>
  <c r="V24" i="6"/>
  <c r="I24" i="6"/>
  <c r="I22" i="6"/>
  <c r="I21" i="6"/>
  <c r="I29" i="6"/>
  <c r="J23" i="6"/>
  <c r="J20" i="6"/>
  <c r="H30" i="10"/>
  <c r="H31" i="10" s="1"/>
  <c r="I28" i="10" s="1"/>
  <c r="G59" i="18"/>
  <c r="I30" i="7"/>
  <c r="I31" i="7"/>
  <c r="J28" i="7" s="1"/>
  <c r="H38" i="18"/>
  <c r="H69" i="18"/>
  <c r="V59" i="18"/>
  <c r="J21" i="14"/>
  <c r="J22" i="14"/>
  <c r="J41" i="14"/>
  <c r="J72" i="14" s="1"/>
  <c r="K23" i="14"/>
  <c r="J36" i="14"/>
  <c r="K20" i="14"/>
  <c r="J29" i="14"/>
  <c r="J37" i="14" s="1"/>
  <c r="J24" i="14"/>
  <c r="I22" i="18"/>
  <c r="J20" i="18"/>
  <c r="I21" i="18"/>
  <c r="I67" i="18" s="1"/>
  <c r="J23" i="18"/>
  <c r="J68" i="18" s="1"/>
  <c r="I29" i="18"/>
  <c r="I37" i="18" s="1"/>
  <c r="I36" i="18"/>
  <c r="I41" i="18"/>
  <c r="I24" i="18"/>
  <c r="AF59" i="13"/>
  <c r="W72" i="18"/>
  <c r="W42" i="18"/>
  <c r="W73" i="18" s="1"/>
  <c r="AH73" i="18"/>
  <c r="AF38" i="10"/>
  <c r="AF39" i="10" s="1"/>
  <c r="J51" i="12"/>
  <c r="J43" i="12"/>
  <c r="J52" i="12"/>
  <c r="J54" i="12"/>
  <c r="J39" i="12"/>
  <c r="U43" i="14"/>
  <c r="V74" i="14" s="1"/>
  <c r="U52" i="14"/>
  <c r="U83" i="14" s="1"/>
  <c r="U54" i="14"/>
  <c r="U85" i="14" s="1"/>
  <c r="U51" i="14"/>
  <c r="U82" i="14" s="1"/>
  <c r="J69" i="15"/>
  <c r="J70" i="15" s="1"/>
  <c r="J38" i="15"/>
  <c r="T72" i="15"/>
  <c r="T42" i="15"/>
  <c r="T74" i="15"/>
  <c r="AG39" i="13"/>
  <c r="AG43" i="13"/>
  <c r="AG51" i="13"/>
  <c r="AG52" i="13"/>
  <c r="AG54" i="13"/>
  <c r="G30" i="18"/>
  <c r="G87" i="18" s="1"/>
  <c r="X23" i="9"/>
  <c r="W36" i="9"/>
  <c r="W29" i="9"/>
  <c r="W37" i="9" s="1"/>
  <c r="W21" i="9"/>
  <c r="W41" i="9"/>
  <c r="W42" i="9" s="1"/>
  <c r="X20" i="9"/>
  <c r="W22" i="9"/>
  <c r="W24" i="9"/>
  <c r="W38" i="9" s="1"/>
  <c r="W20" i="5"/>
  <c r="W23" i="5"/>
  <c r="V22" i="5"/>
  <c r="V21" i="5"/>
  <c r="W51" i="18"/>
  <c r="W82" i="18" s="1"/>
  <c r="W54" i="18"/>
  <c r="W85" i="18" s="1"/>
  <c r="W43" i="18"/>
  <c r="X74" i="18" s="1"/>
  <c r="W52" i="18"/>
  <c r="W83" i="18" s="1"/>
  <c r="T42" i="13"/>
  <c r="AF42" i="12"/>
  <c r="AI38" i="18"/>
  <c r="AI69" i="18"/>
  <c r="W36" i="12"/>
  <c r="W29" i="12"/>
  <c r="X20" i="12"/>
  <c r="W22" i="12"/>
  <c r="X23" i="12"/>
  <c r="W41" i="12"/>
  <c r="W21" i="12"/>
  <c r="W24" i="12"/>
  <c r="W38" i="12" s="1"/>
  <c r="AG57" i="13"/>
  <c r="AG42" i="13"/>
  <c r="G30" i="9"/>
  <c r="G31" i="9" s="1"/>
  <c r="H28" i="9" s="1"/>
  <c r="J42" i="11"/>
  <c r="J57" i="11" s="1"/>
  <c r="G91" i="18"/>
  <c r="AF67" i="17"/>
  <c r="U67" i="20"/>
  <c r="F87" i="18"/>
  <c r="V42" i="9"/>
  <c r="U36" i="13"/>
  <c r="U29" i="13"/>
  <c r="V20" i="13"/>
  <c r="U21" i="13"/>
  <c r="U41" i="13"/>
  <c r="V23" i="13"/>
  <c r="U22" i="13"/>
  <c r="U24" i="13"/>
  <c r="G73" i="18"/>
  <c r="AI72" i="18"/>
  <c r="AI42" i="18"/>
  <c r="AI73" i="18" s="1"/>
  <c r="U37" i="14"/>
  <c r="J52" i="15"/>
  <c r="J83" i="15" s="1"/>
  <c r="J43" i="15"/>
  <c r="J54" i="15"/>
  <c r="J85" i="15" s="1"/>
  <c r="J51" i="15"/>
  <c r="H39" i="8"/>
  <c r="AH36" i="13"/>
  <c r="AH29" i="13"/>
  <c r="AI20" i="13"/>
  <c r="AH21" i="13"/>
  <c r="AH41" i="13"/>
  <c r="AI23" i="13"/>
  <c r="AH22" i="13"/>
  <c r="AH24" i="13"/>
  <c r="W67" i="18"/>
  <c r="H70" i="18"/>
  <c r="AF37" i="10"/>
  <c r="U42" i="14"/>
  <c r="U73" i="14" s="1"/>
  <c r="I36" i="8"/>
  <c r="I41" i="8" s="1"/>
  <c r="I42" i="8" s="1"/>
  <c r="I21" i="8"/>
  <c r="J20" i="8"/>
  <c r="I29" i="8"/>
  <c r="I37" i="8" s="1"/>
  <c r="J23" i="8"/>
  <c r="I22" i="8"/>
  <c r="I24" i="8"/>
  <c r="G89" i="18"/>
  <c r="I69" i="14"/>
  <c r="I38" i="14"/>
  <c r="I39" i="14" s="1"/>
  <c r="AI67" i="18"/>
  <c r="AI70" i="18" s="1"/>
  <c r="J37" i="15"/>
  <c r="I73" i="15"/>
  <c r="T39" i="13"/>
  <c r="T51" i="13"/>
  <c r="T54" i="13"/>
  <c r="T43" i="13"/>
  <c r="T52" i="13"/>
  <c r="AE59" i="12"/>
  <c r="AF43" i="10"/>
  <c r="AF57" i="10" s="1"/>
  <c r="AF51" i="10"/>
  <c r="AF52" i="10"/>
  <c r="AF54" i="10"/>
  <c r="J37" i="11"/>
  <c r="V38" i="9"/>
  <c r="AI21" i="5"/>
  <c r="AJ23" i="5"/>
  <c r="AI22" i="5"/>
  <c r="AJ20" i="5"/>
  <c r="AH39" i="9"/>
  <c r="I52" i="14"/>
  <c r="I83" i="14" s="1"/>
  <c r="I43" i="14"/>
  <c r="J74" i="14" s="1"/>
  <c r="I54" i="14"/>
  <c r="I85" i="14" s="1"/>
  <c r="I51" i="14"/>
  <c r="I82" i="14" s="1"/>
  <c r="V21" i="14"/>
  <c r="V22" i="14"/>
  <c r="W20" i="14"/>
  <c r="V41" i="14"/>
  <c r="V72" i="14" s="1"/>
  <c r="V29" i="14"/>
  <c r="V37" i="14" s="1"/>
  <c r="W23" i="14"/>
  <c r="W68" i="14" s="1"/>
  <c r="V36" i="14"/>
  <c r="V24" i="14"/>
  <c r="K68" i="15"/>
  <c r="U41" i="15"/>
  <c r="U29" i="15"/>
  <c r="U37" i="15" s="1"/>
  <c r="U22" i="15"/>
  <c r="V20" i="15"/>
  <c r="U36" i="15"/>
  <c r="U21" i="15"/>
  <c r="V23" i="15"/>
  <c r="V68" i="15" s="1"/>
  <c r="U24" i="15"/>
  <c r="U59" i="12"/>
  <c r="K22" i="11"/>
  <c r="L20" i="11"/>
  <c r="K36" i="11"/>
  <c r="K29" i="11"/>
  <c r="K37" i="11" s="1"/>
  <c r="L23" i="11"/>
  <c r="K21" i="11"/>
  <c r="K41" i="11"/>
  <c r="K24" i="11"/>
  <c r="K38" i="11" s="1"/>
  <c r="AH23" i="10"/>
  <c r="AH20" i="10"/>
  <c r="AG36" i="10"/>
  <c r="AG21" i="10"/>
  <c r="AG29" i="10"/>
  <c r="AG37" i="10" s="1"/>
  <c r="AG24" i="10"/>
  <c r="AG38" i="10" s="1"/>
  <c r="AG41" i="10"/>
  <c r="AG22" i="10"/>
  <c r="AG41" i="12"/>
  <c r="AG21" i="12"/>
  <c r="AG36" i="12"/>
  <c r="AH23" i="12"/>
  <c r="AG22" i="12"/>
  <c r="AG29" i="12"/>
  <c r="AH20" i="12"/>
  <c r="AG24" i="12"/>
  <c r="AI22" i="9"/>
  <c r="AI36" i="9"/>
  <c r="AI29" i="9"/>
  <c r="AI37" i="9" s="1"/>
  <c r="AI21" i="9"/>
  <c r="AI41" i="9"/>
  <c r="AJ20" i="9"/>
  <c r="AJ23" i="9"/>
  <c r="AI24" i="9"/>
  <c r="AH22" i="6"/>
  <c r="AH29" i="6"/>
  <c r="AH21" i="6"/>
  <c r="AI20" i="6"/>
  <c r="AI23" i="6"/>
  <c r="AH24" i="6"/>
  <c r="H30" i="8"/>
  <c r="H31" i="8"/>
  <c r="I28" i="8" s="1"/>
  <c r="AK20" i="18"/>
  <c r="AJ41" i="18"/>
  <c r="AK23" i="18"/>
  <c r="AK68" i="18" s="1"/>
  <c r="AJ29" i="18"/>
  <c r="AJ37" i="18" s="1"/>
  <c r="AJ36" i="18"/>
  <c r="AJ21" i="18"/>
  <c r="AJ22" i="18"/>
  <c r="AJ24" i="18"/>
  <c r="S59" i="14"/>
  <c r="V38" i="12"/>
  <c r="I21" i="4"/>
  <c r="J20" i="4"/>
  <c r="J72" i="15"/>
  <c r="J42" i="15"/>
  <c r="J73" i="15" s="1"/>
  <c r="T52" i="15"/>
  <c r="T54" i="15"/>
  <c r="T85" i="15" s="1"/>
  <c r="T51" i="15"/>
  <c r="T43" i="15"/>
  <c r="U74" i="15" s="1"/>
  <c r="H30" i="11"/>
  <c r="H31" i="11" s="1"/>
  <c r="I28" i="11" s="1"/>
  <c r="H72" i="18"/>
  <c r="H42" i="18"/>
  <c r="H73" i="18" s="1"/>
  <c r="H30" i="14"/>
  <c r="AH21" i="4"/>
  <c r="AI20" i="4"/>
  <c r="W69" i="18"/>
  <c r="W38" i="18"/>
  <c r="U57" i="17"/>
  <c r="J52" i="11"/>
  <c r="J43" i="11"/>
  <c r="J51" i="11"/>
  <c r="J54" i="11"/>
  <c r="J39" i="11"/>
  <c r="I59" i="11"/>
  <c r="W36" i="11"/>
  <c r="X20" i="11"/>
  <c r="W29" i="11"/>
  <c r="W41" i="11"/>
  <c r="X23" i="11"/>
  <c r="W21" i="11"/>
  <c r="W22" i="11"/>
  <c r="W24" i="11"/>
  <c r="V39" i="8"/>
  <c r="V83" i="18"/>
  <c r="X41" i="18"/>
  <c r="Y23" i="18"/>
  <c r="Y68" i="18" s="1"/>
  <c r="X22" i="18"/>
  <c r="Y20" i="18"/>
  <c r="X36" i="18"/>
  <c r="X21" i="18"/>
  <c r="X67" i="18" s="1"/>
  <c r="X29" i="18"/>
  <c r="X37" i="18" s="1"/>
  <c r="X24" i="18"/>
  <c r="AF54" i="12"/>
  <c r="AF43" i="12"/>
  <c r="AF51" i="12"/>
  <c r="AF39" i="12"/>
  <c r="AF52" i="12"/>
  <c r="J57" i="12"/>
  <c r="J42" i="12"/>
  <c r="I67" i="14"/>
  <c r="AI39" i="18"/>
  <c r="AI51" i="18"/>
  <c r="AI82" i="18" s="1"/>
  <c r="AI52" i="18"/>
  <c r="AI54" i="18"/>
  <c r="AI43" i="18"/>
  <c r="AI57" i="18" s="1"/>
  <c r="AH39" i="11"/>
  <c r="AH52" i="11"/>
  <c r="AH54" i="11"/>
  <c r="AH51" i="11"/>
  <c r="AH43" i="11"/>
  <c r="K29" i="15"/>
  <c r="K37" i="15" s="1"/>
  <c r="K21" i="15"/>
  <c r="K22" i="15"/>
  <c r="K36" i="15"/>
  <c r="L20" i="15"/>
  <c r="K41" i="15"/>
  <c r="L23" i="15"/>
  <c r="L68" i="15" s="1"/>
  <c r="K24" i="15"/>
  <c r="AG29" i="7"/>
  <c r="AH20" i="7"/>
  <c r="AG22" i="7"/>
  <c r="AH23" i="7"/>
  <c r="AG21" i="7"/>
  <c r="AG24" i="7"/>
  <c r="U59" i="11"/>
  <c r="V85" i="18"/>
  <c r="H30" i="6"/>
  <c r="H31" i="6" s="1"/>
  <c r="I28" i="6" s="1"/>
  <c r="H59" i="14"/>
  <c r="G30" i="15"/>
  <c r="G31" i="15"/>
  <c r="H28" i="15" s="1"/>
  <c r="I38" i="9"/>
  <c r="AH82" i="18"/>
  <c r="V52" i="11"/>
  <c r="V54" i="11"/>
  <c r="V43" i="11"/>
  <c r="V51" i="11"/>
  <c r="V39" i="11"/>
  <c r="G30" i="12"/>
  <c r="G31" i="12"/>
  <c r="H28" i="12" s="1"/>
  <c r="I57" i="12"/>
  <c r="V42" i="11"/>
  <c r="V57" i="11" s="1"/>
  <c r="F89" i="18"/>
  <c r="F91" i="18" s="1"/>
  <c r="F92" i="18" s="1"/>
  <c r="W37" i="18"/>
  <c r="I59" i="12"/>
  <c r="I70" i="15"/>
  <c r="H59" i="15"/>
  <c r="I42" i="14"/>
  <c r="I73" i="14" s="1"/>
  <c r="V39" i="12"/>
  <c r="V52" i="12"/>
  <c r="V54" i="12"/>
  <c r="V43" i="12"/>
  <c r="V51" i="12"/>
  <c r="AI41" i="11"/>
  <c r="AJ20" i="11"/>
  <c r="AI36" i="11"/>
  <c r="AI22" i="11"/>
  <c r="AI21" i="11"/>
  <c r="AI29" i="11"/>
  <c r="AJ23" i="11"/>
  <c r="AI24" i="11"/>
  <c r="S85" i="15"/>
  <c r="U20" i="7"/>
  <c r="T29" i="7"/>
  <c r="U23" i="7"/>
  <c r="T22" i="7"/>
  <c r="T21" i="7"/>
  <c r="T24" i="7"/>
  <c r="I37" i="9"/>
  <c r="I39" i="9" s="1"/>
  <c r="AH42" i="11"/>
  <c r="AH57" i="11" s="1"/>
  <c r="J21" i="7"/>
  <c r="J29" i="7"/>
  <c r="K20" i="7"/>
  <c r="K23" i="7"/>
  <c r="J22" i="7"/>
  <c r="J24" i="7"/>
  <c r="AH39" i="18"/>
  <c r="F89" i="20"/>
  <c r="F91" i="20" s="1"/>
  <c r="H54" i="18"/>
  <c r="H39" i="18"/>
  <c r="H43" i="18"/>
  <c r="H57" i="18" s="1"/>
  <c r="H51" i="18"/>
  <c r="H52" i="18"/>
  <c r="V73" i="18"/>
  <c r="V37" i="9"/>
  <c r="V39" i="9" s="1"/>
  <c r="V82" i="18"/>
  <c r="AH57" i="18"/>
  <c r="G39" i="8"/>
  <c r="K20" i="5"/>
  <c r="K23" i="5"/>
  <c r="J22" i="5"/>
  <c r="J21" i="5"/>
  <c r="K36" i="12"/>
  <c r="L20" i="12"/>
  <c r="K29" i="12"/>
  <c r="K37" i="12" s="1"/>
  <c r="K22" i="12"/>
  <c r="L23" i="12"/>
  <c r="K21" i="12"/>
  <c r="K41" i="12"/>
  <c r="K24" i="12"/>
  <c r="K38" i="12" s="1"/>
  <c r="U21" i="4"/>
  <c r="V20" i="4"/>
  <c r="U69" i="14"/>
  <c r="U70" i="14" s="1"/>
  <c r="U38" i="14"/>
  <c r="J21" i="9"/>
  <c r="J41" i="9"/>
  <c r="K20" i="9"/>
  <c r="J36" i="9"/>
  <c r="J39" i="9" s="1"/>
  <c r="J22" i="9"/>
  <c r="J29" i="9"/>
  <c r="J37" i="9" s="1"/>
  <c r="J24" i="9"/>
  <c r="J38" i="9" s="1"/>
  <c r="K23" i="9"/>
  <c r="V42" i="12"/>
  <c r="V57" i="12" s="1"/>
  <c r="T38" i="15"/>
  <c r="T39" i="15" s="1"/>
  <c r="T69" i="15"/>
  <c r="S70" i="15"/>
  <c r="AF57" i="20"/>
  <c r="T70" i="20"/>
  <c r="U72" i="20"/>
  <c r="U42" i="20"/>
  <c r="U73" i="20" s="1"/>
  <c r="U69" i="20"/>
  <c r="U70" i="20" s="1"/>
  <c r="U38" i="20"/>
  <c r="U39" i="20" s="1"/>
  <c r="G57" i="20"/>
  <c r="G59" i="20" s="1"/>
  <c r="G73" i="20"/>
  <c r="U52" i="20"/>
  <c r="U83" i="20" s="1"/>
  <c r="U51" i="20"/>
  <c r="U82" i="20" s="1"/>
  <c r="U54" i="20"/>
  <c r="U85" i="20" s="1"/>
  <c r="U43" i="20"/>
  <c r="V74" i="20" s="1"/>
  <c r="H67" i="20"/>
  <c r="H42" i="20"/>
  <c r="H72" i="20"/>
  <c r="H51" i="20"/>
  <c r="H82" i="20" s="1"/>
  <c r="H43" i="20"/>
  <c r="I74" i="20" s="1"/>
  <c r="H52" i="20"/>
  <c r="H83" i="20" s="1"/>
  <c r="H54" i="20"/>
  <c r="H85" i="20" s="1"/>
  <c r="T57" i="20"/>
  <c r="T59" i="20" s="1"/>
  <c r="V22" i="20"/>
  <c r="W23" i="20"/>
  <c r="W68" i="20" s="1"/>
  <c r="V21" i="20"/>
  <c r="V24" i="20"/>
  <c r="V29" i="20"/>
  <c r="V37" i="20" s="1"/>
  <c r="W20" i="20"/>
  <c r="V41" i="20"/>
  <c r="V36" i="20"/>
  <c r="H69" i="20"/>
  <c r="H38" i="20"/>
  <c r="H39" i="20" s="1"/>
  <c r="I21" i="20"/>
  <c r="I41" i="20"/>
  <c r="J20" i="20"/>
  <c r="I22" i="20"/>
  <c r="J23" i="20"/>
  <c r="J68" i="20" s="1"/>
  <c r="I36" i="20"/>
  <c r="I29" i="20"/>
  <c r="I37" i="20" s="1"/>
  <c r="I24" i="20"/>
  <c r="F31" i="20"/>
  <c r="G28" i="20" s="1"/>
  <c r="AG74" i="20"/>
  <c r="AG52" i="20"/>
  <c r="AG83" i="20" s="1"/>
  <c r="AG54" i="20"/>
  <c r="AG85" i="20" s="1"/>
  <c r="AG51" i="20"/>
  <c r="AG43" i="20"/>
  <c r="AH74" i="20" s="1"/>
  <c r="AG69" i="20"/>
  <c r="AG38" i="20"/>
  <c r="AG39" i="20" s="1"/>
  <c r="AF85" i="20"/>
  <c r="E89" i="20"/>
  <c r="E91" i="20" s="1"/>
  <c r="E92" i="20" s="1"/>
  <c r="F92" i="20" s="1"/>
  <c r="AF70" i="20"/>
  <c r="AF83" i="20"/>
  <c r="AH29" i="20"/>
  <c r="AH37" i="20" s="1"/>
  <c r="AH21" i="20"/>
  <c r="AH41" i="20"/>
  <c r="AH22" i="20"/>
  <c r="AH24" i="20"/>
  <c r="AH36" i="20"/>
  <c r="AI20" i="20"/>
  <c r="AI23" i="20"/>
  <c r="AI68" i="20" s="1"/>
  <c r="AG67" i="20"/>
  <c r="AF39" i="20"/>
  <c r="AG72" i="20"/>
  <c r="AG42" i="20"/>
  <c r="AG73" i="20" s="1"/>
  <c r="AE59" i="20"/>
  <c r="AE70" i="17"/>
  <c r="U59" i="17"/>
  <c r="AF69" i="17"/>
  <c r="AF70" i="17" s="1"/>
  <c r="AF38" i="17"/>
  <c r="I67" i="17"/>
  <c r="J29" i="17"/>
  <c r="J21" i="17"/>
  <c r="J41" i="17"/>
  <c r="J22" i="17"/>
  <c r="J24" i="17"/>
  <c r="K20" i="17"/>
  <c r="K23" i="17"/>
  <c r="K68" i="17" s="1"/>
  <c r="J36" i="17"/>
  <c r="AF37" i="17"/>
  <c r="AE83" i="17"/>
  <c r="V67" i="17"/>
  <c r="H85" i="17"/>
  <c r="E89" i="17"/>
  <c r="E91" i="17" s="1"/>
  <c r="E92" i="17" s="1"/>
  <c r="AF52" i="17"/>
  <c r="AF83" i="17" s="1"/>
  <c r="AF51" i="17"/>
  <c r="AF82" i="17" s="1"/>
  <c r="AF54" i="17"/>
  <c r="AF57" i="17" s="1"/>
  <c r="AF43" i="17"/>
  <c r="V42" i="17"/>
  <c r="V73" i="17" s="1"/>
  <c r="V72" i="17"/>
  <c r="H83" i="17"/>
  <c r="AE57" i="17"/>
  <c r="AE59" i="17" s="1"/>
  <c r="I69" i="17"/>
  <c r="I38" i="17"/>
  <c r="I39" i="17" s="1"/>
  <c r="U73" i="17"/>
  <c r="AF72" i="17"/>
  <c r="AF42" i="17"/>
  <c r="AF73" i="17" s="1"/>
  <c r="H39" i="17"/>
  <c r="H82" i="17"/>
  <c r="I72" i="17"/>
  <c r="I42" i="17"/>
  <c r="I73" i="17" s="1"/>
  <c r="V69" i="17"/>
  <c r="V38" i="17"/>
  <c r="V74" i="17"/>
  <c r="AE73" i="17"/>
  <c r="F30" i="17"/>
  <c r="H70" i="17"/>
  <c r="I52" i="17"/>
  <c r="I83" i="17" s="1"/>
  <c r="I43" i="17"/>
  <c r="J74" i="17" s="1"/>
  <c r="I51" i="17"/>
  <c r="I82" i="17" s="1"/>
  <c r="I54" i="17"/>
  <c r="I85" i="17" s="1"/>
  <c r="AG29" i="17"/>
  <c r="AG37" i="17" s="1"/>
  <c r="AG22" i="17"/>
  <c r="AG24" i="17"/>
  <c r="AH20" i="17"/>
  <c r="AH23" i="17"/>
  <c r="AH68" i="17" s="1"/>
  <c r="AG36" i="17"/>
  <c r="AG21" i="17"/>
  <c r="AG41" i="17"/>
  <c r="AE82" i="17"/>
  <c r="H57" i="17"/>
  <c r="W36" i="17"/>
  <c r="W21" i="17"/>
  <c r="W41" i="17"/>
  <c r="W24" i="17"/>
  <c r="X23" i="17"/>
  <c r="X68" i="17" s="1"/>
  <c r="W29" i="17"/>
  <c r="X20" i="17"/>
  <c r="W22" i="17"/>
  <c r="V43" i="17"/>
  <c r="W74" i="17" s="1"/>
  <c r="V52" i="17"/>
  <c r="V39" i="17"/>
  <c r="V54" i="17"/>
  <c r="V51" i="17"/>
  <c r="V82" i="17" s="1"/>
  <c r="U82" i="17"/>
  <c r="U70" i="17"/>
  <c r="T70" i="15" l="1"/>
  <c r="AG38" i="15"/>
  <c r="AG39" i="15" s="1"/>
  <c r="AG69" i="15"/>
  <c r="AF70" i="15"/>
  <c r="AG72" i="15"/>
  <c r="AG42" i="15"/>
  <c r="AH24" i="15"/>
  <c r="AH41" i="15"/>
  <c r="AH29" i="15"/>
  <c r="AH37" i="15" s="1"/>
  <c r="AI20" i="15"/>
  <c r="AI23" i="15"/>
  <c r="AI68" i="15" s="1"/>
  <c r="AH21" i="15"/>
  <c r="AH36" i="15"/>
  <c r="AH22" i="15"/>
  <c r="AG67" i="15"/>
  <c r="AG70" i="15" s="1"/>
  <c r="AG52" i="15"/>
  <c r="AG83" i="15" s="1"/>
  <c r="AG43" i="15"/>
  <c r="AH74" i="15" s="1"/>
  <c r="AG54" i="15"/>
  <c r="AG85" i="15" s="1"/>
  <c r="AG51" i="15"/>
  <c r="AG82" i="15" s="1"/>
  <c r="J39" i="15"/>
  <c r="AF73" i="15"/>
  <c r="AF57" i="15"/>
  <c r="AF59" i="15" s="1"/>
  <c r="AG70" i="14"/>
  <c r="AH51" i="14"/>
  <c r="AH82" i="14" s="1"/>
  <c r="AH43" i="14"/>
  <c r="AI74" i="14" s="1"/>
  <c r="AH54" i="14"/>
  <c r="AH85" i="14" s="1"/>
  <c r="AH52" i="14"/>
  <c r="AH83" i="14" s="1"/>
  <c r="U39" i="14"/>
  <c r="U57" i="14"/>
  <c r="AG57" i="14"/>
  <c r="AG59" i="14" s="1"/>
  <c r="AG73" i="14"/>
  <c r="H31" i="14"/>
  <c r="I28" i="14" s="1"/>
  <c r="I30" i="14" s="1"/>
  <c r="I87" i="14" s="1"/>
  <c r="I89" i="14" s="1"/>
  <c r="H87" i="14"/>
  <c r="H89" i="14" s="1"/>
  <c r="AH72" i="14"/>
  <c r="AH42" i="14"/>
  <c r="AI21" i="14"/>
  <c r="AI24" i="14"/>
  <c r="AJ20" i="14"/>
  <c r="AI22" i="14"/>
  <c r="AI36" i="14"/>
  <c r="AJ23" i="14"/>
  <c r="AJ68" i="14" s="1"/>
  <c r="AI41" i="14"/>
  <c r="AI29" i="14"/>
  <c r="AI37" i="14" s="1"/>
  <c r="I57" i="14"/>
  <c r="I59" i="14" s="1"/>
  <c r="I70" i="14"/>
  <c r="AH38" i="14"/>
  <c r="AH39" i="14" s="1"/>
  <c r="AH69" i="14"/>
  <c r="AH70" i="14" s="1"/>
  <c r="S90" i="13"/>
  <c r="U83" i="13"/>
  <c r="U82" i="13"/>
  <c r="U74" i="13"/>
  <c r="U85" i="13"/>
  <c r="I39" i="13"/>
  <c r="G90" i="13"/>
  <c r="H57" i="13"/>
  <c r="H59" i="13" s="1"/>
  <c r="I30" i="13"/>
  <c r="I31" i="13" s="1"/>
  <c r="J28" i="13" s="1"/>
  <c r="T57" i="13"/>
  <c r="T59" i="13" s="1"/>
  <c r="I74" i="13"/>
  <c r="I88" i="13" s="1"/>
  <c r="I85" i="13"/>
  <c r="I82" i="13"/>
  <c r="I83" i="13"/>
  <c r="I51" i="13"/>
  <c r="I52" i="13"/>
  <c r="I54" i="13"/>
  <c r="I43" i="13"/>
  <c r="AG88" i="13"/>
  <c r="J29" i="13"/>
  <c r="J37" i="13" s="1"/>
  <c r="K20" i="13"/>
  <c r="J41" i="13"/>
  <c r="J42" i="13" s="1"/>
  <c r="J36" i="13"/>
  <c r="J21" i="13"/>
  <c r="J22" i="13"/>
  <c r="K23" i="13"/>
  <c r="J24" i="13"/>
  <c r="J38" i="13" s="1"/>
  <c r="T88" i="13"/>
  <c r="I57" i="13"/>
  <c r="H88" i="13"/>
  <c r="AH74" i="13"/>
  <c r="AH88" i="13" s="1"/>
  <c r="AH85" i="13"/>
  <c r="AH82" i="13"/>
  <c r="AH83" i="13"/>
  <c r="AF90" i="13"/>
  <c r="Q90" i="13"/>
  <c r="I42" i="10"/>
  <c r="J29" i="10"/>
  <c r="J37" i="10" s="1"/>
  <c r="J36" i="10"/>
  <c r="K20" i="10"/>
  <c r="J22" i="10"/>
  <c r="J21" i="10"/>
  <c r="K23" i="10"/>
  <c r="J41" i="10"/>
  <c r="J24" i="10"/>
  <c r="W42" i="10"/>
  <c r="I54" i="10"/>
  <c r="I51" i="10"/>
  <c r="I39" i="10"/>
  <c r="I52" i="10"/>
  <c r="I43" i="10"/>
  <c r="I57" i="10" s="1"/>
  <c r="W52" i="10"/>
  <c r="W54" i="10"/>
  <c r="W57" i="10" s="1"/>
  <c r="W39" i="10"/>
  <c r="W43" i="10"/>
  <c r="W51" i="10"/>
  <c r="W38" i="10"/>
  <c r="Y20" i="10"/>
  <c r="X36" i="10"/>
  <c r="X29" i="10"/>
  <c r="X37" i="10" s="1"/>
  <c r="X24" i="10"/>
  <c r="X38" i="10" s="1"/>
  <c r="X21" i="10"/>
  <c r="Y23" i="10"/>
  <c r="X22" i="10"/>
  <c r="X41" i="10"/>
  <c r="W37" i="10"/>
  <c r="AJ20" i="8"/>
  <c r="AI22" i="8"/>
  <c r="AI29" i="8"/>
  <c r="AI37" i="8" s="1"/>
  <c r="AJ23" i="8"/>
  <c r="AI21" i="8"/>
  <c r="AI24" i="8"/>
  <c r="AI38" i="8" s="1"/>
  <c r="AI36" i="8"/>
  <c r="AH41" i="8"/>
  <c r="AH42" i="8" s="1"/>
  <c r="AH39" i="8"/>
  <c r="X23" i="8"/>
  <c r="W22" i="8"/>
  <c r="X20" i="8"/>
  <c r="W21" i="8"/>
  <c r="W24" i="8"/>
  <c r="W38" i="8" s="1"/>
  <c r="W29" i="8"/>
  <c r="W37" i="8" s="1"/>
  <c r="W36" i="8"/>
  <c r="AG42" i="8"/>
  <c r="U42" i="8"/>
  <c r="J22" i="6"/>
  <c r="J21" i="6"/>
  <c r="J29" i="6"/>
  <c r="K20" i="6"/>
  <c r="K23" i="6"/>
  <c r="J24" i="6"/>
  <c r="X23" i="6"/>
  <c r="W24" i="6"/>
  <c r="W22" i="6"/>
  <c r="W21" i="6"/>
  <c r="W29" i="6"/>
  <c r="X20" i="6"/>
  <c r="I30" i="10"/>
  <c r="I31" i="10" s="1"/>
  <c r="J28" i="10" s="1"/>
  <c r="H30" i="9"/>
  <c r="H31" i="9"/>
  <c r="I28" i="9" s="1"/>
  <c r="I30" i="11"/>
  <c r="I31" i="11" s="1"/>
  <c r="J28" i="11" s="1"/>
  <c r="H59" i="18"/>
  <c r="AK20" i="11"/>
  <c r="AJ36" i="11"/>
  <c r="AJ22" i="11"/>
  <c r="AJ21" i="11"/>
  <c r="AK23" i="11"/>
  <c r="AJ29" i="11"/>
  <c r="AJ37" i="11" s="1"/>
  <c r="AJ41" i="11"/>
  <c r="AJ24" i="11"/>
  <c r="AJ38" i="11" s="1"/>
  <c r="H85" i="18"/>
  <c r="AI42" i="11"/>
  <c r="AI57" i="11" s="1"/>
  <c r="AH21" i="7"/>
  <c r="AH29" i="7"/>
  <c r="AI20" i="7"/>
  <c r="AI23" i="7"/>
  <c r="AH22" i="7"/>
  <c r="AH24" i="7"/>
  <c r="X69" i="18"/>
  <c r="X38" i="18"/>
  <c r="W38" i="11"/>
  <c r="AG37" i="12"/>
  <c r="AH29" i="10"/>
  <c r="AH37" i="10" s="1"/>
  <c r="AI23" i="10"/>
  <c r="AI20" i="10"/>
  <c r="AH22" i="10"/>
  <c r="AH36" i="10"/>
  <c r="AH24" i="10"/>
  <c r="AH38" i="10" s="1"/>
  <c r="AH21" i="10"/>
  <c r="AH41" i="10"/>
  <c r="U42" i="15"/>
  <c r="U73" i="15" s="1"/>
  <c r="U72" i="15"/>
  <c r="J22" i="8"/>
  <c r="J21" i="8"/>
  <c r="K20" i="8"/>
  <c r="K23" i="8"/>
  <c r="J36" i="8"/>
  <c r="J41" i="8" s="1"/>
  <c r="J42" i="8" s="1"/>
  <c r="J29" i="8"/>
  <c r="J37" i="8" s="1"/>
  <c r="J24" i="8"/>
  <c r="J38" i="8" s="1"/>
  <c r="W70" i="18"/>
  <c r="U42" i="13"/>
  <c r="J59" i="12"/>
  <c r="J69" i="14"/>
  <c r="J38" i="14"/>
  <c r="J39" i="14" s="1"/>
  <c r="M23" i="12"/>
  <c r="L36" i="12"/>
  <c r="M20" i="12"/>
  <c r="L29" i="12"/>
  <c r="L37" i="12" s="1"/>
  <c r="L22" i="12"/>
  <c r="L41" i="12"/>
  <c r="L21" i="12"/>
  <c r="L24" i="12"/>
  <c r="L38" i="12" s="1"/>
  <c r="U21" i="7"/>
  <c r="U29" i="7"/>
  <c r="V20" i="7"/>
  <c r="V23" i="7"/>
  <c r="U22" i="7"/>
  <c r="U24" i="7"/>
  <c r="X36" i="12"/>
  <c r="X29" i="12"/>
  <c r="X37" i="12" s="1"/>
  <c r="Y20" i="12"/>
  <c r="X41" i="12"/>
  <c r="Y23" i="12"/>
  <c r="X22" i="12"/>
  <c r="X21" i="12"/>
  <c r="X24" i="12"/>
  <c r="X38" i="12" s="1"/>
  <c r="W39" i="9"/>
  <c r="H30" i="12"/>
  <c r="H31" i="12"/>
  <c r="I28" i="12" s="1"/>
  <c r="I30" i="6"/>
  <c r="I31" i="6"/>
  <c r="J28" i="6" s="1"/>
  <c r="X70" i="18"/>
  <c r="J21" i="4"/>
  <c r="K20" i="4"/>
  <c r="AJ72" i="18"/>
  <c r="AJ42" i="18"/>
  <c r="AJ73" i="18" s="1"/>
  <c r="AI38" i="9"/>
  <c r="AK23" i="5"/>
  <c r="AK20" i="5"/>
  <c r="AJ22" i="5"/>
  <c r="AJ21" i="5"/>
  <c r="V41" i="13"/>
  <c r="V21" i="13"/>
  <c r="W20" i="13"/>
  <c r="V36" i="13"/>
  <c r="V29" i="13"/>
  <c r="V37" i="13" s="1"/>
  <c r="V22" i="13"/>
  <c r="W23" i="13"/>
  <c r="V24" i="13"/>
  <c r="V38" i="13" s="1"/>
  <c r="W37" i="12"/>
  <c r="K21" i="14"/>
  <c r="K22" i="14"/>
  <c r="L23" i="14"/>
  <c r="L68" i="14" s="1"/>
  <c r="K36" i="14"/>
  <c r="K41" i="14"/>
  <c r="K72" i="14" s="1"/>
  <c r="L20" i="14"/>
  <c r="K29" i="14"/>
  <c r="K37" i="14" s="1"/>
  <c r="K24" i="14"/>
  <c r="AF39" i="17"/>
  <c r="K38" i="15"/>
  <c r="K39" i="15" s="1"/>
  <c r="K69" i="15"/>
  <c r="X39" i="18"/>
  <c r="X51" i="18"/>
  <c r="X52" i="18"/>
  <c r="X83" i="18" s="1"/>
  <c r="X43" i="18"/>
  <c r="Y74" i="18" s="1"/>
  <c r="X54" i="18"/>
  <c r="X85" i="18" s="1"/>
  <c r="AK29" i="18"/>
  <c r="AK36" i="18"/>
  <c r="AL20" i="18"/>
  <c r="AK21" i="18"/>
  <c r="AK67" i="18" s="1"/>
  <c r="AK22" i="18"/>
  <c r="AL23" i="18"/>
  <c r="AL68" i="18" s="1"/>
  <c r="AK41" i="18"/>
  <c r="AK24" i="18"/>
  <c r="AG54" i="12"/>
  <c r="AG43" i="12"/>
  <c r="AG51" i="12"/>
  <c r="AG52" i="12"/>
  <c r="AH38" i="13"/>
  <c r="U37" i="13"/>
  <c r="W52" i="12"/>
  <c r="W39" i="12"/>
  <c r="W43" i="12"/>
  <c r="W51" i="12"/>
  <c r="W54" i="12"/>
  <c r="AG59" i="13"/>
  <c r="J51" i="14"/>
  <c r="J82" i="14" s="1"/>
  <c r="J52" i="14"/>
  <c r="J83" i="14" s="1"/>
  <c r="J43" i="14"/>
  <c r="K74" i="14" s="1"/>
  <c r="J54" i="14"/>
  <c r="J85" i="14" s="1"/>
  <c r="K54" i="12"/>
  <c r="K43" i="12"/>
  <c r="K51" i="12"/>
  <c r="K52" i="12"/>
  <c r="K39" i="12"/>
  <c r="W20" i="4"/>
  <c r="V21" i="4"/>
  <c r="AH59" i="11"/>
  <c r="Y36" i="18"/>
  <c r="Z23" i="18"/>
  <c r="Z68" i="18" s="1"/>
  <c r="Y21" i="18"/>
  <c r="Y67" i="18" s="1"/>
  <c r="Y22" i="18"/>
  <c r="Y29" i="18"/>
  <c r="Y41" i="18"/>
  <c r="Z20" i="18"/>
  <c r="Y24" i="18"/>
  <c r="W42" i="11"/>
  <c r="AK20" i="9"/>
  <c r="AK23" i="9"/>
  <c r="AJ21" i="9"/>
  <c r="AJ36" i="9"/>
  <c r="AJ29" i="9"/>
  <c r="AJ37" i="9" s="1"/>
  <c r="AJ41" i="9"/>
  <c r="AJ42" i="9" s="1"/>
  <c r="AJ22" i="9"/>
  <c r="AJ24" i="9"/>
  <c r="AJ38" i="9" s="1"/>
  <c r="K42" i="11"/>
  <c r="K57" i="11" s="1"/>
  <c r="V69" i="14"/>
  <c r="V38" i="14"/>
  <c r="V39" i="14" s="1"/>
  <c r="U51" i="13"/>
  <c r="U52" i="13"/>
  <c r="U54" i="13"/>
  <c r="U43" i="13"/>
  <c r="G31" i="18"/>
  <c r="H28" i="18" s="1"/>
  <c r="I38" i="18"/>
  <c r="I69" i="18"/>
  <c r="K68" i="14"/>
  <c r="J30" i="7"/>
  <c r="J31" i="7"/>
  <c r="K28" i="7" s="1"/>
  <c r="AI38" i="11"/>
  <c r="V59" i="12"/>
  <c r="K72" i="15"/>
  <c r="K42" i="15"/>
  <c r="K73" i="15" s="1"/>
  <c r="W37" i="11"/>
  <c r="AI42" i="9"/>
  <c r="AG42" i="12"/>
  <c r="AG57" i="12"/>
  <c r="U69" i="15"/>
  <c r="U38" i="15"/>
  <c r="U39" i="15" s="1"/>
  <c r="V43" i="14"/>
  <c r="W74" i="14" s="1"/>
  <c r="V54" i="14"/>
  <c r="V85" i="14" s="1"/>
  <c r="V51" i="14"/>
  <c r="V82" i="14" s="1"/>
  <c r="V52" i="14"/>
  <c r="V83" i="14" s="1"/>
  <c r="J82" i="15"/>
  <c r="X20" i="5"/>
  <c r="X23" i="5"/>
  <c r="W22" i="5"/>
  <c r="W21" i="5"/>
  <c r="I42" i="18"/>
  <c r="I73" i="18" s="1"/>
  <c r="I72" i="18"/>
  <c r="J42" i="14"/>
  <c r="V59" i="11"/>
  <c r="M20" i="15"/>
  <c r="L41" i="15"/>
  <c r="L29" i="15"/>
  <c r="L37" i="15" s="1"/>
  <c r="L21" i="15"/>
  <c r="L36" i="15"/>
  <c r="L22" i="15"/>
  <c r="M23" i="15"/>
  <c r="M68" i="15" s="1"/>
  <c r="L24" i="15"/>
  <c r="AJ74" i="18"/>
  <c r="X36" i="11"/>
  <c r="X29" i="11"/>
  <c r="X37" i="11" s="1"/>
  <c r="Y20" i="11"/>
  <c r="X41" i="11"/>
  <c r="X22" i="11"/>
  <c r="Y23" i="11"/>
  <c r="X21" i="11"/>
  <c r="X24" i="11"/>
  <c r="X38" i="11" s="1"/>
  <c r="I30" i="8"/>
  <c r="I31" i="8" s="1"/>
  <c r="J28" i="8" s="1"/>
  <c r="AH42" i="13"/>
  <c r="I51" i="18"/>
  <c r="I82" i="18" s="1"/>
  <c r="I39" i="18"/>
  <c r="I54" i="18"/>
  <c r="I85" i="18" s="1"/>
  <c r="I43" i="18"/>
  <c r="J74" i="18" s="1"/>
  <c r="I52" i="18"/>
  <c r="I83" i="18" s="1"/>
  <c r="L20" i="5"/>
  <c r="L23" i="5"/>
  <c r="K22" i="5"/>
  <c r="K21" i="5"/>
  <c r="AH59" i="18"/>
  <c r="G92" i="18"/>
  <c r="AI37" i="11"/>
  <c r="K51" i="15"/>
  <c r="K82" i="15" s="1"/>
  <c r="K52" i="15"/>
  <c r="K83" i="15" s="1"/>
  <c r="K43" i="15"/>
  <c r="L74" i="15" s="1"/>
  <c r="K54" i="15"/>
  <c r="AI85" i="18"/>
  <c r="X72" i="18"/>
  <c r="X42" i="18"/>
  <c r="X73" i="18" s="1"/>
  <c r="W51" i="11"/>
  <c r="W52" i="11"/>
  <c r="W54" i="11"/>
  <c r="W43" i="11"/>
  <c r="W57" i="11" s="1"/>
  <c r="W39" i="11"/>
  <c r="T82" i="15"/>
  <c r="AG42" i="10"/>
  <c r="AG57" i="10" s="1"/>
  <c r="U67" i="15"/>
  <c r="K74" i="15"/>
  <c r="T73" i="15"/>
  <c r="J67" i="14"/>
  <c r="J94" i="14" s="1"/>
  <c r="K42" i="12"/>
  <c r="K57" i="12" s="1"/>
  <c r="H83" i="18"/>
  <c r="H30" i="15"/>
  <c r="H87" i="15" s="1"/>
  <c r="H89" i="15" s="1"/>
  <c r="H91" i="15" s="1"/>
  <c r="AI83" i="18"/>
  <c r="AJ69" i="18"/>
  <c r="AJ38" i="18"/>
  <c r="AJ39" i="18" s="1"/>
  <c r="AI39" i="9"/>
  <c r="K51" i="11"/>
  <c r="K54" i="11"/>
  <c r="K43" i="11"/>
  <c r="K52" i="11"/>
  <c r="K39" i="11"/>
  <c r="U54" i="15"/>
  <c r="U43" i="15"/>
  <c r="V74" i="15" s="1"/>
  <c r="U51" i="15"/>
  <c r="U82" i="15" s="1"/>
  <c r="U52" i="15"/>
  <c r="U83" i="15" s="1"/>
  <c r="V42" i="14"/>
  <c r="V73" i="14" s="1"/>
  <c r="I38" i="8"/>
  <c r="I39" i="8" s="1"/>
  <c r="AI36" i="13"/>
  <c r="AI41" i="13"/>
  <c r="AI29" i="13"/>
  <c r="AI37" i="13" s="1"/>
  <c r="AI21" i="13"/>
  <c r="AJ23" i="13"/>
  <c r="AJ20" i="13"/>
  <c r="AI22" i="13"/>
  <c r="AI24" i="13"/>
  <c r="AI38" i="13" s="1"/>
  <c r="W57" i="18"/>
  <c r="H82" i="18"/>
  <c r="G87" i="15"/>
  <c r="K67" i="15"/>
  <c r="K70" i="15" s="1"/>
  <c r="AI21" i="4"/>
  <c r="AJ20" i="4"/>
  <c r="L41" i="11"/>
  <c r="M20" i="11"/>
  <c r="L36" i="11"/>
  <c r="L29" i="11"/>
  <c r="L37" i="11" s="1"/>
  <c r="M23" i="11"/>
  <c r="L21" i="11"/>
  <c r="L22" i="11"/>
  <c r="L24" i="11"/>
  <c r="L38" i="11" s="1"/>
  <c r="V36" i="15"/>
  <c r="W20" i="15"/>
  <c r="V41" i="15"/>
  <c r="W23" i="15"/>
  <c r="W68" i="15" s="1"/>
  <c r="V21" i="15"/>
  <c r="V22" i="15"/>
  <c r="V29" i="15"/>
  <c r="V37" i="15" s="1"/>
  <c r="V24" i="15"/>
  <c r="W21" i="14"/>
  <c r="W67" i="14" s="1"/>
  <c r="W41" i="14"/>
  <c r="W72" i="14" s="1"/>
  <c r="W22" i="14"/>
  <c r="X23" i="14"/>
  <c r="X68" i="14" s="1"/>
  <c r="X20" i="14"/>
  <c r="W29" i="14"/>
  <c r="W37" i="14" s="1"/>
  <c r="W36" i="14"/>
  <c r="W24" i="14"/>
  <c r="AH37" i="13"/>
  <c r="AH39" i="13" s="1"/>
  <c r="U38" i="13"/>
  <c r="X24" i="9"/>
  <c r="X22" i="9"/>
  <c r="X21" i="9"/>
  <c r="X36" i="9"/>
  <c r="X29" i="9"/>
  <c r="X41" i="9"/>
  <c r="X42" i="9" s="1"/>
  <c r="Y20" i="9"/>
  <c r="Y23" i="9"/>
  <c r="T57" i="15"/>
  <c r="T59" i="15" s="1"/>
  <c r="I70" i="18"/>
  <c r="L23" i="9"/>
  <c r="K22" i="9"/>
  <c r="K36" i="9"/>
  <c r="K29" i="9"/>
  <c r="K37" i="9" s="1"/>
  <c r="K21" i="9"/>
  <c r="K41" i="9"/>
  <c r="K42" i="9" s="1"/>
  <c r="L20" i="9"/>
  <c r="K24" i="9"/>
  <c r="K38" i="9" s="1"/>
  <c r="J42" i="9"/>
  <c r="I74" i="18"/>
  <c r="K22" i="7"/>
  <c r="K29" i="7"/>
  <c r="K21" i="7"/>
  <c r="L20" i="7"/>
  <c r="L23" i="7"/>
  <c r="K24" i="7"/>
  <c r="AI51" i="11"/>
  <c r="AI39" i="11"/>
  <c r="AI54" i="11"/>
  <c r="AI43" i="11"/>
  <c r="AI52" i="11"/>
  <c r="AI59" i="18"/>
  <c r="J59" i="11"/>
  <c r="T83" i="15"/>
  <c r="AJ67" i="18"/>
  <c r="AI22" i="6"/>
  <c r="AI21" i="6"/>
  <c r="AI29" i="6"/>
  <c r="AJ20" i="6"/>
  <c r="AJ23" i="6"/>
  <c r="AI24" i="6"/>
  <c r="AG38" i="12"/>
  <c r="AG39" i="12" s="1"/>
  <c r="AH52" i="13"/>
  <c r="AH54" i="13"/>
  <c r="AH51" i="13"/>
  <c r="AH43" i="13"/>
  <c r="AH57" i="13" s="1"/>
  <c r="W57" i="12"/>
  <c r="W42" i="12"/>
  <c r="AF57" i="12"/>
  <c r="AF59" i="12" s="1"/>
  <c r="K23" i="18"/>
  <c r="K68" i="18" s="1"/>
  <c r="J36" i="18"/>
  <c r="K20" i="18"/>
  <c r="J21" i="18"/>
  <c r="J29" i="18"/>
  <c r="J37" i="18" s="1"/>
  <c r="J22" i="18"/>
  <c r="J41" i="18"/>
  <c r="J24" i="18"/>
  <c r="J57" i="15"/>
  <c r="J59" i="15" s="1"/>
  <c r="AJ52" i="18"/>
  <c r="AJ83" i="18" s="1"/>
  <c r="AJ54" i="18"/>
  <c r="AJ85" i="18" s="1"/>
  <c r="AJ43" i="18"/>
  <c r="AK74" i="18" s="1"/>
  <c r="AJ51" i="18"/>
  <c r="AH22" i="12"/>
  <c r="AH41" i="12"/>
  <c r="AH21" i="12"/>
  <c r="AI20" i="12"/>
  <c r="AI23" i="12"/>
  <c r="AH29" i="12"/>
  <c r="AH37" i="12" s="1"/>
  <c r="AH36" i="12"/>
  <c r="AH24" i="12"/>
  <c r="AH38" i="12" s="1"/>
  <c r="AG52" i="10"/>
  <c r="AG54" i="10"/>
  <c r="AG39" i="10"/>
  <c r="AG43" i="10"/>
  <c r="AG51" i="10"/>
  <c r="V67" i="14"/>
  <c r="W39" i="18"/>
  <c r="AG70" i="20"/>
  <c r="I67" i="20"/>
  <c r="V67" i="20"/>
  <c r="H70" i="20"/>
  <c r="J21" i="20"/>
  <c r="J36" i="20"/>
  <c r="K23" i="20"/>
  <c r="K68" i="20" s="1"/>
  <c r="J41" i="20"/>
  <c r="K20" i="20"/>
  <c r="J22" i="20"/>
  <c r="J24" i="20"/>
  <c r="J29" i="20"/>
  <c r="J37" i="20" s="1"/>
  <c r="I51" i="20"/>
  <c r="I82" i="20" s="1"/>
  <c r="I43" i="20"/>
  <c r="J74" i="20" s="1"/>
  <c r="I54" i="20"/>
  <c r="I85" i="20" s="1"/>
  <c r="I52" i="20"/>
  <c r="I83" i="20" s="1"/>
  <c r="I72" i="20"/>
  <c r="I42" i="20"/>
  <c r="I73" i="20" s="1"/>
  <c r="V51" i="20"/>
  <c r="V82" i="20" s="1"/>
  <c r="V43" i="20"/>
  <c r="W74" i="20" s="1"/>
  <c r="V52" i="20"/>
  <c r="V83" i="20" s="1"/>
  <c r="V54" i="20"/>
  <c r="V85" i="20" s="1"/>
  <c r="V69" i="20"/>
  <c r="V70" i="20" s="1"/>
  <c r="V38" i="20"/>
  <c r="V39" i="20" s="1"/>
  <c r="V72" i="20"/>
  <c r="V42" i="20"/>
  <c r="V73" i="20" s="1"/>
  <c r="AG57" i="20"/>
  <c r="AG59" i="20" s="1"/>
  <c r="I69" i="20"/>
  <c r="I38" i="20"/>
  <c r="I39" i="20" s="1"/>
  <c r="W21" i="20"/>
  <c r="W29" i="20"/>
  <c r="W37" i="20" s="1"/>
  <c r="W36" i="20"/>
  <c r="W41" i="20"/>
  <c r="X23" i="20"/>
  <c r="X68" i="20" s="1"/>
  <c r="W24" i="20"/>
  <c r="X20" i="20"/>
  <c r="W22" i="20"/>
  <c r="H73" i="20"/>
  <c r="H57" i="20"/>
  <c r="H59" i="20" s="1"/>
  <c r="U57" i="20"/>
  <c r="U59" i="20" s="1"/>
  <c r="AF59" i="20"/>
  <c r="AI21" i="20"/>
  <c r="AI41" i="20"/>
  <c r="AI22" i="20"/>
  <c r="AI24" i="20"/>
  <c r="AI36" i="20"/>
  <c r="AJ20" i="20"/>
  <c r="AJ23" i="20"/>
  <c r="AJ68" i="20" s="1"/>
  <c r="AI29" i="20"/>
  <c r="AI37" i="20" s="1"/>
  <c r="AH72" i="20"/>
  <c r="AH42" i="20"/>
  <c r="AH73" i="20" s="1"/>
  <c r="AH51" i="20"/>
  <c r="AH82" i="20" s="1"/>
  <c r="AH43" i="20"/>
  <c r="AH52" i="20"/>
  <c r="AH54" i="20"/>
  <c r="AH67" i="20"/>
  <c r="AG82" i="20"/>
  <c r="AH38" i="20"/>
  <c r="AH39" i="20" s="1"/>
  <c r="AH69" i="20"/>
  <c r="G30" i="20"/>
  <c r="G31" i="20" s="1"/>
  <c r="H28" i="20" s="1"/>
  <c r="W37" i="17"/>
  <c r="W67" i="17"/>
  <c r="F87" i="17"/>
  <c r="W54" i="17"/>
  <c r="W85" i="17" s="1"/>
  <c r="W43" i="17"/>
  <c r="X74" i="17" s="1"/>
  <c r="W51" i="17"/>
  <c r="W82" i="17" s="1"/>
  <c r="W52" i="17"/>
  <c r="W83" i="17" s="1"/>
  <c r="AG72" i="17"/>
  <c r="AG42" i="17"/>
  <c r="AH22" i="17"/>
  <c r="AH24" i="17"/>
  <c r="AI20" i="17"/>
  <c r="AI23" i="17"/>
  <c r="AI68" i="17" s="1"/>
  <c r="AH29" i="17"/>
  <c r="AH37" i="17" s="1"/>
  <c r="AH21" i="17"/>
  <c r="AH41" i="17"/>
  <c r="AH36" i="17"/>
  <c r="I59" i="17"/>
  <c r="F31" i="17"/>
  <c r="G28" i="17" s="1"/>
  <c r="I57" i="17"/>
  <c r="AG74" i="17"/>
  <c r="J72" i="17"/>
  <c r="J42" i="17"/>
  <c r="J73" i="17" s="1"/>
  <c r="V85" i="17"/>
  <c r="W69" i="17"/>
  <c r="W38" i="17"/>
  <c r="W39" i="17" s="1"/>
  <c r="AG38" i="17"/>
  <c r="AG39" i="17" s="1"/>
  <c r="AG69" i="17"/>
  <c r="V57" i="17"/>
  <c r="AF85" i="17"/>
  <c r="K22" i="17"/>
  <c r="K24" i="17"/>
  <c r="L20" i="17"/>
  <c r="L23" i="17"/>
  <c r="L68" i="17" s="1"/>
  <c r="K36" i="17"/>
  <c r="K29" i="17"/>
  <c r="K37" i="17" s="1"/>
  <c r="K21" i="17"/>
  <c r="K41" i="17"/>
  <c r="J67" i="17"/>
  <c r="AG67" i="17"/>
  <c r="AG70" i="17" s="1"/>
  <c r="V59" i="17"/>
  <c r="X22" i="17"/>
  <c r="X29" i="17"/>
  <c r="X37" i="17" s="1"/>
  <c r="X41" i="17"/>
  <c r="Y20" i="17"/>
  <c r="Y23" i="17"/>
  <c r="Y68" i="17" s="1"/>
  <c r="X21" i="17"/>
  <c r="X67" i="17" s="1"/>
  <c r="X24" i="17"/>
  <c r="X36" i="17"/>
  <c r="W42" i="17"/>
  <c r="W57" i="17" s="1"/>
  <c r="W72" i="17"/>
  <c r="AG51" i="17"/>
  <c r="AG54" i="17"/>
  <c r="AG85" i="17" s="1"/>
  <c r="AG52" i="17"/>
  <c r="AG43" i="17"/>
  <c r="AH74" i="17" s="1"/>
  <c r="H59" i="17"/>
  <c r="J69" i="17"/>
  <c r="J38" i="17"/>
  <c r="J37" i="17"/>
  <c r="V83" i="17"/>
  <c r="AF59" i="17"/>
  <c r="V70" i="17"/>
  <c r="J51" i="17"/>
  <c r="J54" i="17"/>
  <c r="J85" i="17" s="1"/>
  <c r="J52" i="17"/>
  <c r="J43" i="17"/>
  <c r="K74" i="17" s="1"/>
  <c r="I70" i="17"/>
  <c r="V67" i="15" l="1"/>
  <c r="AG59" i="15"/>
  <c r="AH67" i="15"/>
  <c r="AH70" i="15" s="1"/>
  <c r="AH51" i="15"/>
  <c r="AH82" i="15" s="1"/>
  <c r="AH39" i="15"/>
  <c r="AH52" i="15"/>
  <c r="AH83" i="15" s="1"/>
  <c r="AH43" i="15"/>
  <c r="AI74" i="15" s="1"/>
  <c r="AH54" i="15"/>
  <c r="AH85" i="15" s="1"/>
  <c r="AI21" i="15"/>
  <c r="AI67" i="15" s="1"/>
  <c r="AI22" i="15"/>
  <c r="AI36" i="15"/>
  <c r="AJ20" i="15"/>
  <c r="AI29" i="15"/>
  <c r="AI37" i="15" s="1"/>
  <c r="AI41" i="15"/>
  <c r="AI24" i="15"/>
  <c r="AJ23" i="15"/>
  <c r="AJ68" i="15" s="1"/>
  <c r="AH72" i="15"/>
  <c r="AH42" i="15"/>
  <c r="AH73" i="15" s="1"/>
  <c r="AH69" i="15"/>
  <c r="AH38" i="15"/>
  <c r="U70" i="15"/>
  <c r="AG73" i="15"/>
  <c r="AG57" i="15"/>
  <c r="U59" i="14"/>
  <c r="J57" i="14"/>
  <c r="J59" i="14" s="1"/>
  <c r="J73" i="14"/>
  <c r="AI51" i="14"/>
  <c r="AI82" i="14" s="1"/>
  <c r="AI52" i="14"/>
  <c r="AI83" i="14" s="1"/>
  <c r="AI43" i="14"/>
  <c r="AI39" i="14"/>
  <c r="AI54" i="14"/>
  <c r="AI85" i="14" s="1"/>
  <c r="AI67" i="14"/>
  <c r="J70" i="14"/>
  <c r="AI38" i="14"/>
  <c r="AI69" i="14"/>
  <c r="V70" i="14"/>
  <c r="AH57" i="14"/>
  <c r="AH59" i="14" s="1"/>
  <c r="AH73" i="14"/>
  <c r="I31" i="14"/>
  <c r="J28" i="14" s="1"/>
  <c r="J30" i="14" s="1"/>
  <c r="J87" i="14" s="1"/>
  <c r="AK23" i="14"/>
  <c r="AK68" i="14" s="1"/>
  <c r="AJ29" i="14"/>
  <c r="AJ22" i="14"/>
  <c r="AJ41" i="14"/>
  <c r="AJ36" i="14"/>
  <c r="AJ21" i="14"/>
  <c r="AJ24" i="14"/>
  <c r="AK20" i="14"/>
  <c r="V57" i="14"/>
  <c r="V59" i="14" s="1"/>
  <c r="K67" i="14"/>
  <c r="AI72" i="14"/>
  <c r="AI42" i="14"/>
  <c r="AI73" i="14" s="1"/>
  <c r="J30" i="13"/>
  <c r="J31" i="13" s="1"/>
  <c r="K28" i="13" s="1"/>
  <c r="K30" i="13" s="1"/>
  <c r="K31" i="13" s="1"/>
  <c r="L28" i="13" s="1"/>
  <c r="U57" i="13"/>
  <c r="U88" i="13"/>
  <c r="AI74" i="13"/>
  <c r="AI85" i="13"/>
  <c r="AI82" i="13"/>
  <c r="AI83" i="13"/>
  <c r="U39" i="13"/>
  <c r="AG90" i="13"/>
  <c r="I59" i="13"/>
  <c r="V74" i="13"/>
  <c r="V83" i="13"/>
  <c r="V82" i="13"/>
  <c r="V85" i="13"/>
  <c r="J74" i="13"/>
  <c r="J85" i="13"/>
  <c r="J82" i="13"/>
  <c r="J83" i="13"/>
  <c r="J43" i="13"/>
  <c r="J57" i="13" s="1"/>
  <c r="J52" i="13"/>
  <c r="J54" i="13"/>
  <c r="J51" i="13"/>
  <c r="J39" i="13"/>
  <c r="J59" i="13" s="1"/>
  <c r="L23" i="13"/>
  <c r="K24" i="13"/>
  <c r="K38" i="13" s="1"/>
  <c r="L20" i="13"/>
  <c r="K22" i="13"/>
  <c r="K41" i="13"/>
  <c r="K42" i="13" s="1"/>
  <c r="K21" i="13"/>
  <c r="K36" i="13"/>
  <c r="K29" i="13"/>
  <c r="K37" i="13" s="1"/>
  <c r="I90" i="13"/>
  <c r="H90" i="13"/>
  <c r="J38" i="10"/>
  <c r="J39" i="10" s="1"/>
  <c r="J42" i="10"/>
  <c r="X39" i="10"/>
  <c r="X54" i="10"/>
  <c r="X43" i="10"/>
  <c r="X57" i="10" s="1"/>
  <c r="X51" i="10"/>
  <c r="X52" i="10"/>
  <c r="J54" i="10"/>
  <c r="J57" i="10" s="1"/>
  <c r="J51" i="10"/>
  <c r="J52" i="10"/>
  <c r="J43" i="10"/>
  <c r="AH42" i="10"/>
  <c r="X42" i="10"/>
  <c r="Z23" i="10"/>
  <c r="Y22" i="10"/>
  <c r="Y41" i="10"/>
  <c r="Y21" i="10"/>
  <c r="Z20" i="10"/>
  <c r="Y36" i="10"/>
  <c r="Y29" i="10"/>
  <c r="Y24" i="10"/>
  <c r="AN20" i="10"/>
  <c r="K36" i="10"/>
  <c r="L23" i="10"/>
  <c r="K29" i="10"/>
  <c r="L20" i="10"/>
  <c r="K22" i="10"/>
  <c r="K21" i="10"/>
  <c r="K41" i="10"/>
  <c r="K24" i="10"/>
  <c r="K38" i="10" s="1"/>
  <c r="X22" i="8"/>
  <c r="Y20" i="8"/>
  <c r="X21" i="8"/>
  <c r="X29" i="8"/>
  <c r="X37" i="8" s="1"/>
  <c r="X24" i="8"/>
  <c r="X38" i="8" s="1"/>
  <c r="X36" i="8"/>
  <c r="X41" i="8" s="1"/>
  <c r="X42" i="8" s="1"/>
  <c r="Y23" i="8"/>
  <c r="AI39" i="8"/>
  <c r="AI41" i="8"/>
  <c r="AI42" i="8" s="1"/>
  <c r="AK23" i="8"/>
  <c r="AJ22" i="8"/>
  <c r="AJ21" i="8"/>
  <c r="AK20" i="8"/>
  <c r="AJ24" i="8"/>
  <c r="AJ38" i="8" s="1"/>
  <c r="AJ36" i="8"/>
  <c r="AJ41" i="8" s="1"/>
  <c r="AJ42" i="8" s="1"/>
  <c r="AJ29" i="8"/>
  <c r="AJ37" i="8" s="1"/>
  <c r="W41" i="8"/>
  <c r="W39" i="8"/>
  <c r="Y23" i="6"/>
  <c r="Y20" i="6"/>
  <c r="X22" i="6"/>
  <c r="X21" i="6"/>
  <c r="X24" i="6"/>
  <c r="X29" i="6"/>
  <c r="K29" i="6"/>
  <c r="K21" i="6"/>
  <c r="L20" i="6"/>
  <c r="L23" i="6"/>
  <c r="K22" i="6"/>
  <c r="K24" i="6"/>
  <c r="J30" i="11"/>
  <c r="J31" i="11"/>
  <c r="K28" i="11" s="1"/>
  <c r="AG59" i="12"/>
  <c r="J30" i="10"/>
  <c r="J31" i="10" s="1"/>
  <c r="K28" i="10" s="1"/>
  <c r="J30" i="8"/>
  <c r="J31" i="8" s="1"/>
  <c r="K28" i="8" s="1"/>
  <c r="V52" i="15"/>
  <c r="V54" i="15"/>
  <c r="V85" i="15" s="1"/>
  <c r="V51" i="15"/>
  <c r="V82" i="15" s="1"/>
  <c r="V43" i="15"/>
  <c r="W74" i="15" s="1"/>
  <c r="AJ23" i="12"/>
  <c r="AI41" i="12"/>
  <c r="AI21" i="12"/>
  <c r="AI29" i="12"/>
  <c r="AI37" i="12" s="1"/>
  <c r="AI36" i="12"/>
  <c r="AJ20" i="12"/>
  <c r="AI22" i="12"/>
  <c r="AI24" i="12"/>
  <c r="AI38" i="12" s="1"/>
  <c r="W59" i="11"/>
  <c r="L69" i="15"/>
  <c r="L38" i="15"/>
  <c r="AL41" i="18"/>
  <c r="AL29" i="18"/>
  <c r="AL37" i="18" s="1"/>
  <c r="AL36" i="18"/>
  <c r="AL22" i="18"/>
  <c r="AO22" i="18" s="1"/>
  <c r="AL21" i="18"/>
  <c r="AL24" i="18"/>
  <c r="AO20" i="18"/>
  <c r="K42" i="14"/>
  <c r="V43" i="13"/>
  <c r="V51" i="13"/>
  <c r="V52" i="13"/>
  <c r="V54" i="13"/>
  <c r="V39" i="13"/>
  <c r="U57" i="15"/>
  <c r="I30" i="9"/>
  <c r="I31" i="9"/>
  <c r="J28" i="9" s="1"/>
  <c r="W42" i="14"/>
  <c r="I59" i="18"/>
  <c r="AK51" i="18"/>
  <c r="AK82" i="18" s="1"/>
  <c r="AK52" i="18"/>
  <c r="AK83" i="18" s="1"/>
  <c r="AK54" i="18"/>
  <c r="AK85" i="18" s="1"/>
  <c r="AK43" i="18"/>
  <c r="AL74" i="18" s="1"/>
  <c r="K51" i="14"/>
  <c r="K82" i="14" s="1"/>
  <c r="K52" i="14"/>
  <c r="K83" i="14" s="1"/>
  <c r="K43" i="14"/>
  <c r="L74" i="14" s="1"/>
  <c r="K54" i="14"/>
  <c r="K85" i="14" s="1"/>
  <c r="W41" i="13"/>
  <c r="X20" i="13"/>
  <c r="W36" i="13"/>
  <c r="W29" i="13"/>
  <c r="W37" i="13" s="1"/>
  <c r="W22" i="13"/>
  <c r="W21" i="13"/>
  <c r="X23" i="13"/>
  <c r="W24" i="13"/>
  <c r="W38" i="13" s="1"/>
  <c r="AI29" i="7"/>
  <c r="AI21" i="7"/>
  <c r="AJ20" i="7"/>
  <c r="AJ23" i="7"/>
  <c r="AI22" i="7"/>
  <c r="AI24" i="7"/>
  <c r="X38" i="9"/>
  <c r="J38" i="18"/>
  <c r="J69" i="18"/>
  <c r="AK37" i="18"/>
  <c r="AK39" i="18" s="1"/>
  <c r="AO29" i="18"/>
  <c r="L42" i="12"/>
  <c r="AJ39" i="11"/>
  <c r="AJ52" i="11"/>
  <c r="AJ43" i="11"/>
  <c r="AJ51" i="11"/>
  <c r="AJ54" i="11"/>
  <c r="L52" i="15"/>
  <c r="L83" i="15" s="1"/>
  <c r="L43" i="15"/>
  <c r="M74" i="15" s="1"/>
  <c r="L54" i="15"/>
  <c r="L85" i="15" s="1"/>
  <c r="L39" i="15"/>
  <c r="L51" i="15"/>
  <c r="L82" i="15" s="1"/>
  <c r="I57" i="18"/>
  <c r="Y69" i="18"/>
  <c r="Y38" i="18"/>
  <c r="V42" i="13"/>
  <c r="V57" i="13" s="1"/>
  <c r="AK22" i="11"/>
  <c r="AK36" i="11"/>
  <c r="AK29" i="11"/>
  <c r="AK37" i="11" s="1"/>
  <c r="AK41" i="11"/>
  <c r="AL20" i="11"/>
  <c r="AK21" i="11"/>
  <c r="AL23" i="11"/>
  <c r="AK24" i="11"/>
  <c r="AH42" i="12"/>
  <c r="AH57" i="12" s="1"/>
  <c r="K57" i="15"/>
  <c r="K59" i="15" s="1"/>
  <c r="W59" i="18"/>
  <c r="G89" i="15"/>
  <c r="G91" i="15" s="1"/>
  <c r="G92" i="15" s="1"/>
  <c r="H92" i="15" s="1"/>
  <c r="AJ82" i="18"/>
  <c r="AI59" i="11"/>
  <c r="V38" i="15"/>
  <c r="V39" i="15" s="1"/>
  <c r="V69" i="15"/>
  <c r="AJ41" i="13"/>
  <c r="AK20" i="13"/>
  <c r="AJ36" i="13"/>
  <c r="AJ29" i="13"/>
  <c r="AJ37" i="13" s="1"/>
  <c r="AK23" i="13"/>
  <c r="AJ22" i="13"/>
  <c r="AJ21" i="13"/>
  <c r="AJ24" i="13"/>
  <c r="AJ38" i="13" s="1"/>
  <c r="L67" i="15"/>
  <c r="L70" i="15" s="1"/>
  <c r="Z41" i="18"/>
  <c r="Z22" i="18"/>
  <c r="AN22" i="18" s="1"/>
  <c r="Z36" i="18"/>
  <c r="AN36" i="18" s="1"/>
  <c r="Z21" i="18"/>
  <c r="AA23" i="18"/>
  <c r="Z29" i="18"/>
  <c r="Z37" i="18" s="1"/>
  <c r="Z24" i="18"/>
  <c r="AN24" i="18" s="1"/>
  <c r="AN20" i="18"/>
  <c r="AJ57" i="18"/>
  <c r="AJ59" i="18" s="1"/>
  <c r="X42" i="12"/>
  <c r="L41" i="9"/>
  <c r="L42" i="9" s="1"/>
  <c r="M20" i="9"/>
  <c r="L22" i="9"/>
  <c r="L21" i="9"/>
  <c r="L36" i="9"/>
  <c r="L39" i="9" s="1"/>
  <c r="L29" i="9"/>
  <c r="L37" i="9" s="1"/>
  <c r="M23" i="9"/>
  <c r="L24" i="9"/>
  <c r="L38" i="9" s="1"/>
  <c r="Y41" i="9"/>
  <c r="Y42" i="9" s="1"/>
  <c r="Z23" i="9"/>
  <c r="Y36" i="9"/>
  <c r="Y22" i="9"/>
  <c r="Z20" i="9"/>
  <c r="Y29" i="9"/>
  <c r="Y37" i="9" s="1"/>
  <c r="Y21" i="9"/>
  <c r="Y24" i="9"/>
  <c r="Y38" i="9" s="1"/>
  <c r="L43" i="11"/>
  <c r="L52" i="11"/>
  <c r="L54" i="11"/>
  <c r="L39" i="11"/>
  <c r="L51" i="11"/>
  <c r="U59" i="15"/>
  <c r="X57" i="18"/>
  <c r="X42" i="11"/>
  <c r="Y42" i="18"/>
  <c r="Y73" i="18" s="1"/>
  <c r="Y72" i="18"/>
  <c r="J30" i="6"/>
  <c r="J31" i="6" s="1"/>
  <c r="K28" i="6" s="1"/>
  <c r="Y41" i="12"/>
  <c r="Z20" i="12"/>
  <c r="Y36" i="12"/>
  <c r="Y29" i="12"/>
  <c r="Z23" i="12"/>
  <c r="Y22" i="12"/>
  <c r="Y21" i="12"/>
  <c r="Y24" i="12"/>
  <c r="Y38" i="12" s="1"/>
  <c r="N23" i="12"/>
  <c r="AM23" i="12" s="1"/>
  <c r="M36" i="12"/>
  <c r="N20" i="12"/>
  <c r="M29" i="12"/>
  <c r="M37" i="12" s="1"/>
  <c r="M41" i="12"/>
  <c r="M22" i="12"/>
  <c r="M21" i="12"/>
  <c r="M24" i="12"/>
  <c r="M38" i="12" s="1"/>
  <c r="AK23" i="6"/>
  <c r="AK20" i="6"/>
  <c r="AJ21" i="6"/>
  <c r="AJ22" i="6"/>
  <c r="AJ29" i="6"/>
  <c r="AJ24" i="6"/>
  <c r="AH59" i="13"/>
  <c r="AH90" i="13" s="1"/>
  <c r="J67" i="18"/>
  <c r="J70" i="18" s="1"/>
  <c r="K22" i="18"/>
  <c r="K36" i="18"/>
  <c r="K21" i="18"/>
  <c r="K67" i="18" s="1"/>
  <c r="L23" i="18"/>
  <c r="L68" i="18" s="1"/>
  <c r="K41" i="18"/>
  <c r="K29" i="18"/>
  <c r="K37" i="18" s="1"/>
  <c r="L20" i="18"/>
  <c r="K24" i="18"/>
  <c r="AJ70" i="18"/>
  <c r="M29" i="11"/>
  <c r="M37" i="11" s="1"/>
  <c r="N23" i="11"/>
  <c r="AM23" i="11" s="1"/>
  <c r="N20" i="11"/>
  <c r="M36" i="11"/>
  <c r="M21" i="11"/>
  <c r="M41" i="11"/>
  <c r="M22" i="11"/>
  <c r="M24" i="11"/>
  <c r="M38" i="11" s="1"/>
  <c r="Y41" i="11"/>
  <c r="Z23" i="11"/>
  <c r="Z20" i="11"/>
  <c r="Y29" i="11"/>
  <c r="Y36" i="11"/>
  <c r="Y21" i="11"/>
  <c r="Y22" i="11"/>
  <c r="Y24" i="11"/>
  <c r="Y38" i="11" s="1"/>
  <c r="L72" i="15"/>
  <c r="L42" i="15"/>
  <c r="L73" i="15" s="1"/>
  <c r="H30" i="18"/>
  <c r="AJ39" i="9"/>
  <c r="Y37" i="18"/>
  <c r="AN29" i="18"/>
  <c r="L54" i="12"/>
  <c r="L39" i="12"/>
  <c r="L43" i="12"/>
  <c r="L57" i="12" s="1"/>
  <c r="L52" i="12"/>
  <c r="L51" i="12"/>
  <c r="J72" i="18"/>
  <c r="J42" i="18"/>
  <c r="J54" i="18"/>
  <c r="J85" i="18" s="1"/>
  <c r="J51" i="18"/>
  <c r="J82" i="18" s="1"/>
  <c r="J39" i="18"/>
  <c r="J43" i="18"/>
  <c r="K74" i="18" s="1"/>
  <c r="J52" i="18"/>
  <c r="X37" i="9"/>
  <c r="X39" i="9" s="1"/>
  <c r="W69" i="14"/>
  <c r="W70" i="14" s="1"/>
  <c r="W38" i="14"/>
  <c r="W39" i="14" s="1"/>
  <c r="L42" i="11"/>
  <c r="L57" i="11" s="1"/>
  <c r="U85" i="15"/>
  <c r="H31" i="15"/>
  <c r="I28" i="15" s="1"/>
  <c r="M29" i="15"/>
  <c r="M37" i="15" s="1"/>
  <c r="M21" i="15"/>
  <c r="M22" i="15"/>
  <c r="M36" i="15"/>
  <c r="N20" i="15"/>
  <c r="M41" i="15"/>
  <c r="N23" i="15"/>
  <c r="M24" i="15"/>
  <c r="W59" i="12"/>
  <c r="AK38" i="18"/>
  <c r="AK69" i="18"/>
  <c r="X82" i="18"/>
  <c r="L20" i="4"/>
  <c r="K21" i="4"/>
  <c r="I30" i="12"/>
  <c r="I31" i="12"/>
  <c r="J28" i="12" s="1"/>
  <c r="X51" i="12"/>
  <c r="X52" i="12"/>
  <c r="X54" i="12"/>
  <c r="X39" i="12"/>
  <c r="X43" i="12"/>
  <c r="X57" i="12" s="1"/>
  <c r="J39" i="8"/>
  <c r="AH52" i="10"/>
  <c r="AH54" i="10"/>
  <c r="AH39" i="10"/>
  <c r="AH43" i="10"/>
  <c r="AH57" i="10" s="1"/>
  <c r="AH51" i="10"/>
  <c r="L29" i="7"/>
  <c r="L22" i="7"/>
  <c r="L21" i="7"/>
  <c r="L24" i="7"/>
  <c r="M20" i="7"/>
  <c r="M23" i="7"/>
  <c r="W43" i="14"/>
  <c r="X74" i="14" s="1"/>
  <c r="W54" i="14"/>
  <c r="W85" i="14" s="1"/>
  <c r="W51" i="14"/>
  <c r="W82" i="14" s="1"/>
  <c r="W52" i="14"/>
  <c r="W83" i="14" s="1"/>
  <c r="AI42" i="13"/>
  <c r="K59" i="11"/>
  <c r="X51" i="11"/>
  <c r="X43" i="11"/>
  <c r="X57" i="11" s="1"/>
  <c r="X52" i="11"/>
  <c r="X54" i="11"/>
  <c r="X39" i="11"/>
  <c r="Y70" i="18"/>
  <c r="X20" i="4"/>
  <c r="W21" i="4"/>
  <c r="AK72" i="18"/>
  <c r="AK42" i="18"/>
  <c r="AK73" i="18" s="1"/>
  <c r="X59" i="18"/>
  <c r="AL23" i="5"/>
  <c r="AK22" i="5"/>
  <c r="AL20" i="5"/>
  <c r="AK21" i="5"/>
  <c r="I70" i="20"/>
  <c r="K39" i="9"/>
  <c r="V72" i="15"/>
  <c r="V42" i="15"/>
  <c r="AI43" i="13"/>
  <c r="AI51" i="13"/>
  <c r="AI52" i="13"/>
  <c r="AI54" i="13"/>
  <c r="AI39" i="13"/>
  <c r="L21" i="5"/>
  <c r="L22" i="5"/>
  <c r="M23" i="5"/>
  <c r="M20" i="5"/>
  <c r="AK36" i="9"/>
  <c r="AK22" i="9"/>
  <c r="AL20" i="9"/>
  <c r="AK29" i="9"/>
  <c r="AK37" i="9" s="1"/>
  <c r="AK21" i="9"/>
  <c r="AL23" i="9"/>
  <c r="AK41" i="9"/>
  <c r="AK42" i="9" s="1"/>
  <c r="AK24" i="9"/>
  <c r="AK38" i="9" s="1"/>
  <c r="K59" i="12"/>
  <c r="K69" i="14"/>
  <c r="K70" i="14" s="1"/>
  <c r="K38" i="14"/>
  <c r="K39" i="14" s="1"/>
  <c r="V21" i="7"/>
  <c r="V29" i="7"/>
  <c r="W20" i="7"/>
  <c r="W23" i="7"/>
  <c r="V22" i="7"/>
  <c r="V24" i="7"/>
  <c r="L23" i="8"/>
  <c r="K22" i="8"/>
  <c r="K21" i="8"/>
  <c r="L20" i="8"/>
  <c r="K36" i="8"/>
  <c r="K41" i="8" s="1"/>
  <c r="K42" i="8" s="1"/>
  <c r="K29" i="8"/>
  <c r="K37" i="8" s="1"/>
  <c r="K24" i="8"/>
  <c r="AI36" i="10"/>
  <c r="AJ20" i="10"/>
  <c r="AJ23" i="10"/>
  <c r="AI29" i="10"/>
  <c r="AI37" i="10" s="1"/>
  <c r="AI22" i="10"/>
  <c r="AI24" i="10"/>
  <c r="AI38" i="10" s="1"/>
  <c r="AI21" i="10"/>
  <c r="AI41" i="10"/>
  <c r="AJ42" i="11"/>
  <c r="AJ57" i="11"/>
  <c r="AH39" i="12"/>
  <c r="AH52" i="12"/>
  <c r="AH54" i="12"/>
  <c r="AH43" i="12"/>
  <c r="AH51" i="12"/>
  <c r="AH67" i="17"/>
  <c r="Y23" i="14"/>
  <c r="Y68" i="14" s="1"/>
  <c r="Y20" i="14"/>
  <c r="X22" i="14"/>
  <c r="X41" i="14"/>
  <c r="X72" i="14" s="1"/>
  <c r="X21" i="14"/>
  <c r="X67" i="14" s="1"/>
  <c r="X29" i="14"/>
  <c r="X37" i="14" s="1"/>
  <c r="X36" i="14"/>
  <c r="X24" i="14"/>
  <c r="W41" i="15"/>
  <c r="W29" i="15"/>
  <c r="W37" i="15" s="1"/>
  <c r="W22" i="15"/>
  <c r="W36" i="15"/>
  <c r="X23" i="15"/>
  <c r="X68" i="15" s="1"/>
  <c r="W21" i="15"/>
  <c r="W67" i="15" s="1"/>
  <c r="X20" i="15"/>
  <c r="W24" i="15"/>
  <c r="AJ21" i="4"/>
  <c r="AK20" i="4"/>
  <c r="K85" i="15"/>
  <c r="X22" i="5"/>
  <c r="Y20" i="5"/>
  <c r="Y23" i="5"/>
  <c r="X21" i="5"/>
  <c r="Y51" i="18"/>
  <c r="Y82" i="18" s="1"/>
  <c r="Y54" i="18"/>
  <c r="Y85" i="18" s="1"/>
  <c r="Y43" i="18"/>
  <c r="Z74" i="18" s="1"/>
  <c r="Y39" i="18"/>
  <c r="Y52" i="18"/>
  <c r="Y83" i="18" s="1"/>
  <c r="K31" i="7"/>
  <c r="L28" i="7" s="1"/>
  <c r="K30" i="7"/>
  <c r="AK70" i="18"/>
  <c r="M23" i="14"/>
  <c r="M20" i="14"/>
  <c r="L22" i="14"/>
  <c r="L21" i="14"/>
  <c r="L36" i="14"/>
  <c r="L41" i="14"/>
  <c r="L72" i="14" s="1"/>
  <c r="L29" i="14"/>
  <c r="L37" i="14" s="1"/>
  <c r="L24" i="14"/>
  <c r="V57" i="20"/>
  <c r="V59" i="20" s="1"/>
  <c r="W67" i="20"/>
  <c r="J72" i="20"/>
  <c r="J42" i="20"/>
  <c r="W72" i="20"/>
  <c r="W42" i="20"/>
  <c r="W73" i="20" s="1"/>
  <c r="J69" i="20"/>
  <c r="J38" i="20"/>
  <c r="J39" i="20" s="1"/>
  <c r="X22" i="20"/>
  <c r="X29" i="20"/>
  <c r="X37" i="20" s="1"/>
  <c r="X36" i="20"/>
  <c r="X41" i="20"/>
  <c r="Y20" i="20"/>
  <c r="X24" i="20"/>
  <c r="Y23" i="20"/>
  <c r="Y68" i="20" s="1"/>
  <c r="X21" i="20"/>
  <c r="W43" i="20"/>
  <c r="X74" i="20" s="1"/>
  <c r="W52" i="20"/>
  <c r="W83" i="20" s="1"/>
  <c r="W51" i="20"/>
  <c r="W82" i="20" s="1"/>
  <c r="W54" i="20"/>
  <c r="W85" i="20" s="1"/>
  <c r="J54" i="20"/>
  <c r="J85" i="20" s="1"/>
  <c r="J51" i="20"/>
  <c r="J82" i="20" s="1"/>
  <c r="J43" i="20"/>
  <c r="K74" i="20" s="1"/>
  <c r="J52" i="20"/>
  <c r="J83" i="20" s="1"/>
  <c r="W69" i="20"/>
  <c r="W38" i="20"/>
  <c r="W39" i="20" s="1"/>
  <c r="I57" i="20"/>
  <c r="I59" i="20" s="1"/>
  <c r="K22" i="20"/>
  <c r="L23" i="20"/>
  <c r="L68" i="20" s="1"/>
  <c r="K24" i="20"/>
  <c r="K36" i="20"/>
  <c r="K21" i="20"/>
  <c r="K67" i="20" s="1"/>
  <c r="L20" i="20"/>
  <c r="K41" i="20"/>
  <c r="K29" i="20"/>
  <c r="K37" i="20" s="1"/>
  <c r="J67" i="20"/>
  <c r="H30" i="20"/>
  <c r="H87" i="20" s="1"/>
  <c r="H89" i="20" s="1"/>
  <c r="H91" i="20" s="1"/>
  <c r="AH83" i="20"/>
  <c r="AH57" i="20"/>
  <c r="AH59" i="20" s="1"/>
  <c r="AI52" i="20"/>
  <c r="AI83" i="20" s="1"/>
  <c r="AI54" i="20"/>
  <c r="AI85" i="20" s="1"/>
  <c r="AI51" i="20"/>
  <c r="AI43" i="20"/>
  <c r="AJ74" i="20" s="1"/>
  <c r="AI67" i="20"/>
  <c r="AH70" i="20"/>
  <c r="AI74" i="20"/>
  <c r="AI38" i="20"/>
  <c r="AI39" i="20" s="1"/>
  <c r="AI69" i="20"/>
  <c r="G87" i="20"/>
  <c r="AH85" i="20"/>
  <c r="AJ22" i="20"/>
  <c r="AJ24" i="20"/>
  <c r="AJ36" i="20"/>
  <c r="AK20" i="20"/>
  <c r="AK23" i="20"/>
  <c r="AK68" i="20" s="1"/>
  <c r="AJ29" i="20"/>
  <c r="AJ37" i="20" s="1"/>
  <c r="AJ21" i="20"/>
  <c r="AJ67" i="20" s="1"/>
  <c r="AJ41" i="20"/>
  <c r="AI72" i="20"/>
  <c r="AI42" i="20"/>
  <c r="AI73" i="20" s="1"/>
  <c r="K67" i="17"/>
  <c r="K70" i="17" s="1"/>
  <c r="J39" i="17"/>
  <c r="W59" i="17"/>
  <c r="AG83" i="17"/>
  <c r="J83" i="17"/>
  <c r="W73" i="17"/>
  <c r="J70" i="17"/>
  <c r="K52" i="17"/>
  <c r="K83" i="17" s="1"/>
  <c r="K43" i="17"/>
  <c r="L74" i="17" s="1"/>
  <c r="K51" i="17"/>
  <c r="K82" i="17" s="1"/>
  <c r="K54" i="17"/>
  <c r="K85" i="17" s="1"/>
  <c r="W70" i="17"/>
  <c r="AG82" i="17"/>
  <c r="X51" i="17"/>
  <c r="X82" i="17" s="1"/>
  <c r="X54" i="17"/>
  <c r="X52" i="17"/>
  <c r="X43" i="17"/>
  <c r="Y22" i="17"/>
  <c r="Y24" i="17"/>
  <c r="Z20" i="17"/>
  <c r="Z23" i="17"/>
  <c r="Z68" i="17" s="1"/>
  <c r="Y36" i="17"/>
  <c r="Y29" i="17"/>
  <c r="Y37" i="17" s="1"/>
  <c r="Y21" i="17"/>
  <c r="Y41" i="17"/>
  <c r="K72" i="17"/>
  <c r="K42" i="17"/>
  <c r="K73" i="17" s="1"/>
  <c r="J57" i="17"/>
  <c r="AH52" i="17"/>
  <c r="AH83" i="17" s="1"/>
  <c r="AH51" i="17"/>
  <c r="AH82" i="17" s="1"/>
  <c r="AH54" i="17"/>
  <c r="AH85" i="17" s="1"/>
  <c r="AH43" i="17"/>
  <c r="AI74" i="17" s="1"/>
  <c r="AG73" i="17"/>
  <c r="J82" i="17"/>
  <c r="X69" i="17"/>
  <c r="X70" i="17" s="1"/>
  <c r="X38" i="17"/>
  <c r="X39" i="17" s="1"/>
  <c r="X72" i="17"/>
  <c r="X42" i="17"/>
  <c r="X73" i="17" s="1"/>
  <c r="L29" i="17"/>
  <c r="L37" i="17" s="1"/>
  <c r="L21" i="17"/>
  <c r="L41" i="17"/>
  <c r="L22" i="17"/>
  <c r="L24" i="17"/>
  <c r="L36" i="17"/>
  <c r="M23" i="17"/>
  <c r="M68" i="17" s="1"/>
  <c r="M20" i="17"/>
  <c r="G30" i="17"/>
  <c r="AH72" i="17"/>
  <c r="AH42" i="17"/>
  <c r="AH73" i="17" s="1"/>
  <c r="AI29" i="17"/>
  <c r="AI37" i="17" s="1"/>
  <c r="AI22" i="17"/>
  <c r="AI24" i="17"/>
  <c r="AJ20" i="17"/>
  <c r="AJ23" i="17"/>
  <c r="AJ68" i="17" s="1"/>
  <c r="AI36" i="17"/>
  <c r="AI21" i="17"/>
  <c r="AI41" i="17"/>
  <c r="AG57" i="17"/>
  <c r="AG59" i="17" s="1"/>
  <c r="F89" i="17"/>
  <c r="F91" i="17" s="1"/>
  <c r="F92" i="17" s="1"/>
  <c r="K69" i="17"/>
  <c r="K38" i="17"/>
  <c r="K39" i="17" s="1"/>
  <c r="AH69" i="17"/>
  <c r="AH70" i="17" s="1"/>
  <c r="AH38" i="17"/>
  <c r="AH39" i="17" s="1"/>
  <c r="V57" i="15" l="1"/>
  <c r="V59" i="15" s="1"/>
  <c r="L57" i="15"/>
  <c r="V70" i="15"/>
  <c r="AI57" i="15"/>
  <c r="AJ41" i="15"/>
  <c r="AJ29" i="15"/>
  <c r="AJ37" i="15" s="1"/>
  <c r="AK23" i="15"/>
  <c r="AK68" i="15" s="1"/>
  <c r="AJ21" i="15"/>
  <c r="AJ36" i="15"/>
  <c r="AK20" i="15"/>
  <c r="AJ22" i="15"/>
  <c r="AJ24" i="15"/>
  <c r="AI51" i="15"/>
  <c r="AI82" i="15" s="1"/>
  <c r="AI43" i="15"/>
  <c r="AJ74" i="15" s="1"/>
  <c r="AI52" i="15"/>
  <c r="AI83" i="15" s="1"/>
  <c r="AI54" i="15"/>
  <c r="AI85" i="15" s="1"/>
  <c r="AI69" i="15"/>
  <c r="AI70" i="15" s="1"/>
  <c r="AI38" i="15"/>
  <c r="AI39" i="15" s="1"/>
  <c r="AH57" i="15"/>
  <c r="AH59" i="15" s="1"/>
  <c r="AI72" i="15"/>
  <c r="AI42" i="15"/>
  <c r="AI73" i="15" s="1"/>
  <c r="AI70" i="14"/>
  <c r="J89" i="14"/>
  <c r="AJ54" i="14"/>
  <c r="AJ85" i="14" s="1"/>
  <c r="AJ52" i="14"/>
  <c r="AJ83" i="14" s="1"/>
  <c r="AJ43" i="14"/>
  <c r="AK74" i="14" s="1"/>
  <c r="AJ51" i="14"/>
  <c r="AJ82" i="14" s="1"/>
  <c r="K59" i="14"/>
  <c r="W57" i="14"/>
  <c r="W59" i="14" s="1"/>
  <c r="W73" i="14"/>
  <c r="AJ72" i="14"/>
  <c r="AJ42" i="14"/>
  <c r="K57" i="14"/>
  <c r="K73" i="14"/>
  <c r="J31" i="14"/>
  <c r="K28" i="14" s="1"/>
  <c r="AJ37" i="14"/>
  <c r="AI57" i="14"/>
  <c r="AJ74" i="14"/>
  <c r="AL20" i="14"/>
  <c r="AK29" i="14"/>
  <c r="AK37" i="14" s="1"/>
  <c r="AK41" i="14"/>
  <c r="AK36" i="14"/>
  <c r="AL23" i="14"/>
  <c r="AL68" i="14" s="1"/>
  <c r="AK24" i="14"/>
  <c r="AK21" i="14"/>
  <c r="AK22" i="14"/>
  <c r="AJ69" i="14"/>
  <c r="AJ38" i="14"/>
  <c r="AI59" i="14"/>
  <c r="AJ67" i="14"/>
  <c r="AJ70" i="14" s="1"/>
  <c r="AI88" i="13"/>
  <c r="L21" i="13"/>
  <c r="M23" i="13"/>
  <c r="L41" i="13"/>
  <c r="L42" i="13" s="1"/>
  <c r="M20" i="13"/>
  <c r="L24" i="13"/>
  <c r="L38" i="13" s="1"/>
  <c r="L36" i="13"/>
  <c r="L29" i="13"/>
  <c r="L37" i="13" s="1"/>
  <c r="L22" i="13"/>
  <c r="AI57" i="13"/>
  <c r="AI59" i="13" s="1"/>
  <c r="AI90" i="13" s="1"/>
  <c r="V88" i="13"/>
  <c r="V90" i="13" s="1"/>
  <c r="T90" i="13"/>
  <c r="J88" i="13"/>
  <c r="J90" i="13" s="1"/>
  <c r="AJ85" i="13"/>
  <c r="AJ83" i="13"/>
  <c r="AJ82" i="13"/>
  <c r="AJ74" i="13"/>
  <c r="AJ88" i="13" s="1"/>
  <c r="U59" i="13"/>
  <c r="W74" i="13"/>
  <c r="W83" i="13"/>
  <c r="W85" i="13"/>
  <c r="W82" i="13"/>
  <c r="K74" i="13"/>
  <c r="K85" i="13"/>
  <c r="K82" i="13"/>
  <c r="K83" i="13"/>
  <c r="K39" i="13"/>
  <c r="K51" i="13"/>
  <c r="K52" i="13"/>
  <c r="K43" i="13"/>
  <c r="K57" i="13" s="1"/>
  <c r="K54" i="13"/>
  <c r="K42" i="10"/>
  <c r="Y42" i="10"/>
  <c r="AN41" i="10"/>
  <c r="K43" i="10"/>
  <c r="K57" i="10" s="1"/>
  <c r="K54" i="10"/>
  <c r="K52" i="10"/>
  <c r="K51" i="10"/>
  <c r="L29" i="10"/>
  <c r="L37" i="10" s="1"/>
  <c r="L21" i="10"/>
  <c r="M23" i="10"/>
  <c r="L36" i="10"/>
  <c r="L22" i="10"/>
  <c r="M20" i="10"/>
  <c r="L24" i="10"/>
  <c r="L38" i="10" s="1"/>
  <c r="L41" i="10"/>
  <c r="Y38" i="10"/>
  <c r="AN38" i="10" s="1"/>
  <c r="Y37" i="10"/>
  <c r="AN29" i="10"/>
  <c r="Y51" i="10"/>
  <c r="Y54" i="10"/>
  <c r="Y52" i="10"/>
  <c r="Y43" i="10"/>
  <c r="K37" i="10"/>
  <c r="K39" i="10" s="1"/>
  <c r="AI57" i="10"/>
  <c r="Z29" i="10"/>
  <c r="Z37" i="10" s="1"/>
  <c r="Z24" i="10"/>
  <c r="Z38" i="10" s="1"/>
  <c r="AA23" i="10"/>
  <c r="Z41" i="10"/>
  <c r="Z22" i="10"/>
  <c r="AN22" i="10" s="1"/>
  <c r="Z21" i="10"/>
  <c r="AN21" i="10" s="1"/>
  <c r="Z36" i="10"/>
  <c r="W42" i="8"/>
  <c r="X39" i="8"/>
  <c r="AJ39" i="8"/>
  <c r="AK24" i="8"/>
  <c r="AK38" i="8" s="1"/>
  <c r="AK21" i="8"/>
  <c r="AK22" i="8"/>
  <c r="AL20" i="8"/>
  <c r="AL23" i="8"/>
  <c r="AK36" i="8"/>
  <c r="AK29" i="8"/>
  <c r="AK37" i="8" s="1"/>
  <c r="Y29" i="8"/>
  <c r="Y37" i="8" s="1"/>
  <c r="Z23" i="8"/>
  <c r="Y24" i="8"/>
  <c r="Y38" i="8" s="1"/>
  <c r="Z20" i="8"/>
  <c r="Y22" i="8"/>
  <c r="Y21" i="8"/>
  <c r="Y36" i="8"/>
  <c r="M23" i="6"/>
  <c r="M20" i="6"/>
  <c r="L22" i="6"/>
  <c r="L21" i="6"/>
  <c r="L24" i="6"/>
  <c r="L29" i="6"/>
  <c r="Z23" i="6"/>
  <c r="Y29" i="6"/>
  <c r="Y22" i="6"/>
  <c r="Z20" i="6"/>
  <c r="Y24" i="6"/>
  <c r="Y21" i="6"/>
  <c r="AK59" i="18"/>
  <c r="K30" i="8"/>
  <c r="K31" i="8" s="1"/>
  <c r="L28" i="8" s="1"/>
  <c r="L51" i="14"/>
  <c r="L82" i="14" s="1"/>
  <c r="L52" i="14"/>
  <c r="L83" i="14" s="1"/>
  <c r="L43" i="14"/>
  <c r="M74" i="14" s="1"/>
  <c r="L54" i="14"/>
  <c r="L85" i="14" s="1"/>
  <c r="AI52" i="10"/>
  <c r="AI54" i="10"/>
  <c r="AI39" i="10"/>
  <c r="AI43" i="10"/>
  <c r="AI51" i="10"/>
  <c r="L67" i="14"/>
  <c r="Y21" i="5"/>
  <c r="Z20" i="5"/>
  <c r="Z23" i="5"/>
  <c r="Y22" i="5"/>
  <c r="AH59" i="12"/>
  <c r="K38" i="8"/>
  <c r="AL22" i="9"/>
  <c r="AO22" i="9" s="1"/>
  <c r="AL41" i="9"/>
  <c r="AL21" i="9"/>
  <c r="AO21" i="9" s="1"/>
  <c r="AL36" i="9"/>
  <c r="AL29" i="9"/>
  <c r="AL24" i="9"/>
  <c r="AO20" i="9"/>
  <c r="AK57" i="18"/>
  <c r="M52" i="15"/>
  <c r="M83" i="15" s="1"/>
  <c r="M43" i="15"/>
  <c r="N74" i="15" s="1"/>
  <c r="M51" i="15"/>
  <c r="M82" i="15" s="1"/>
  <c r="M54" i="15"/>
  <c r="M85" i="15" s="1"/>
  <c r="J73" i="18"/>
  <c r="Y37" i="11"/>
  <c r="Y37" i="12"/>
  <c r="AN29" i="12"/>
  <c r="AJ42" i="13"/>
  <c r="AJ59" i="11"/>
  <c r="W39" i="13"/>
  <c r="W43" i="13"/>
  <c r="W51" i="13"/>
  <c r="W52" i="13"/>
  <c r="W54" i="13"/>
  <c r="K30" i="10"/>
  <c r="K31" i="10"/>
  <c r="L28" i="10" s="1"/>
  <c r="Z41" i="11"/>
  <c r="Z36" i="11"/>
  <c r="Z29" i="11"/>
  <c r="Z37" i="11" s="1"/>
  <c r="AN37" i="11" s="1"/>
  <c r="AA23" i="11"/>
  <c r="AO23" i="11" s="1"/>
  <c r="Z21" i="11"/>
  <c r="AN21" i="11" s="1"/>
  <c r="Z22" i="11"/>
  <c r="AN22" i="11" s="1"/>
  <c r="Z24" i="11"/>
  <c r="AN20" i="11"/>
  <c r="Y43" i="12"/>
  <c r="Y51" i="12"/>
  <c r="Y52" i="12"/>
  <c r="Y54" i="12"/>
  <c r="Y39" i="12"/>
  <c r="X36" i="13"/>
  <c r="X29" i="13"/>
  <c r="X37" i="13" s="1"/>
  <c r="Y20" i="13"/>
  <c r="X41" i="13"/>
  <c r="X22" i="13"/>
  <c r="Y23" i="13"/>
  <c r="X21" i="13"/>
  <c r="X24" i="13"/>
  <c r="X38" i="13" s="1"/>
  <c r="K39" i="8"/>
  <c r="AK39" i="9"/>
  <c r="J30" i="12"/>
  <c r="J31" i="12" s="1"/>
  <c r="K28" i="12" s="1"/>
  <c r="M67" i="15"/>
  <c r="H87" i="18"/>
  <c r="M42" i="12"/>
  <c r="M57" i="12" s="1"/>
  <c r="Z29" i="12"/>
  <c r="Z37" i="12" s="1"/>
  <c r="AN37" i="12" s="1"/>
  <c r="Z41" i="12"/>
  <c r="Z36" i="12"/>
  <c r="AN36" i="12" s="1"/>
  <c r="AA23" i="12"/>
  <c r="Z22" i="12"/>
  <c r="AN22" i="12" s="1"/>
  <c r="Z21" i="12"/>
  <c r="AN21" i="12" s="1"/>
  <c r="Z24" i="12"/>
  <c r="L59" i="11"/>
  <c r="AJ29" i="7"/>
  <c r="AJ21" i="7"/>
  <c r="AK20" i="7"/>
  <c r="AK23" i="7"/>
  <c r="AJ22" i="7"/>
  <c r="AJ24" i="7"/>
  <c r="W42" i="13"/>
  <c r="AJ22" i="12"/>
  <c r="AJ41" i="12"/>
  <c r="AJ36" i="12"/>
  <c r="AK20" i="12"/>
  <c r="AJ29" i="12"/>
  <c r="AJ37" i="12" s="1"/>
  <c r="AK23" i="12"/>
  <c r="AJ21" i="12"/>
  <c r="AJ24" i="12"/>
  <c r="AJ38" i="12" s="1"/>
  <c r="V83" i="15"/>
  <c r="W51" i="15"/>
  <c r="W82" i="15" s="1"/>
  <c r="W52" i="15"/>
  <c r="W83" i="15" s="1"/>
  <c r="W54" i="15"/>
  <c r="W43" i="15"/>
  <c r="X74" i="15" s="1"/>
  <c r="AL21" i="5"/>
  <c r="AO21" i="5" s="1"/>
  <c r="AL22" i="5"/>
  <c r="AO22" i="5" s="1"/>
  <c r="AO20" i="5"/>
  <c r="M21" i="14"/>
  <c r="M22" i="14"/>
  <c r="N20" i="14"/>
  <c r="M29" i="14"/>
  <c r="M37" i="14" s="1"/>
  <c r="M36" i="14"/>
  <c r="N23" i="14"/>
  <c r="N68" i="14" s="1"/>
  <c r="M41" i="14"/>
  <c r="M72" i="14" s="1"/>
  <c r="M24" i="14"/>
  <c r="J59" i="17"/>
  <c r="M68" i="14"/>
  <c r="M23" i="8"/>
  <c r="L22" i="8"/>
  <c r="L36" i="8"/>
  <c r="L29" i="8"/>
  <c r="L37" i="8" s="1"/>
  <c r="L21" i="8"/>
  <c r="M20" i="8"/>
  <c r="L24" i="8"/>
  <c r="L38" i="8" s="1"/>
  <c r="H31" i="18"/>
  <c r="I28" i="18" s="1"/>
  <c r="Y42" i="11"/>
  <c r="Y42" i="12"/>
  <c r="Y57" i="12"/>
  <c r="AN41" i="12"/>
  <c r="AI51" i="12"/>
  <c r="AI57" i="12" s="1"/>
  <c r="AI39" i="12"/>
  <c r="AI52" i="12"/>
  <c r="AI54" i="12"/>
  <c r="AI43" i="12"/>
  <c r="L42" i="14"/>
  <c r="L73" i="14" s="1"/>
  <c r="W42" i="15"/>
  <c r="W73" i="15" s="1"/>
  <c r="W72" i="15"/>
  <c r="AI42" i="10"/>
  <c r="K38" i="18"/>
  <c r="K69" i="18"/>
  <c r="O23" i="12"/>
  <c r="AN23" i="12" s="1"/>
  <c r="N36" i="12"/>
  <c r="N22" i="12"/>
  <c r="AM22" i="12" s="1"/>
  <c r="N21" i="12"/>
  <c r="AM21" i="12" s="1"/>
  <c r="N29" i="12"/>
  <c r="N41" i="12"/>
  <c r="N24" i="12"/>
  <c r="AM20" i="12"/>
  <c r="AK38" i="11"/>
  <c r="AL38" i="18"/>
  <c r="AO38" i="18" s="1"/>
  <c r="AL69" i="18"/>
  <c r="AO69" i="18" s="1"/>
  <c r="AO24" i="18"/>
  <c r="J30" i="9"/>
  <c r="J31" i="9"/>
  <c r="K28" i="9" s="1"/>
  <c r="AL67" i="18"/>
  <c r="AO21" i="18"/>
  <c r="K31" i="11"/>
  <c r="L28" i="11" s="1"/>
  <c r="K30" i="11"/>
  <c r="X69" i="14"/>
  <c r="X70" i="14" s="1"/>
  <c r="X38" i="14"/>
  <c r="X39" i="14" s="1"/>
  <c r="L21" i="4"/>
  <c r="M20" i="4"/>
  <c r="M23" i="18"/>
  <c r="M68" i="18" s="1"/>
  <c r="L22" i="18"/>
  <c r="L41" i="18"/>
  <c r="M20" i="18"/>
  <c r="L21" i="18"/>
  <c r="L36" i="18"/>
  <c r="L29" i="18"/>
  <c r="L37" i="18" s="1"/>
  <c r="L24" i="18"/>
  <c r="M43" i="12"/>
  <c r="M39" i="12"/>
  <c r="M52" i="12"/>
  <c r="M51" i="12"/>
  <c r="M54" i="12"/>
  <c r="K31" i="6"/>
  <c r="L28" i="6" s="1"/>
  <c r="K30" i="6"/>
  <c r="Z69" i="18"/>
  <c r="AN69" i="18" s="1"/>
  <c r="Z38" i="18"/>
  <c r="AN38" i="18" s="1"/>
  <c r="X43" i="14"/>
  <c r="Y74" i="14" s="1"/>
  <c r="X54" i="14"/>
  <c r="X85" i="14" s="1"/>
  <c r="X51" i="14"/>
  <c r="X82" i="14" s="1"/>
  <c r="X52" i="14"/>
  <c r="X83" i="14" s="1"/>
  <c r="V73" i="15"/>
  <c r="X21" i="4"/>
  <c r="Y20" i="4"/>
  <c r="J83" i="18"/>
  <c r="L59" i="12"/>
  <c r="AN37" i="18"/>
  <c r="AI42" i="12"/>
  <c r="N23" i="7"/>
  <c r="AM23" i="7" s="1"/>
  <c r="M22" i="7"/>
  <c r="M21" i="7"/>
  <c r="N20" i="7"/>
  <c r="M29" i="7"/>
  <c r="M24" i="7"/>
  <c r="J70" i="20"/>
  <c r="AK21" i="4"/>
  <c r="AL20" i="4"/>
  <c r="M21" i="5"/>
  <c r="N20" i="5"/>
  <c r="N23" i="5"/>
  <c r="AM23" i="5" s="1"/>
  <c r="M22" i="5"/>
  <c r="I30" i="15"/>
  <c r="I31" i="15" s="1"/>
  <c r="J28" i="15" s="1"/>
  <c r="K72" i="18"/>
  <c r="K42" i="18"/>
  <c r="K73" i="18" s="1"/>
  <c r="AN20" i="12"/>
  <c r="AA68" i="18"/>
  <c r="AO23" i="18"/>
  <c r="AL29" i="11"/>
  <c r="AL36" i="11"/>
  <c r="AL41" i="11"/>
  <c r="AL22" i="11"/>
  <c r="AO22" i="11" s="1"/>
  <c r="AL21" i="11"/>
  <c r="AO21" i="11" s="1"/>
  <c r="AL24" i="11"/>
  <c r="AL38" i="11" s="1"/>
  <c r="AO38" i="11" s="1"/>
  <c r="AO20" i="11"/>
  <c r="V59" i="13"/>
  <c r="AL52" i="18"/>
  <c r="AL39" i="18"/>
  <c r="AL51" i="18"/>
  <c r="AL54" i="18"/>
  <c r="AL43" i="18"/>
  <c r="AO43" i="18" s="1"/>
  <c r="AO36" i="18"/>
  <c r="L69" i="14"/>
  <c r="L38" i="14"/>
  <c r="L39" i="14" s="1"/>
  <c r="X59" i="11"/>
  <c r="M38" i="15"/>
  <c r="M39" i="15" s="1"/>
  <c r="M69" i="15"/>
  <c r="M57" i="11"/>
  <c r="M42" i="11"/>
  <c r="AL23" i="6"/>
  <c r="AK22" i="6"/>
  <c r="AK29" i="6"/>
  <c r="AK21" i="6"/>
  <c r="AL20" i="6"/>
  <c r="AK24" i="6"/>
  <c r="N23" i="9"/>
  <c r="AM23" i="9" s="1"/>
  <c r="M41" i="9"/>
  <c r="M42" i="9" s="1"/>
  <c r="M36" i="9"/>
  <c r="M22" i="9"/>
  <c r="N20" i="9"/>
  <c r="M29" i="9"/>
  <c r="M37" i="9" s="1"/>
  <c r="M21" i="9"/>
  <c r="M24" i="9"/>
  <c r="M38" i="9" s="1"/>
  <c r="Z67" i="18"/>
  <c r="AN21" i="18"/>
  <c r="AK42" i="11"/>
  <c r="AK57" i="11" s="1"/>
  <c r="AO37" i="18"/>
  <c r="W38" i="15"/>
  <c r="W39" i="15" s="1"/>
  <c r="W69" i="15"/>
  <c r="W70" i="15" s="1"/>
  <c r="X42" i="14"/>
  <c r="N68" i="15"/>
  <c r="K70" i="18"/>
  <c r="Z24" i="9"/>
  <c r="AA23" i="9"/>
  <c r="AO23" i="9" s="1"/>
  <c r="Z22" i="9"/>
  <c r="AN22" i="9" s="1"/>
  <c r="Z41" i="9"/>
  <c r="Z21" i="9"/>
  <c r="AN21" i="9" s="1"/>
  <c r="Z36" i="9"/>
  <c r="Z29" i="9"/>
  <c r="AN20" i="9"/>
  <c r="Z54" i="18"/>
  <c r="Z52" i="18"/>
  <c r="Z39" i="18"/>
  <c r="Z43" i="18"/>
  <c r="Z51" i="18"/>
  <c r="AL72" i="18"/>
  <c r="AL42" i="18"/>
  <c r="AL57" i="18"/>
  <c r="AO57" i="18" s="1"/>
  <c r="AO41" i="18"/>
  <c r="L30" i="7"/>
  <c r="L31" i="7" s="1"/>
  <c r="M28" i="7" s="1"/>
  <c r="X36" i="15"/>
  <c r="X21" i="15"/>
  <c r="X22" i="15"/>
  <c r="X41" i="15"/>
  <c r="X29" i="15"/>
  <c r="X37" i="15" s="1"/>
  <c r="Y20" i="15"/>
  <c r="Y23" i="15"/>
  <c r="Y68" i="15" s="1"/>
  <c r="X24" i="15"/>
  <c r="AK20" i="10"/>
  <c r="AJ36" i="10"/>
  <c r="AJ29" i="10"/>
  <c r="AJ37" i="10" s="1"/>
  <c r="AK23" i="10"/>
  <c r="AJ22" i="10"/>
  <c r="AJ24" i="10"/>
  <c r="AJ38" i="10" s="1"/>
  <c r="AJ21" i="10"/>
  <c r="AJ41" i="10"/>
  <c r="X59" i="12"/>
  <c r="M72" i="15"/>
  <c r="M42" i="15"/>
  <c r="M73" i="15" s="1"/>
  <c r="M39" i="11"/>
  <c r="M52" i="11"/>
  <c r="M54" i="11"/>
  <c r="M43" i="11"/>
  <c r="M51" i="11"/>
  <c r="K51" i="18"/>
  <c r="K82" i="18" s="1"/>
  <c r="K39" i="18"/>
  <c r="K52" i="18"/>
  <c r="K83" i="18" s="1"/>
  <c r="K43" i="18"/>
  <c r="L74" i="18" s="1"/>
  <c r="K54" i="18"/>
  <c r="K85" i="18" s="1"/>
  <c r="Y57" i="18"/>
  <c r="Y59" i="18" s="1"/>
  <c r="AJ39" i="13"/>
  <c r="AJ43" i="13"/>
  <c r="AJ51" i="13"/>
  <c r="AJ52" i="13"/>
  <c r="AJ54" i="13"/>
  <c r="AK51" i="11"/>
  <c r="AK52" i="11"/>
  <c r="AK54" i="11"/>
  <c r="AK39" i="11"/>
  <c r="AK43" i="11"/>
  <c r="AO36" i="11"/>
  <c r="Y21" i="14"/>
  <c r="Y22" i="14"/>
  <c r="Z20" i="14"/>
  <c r="Y41" i="14"/>
  <c r="Y72" i="14" s="1"/>
  <c r="Z23" i="14"/>
  <c r="Z68" i="14" s="1"/>
  <c r="Y36" i="14"/>
  <c r="Y29" i="14"/>
  <c r="Y37" i="14" s="1"/>
  <c r="Y24" i="14"/>
  <c r="W29" i="7"/>
  <c r="W21" i="7"/>
  <c r="X20" i="7"/>
  <c r="X23" i="7"/>
  <c r="W22" i="7"/>
  <c r="W24" i="7"/>
  <c r="K30" i="14"/>
  <c r="N41" i="15"/>
  <c r="N29" i="15"/>
  <c r="N21" i="15"/>
  <c r="N36" i="15"/>
  <c r="N22" i="15"/>
  <c r="AM22" i="15" s="1"/>
  <c r="O23" i="15"/>
  <c r="N24" i="15"/>
  <c r="AM20" i="15"/>
  <c r="J57" i="18"/>
  <c r="J59" i="18" s="1"/>
  <c r="Y43" i="11"/>
  <c r="Y57" i="11" s="1"/>
  <c r="Y51" i="11"/>
  <c r="Y52" i="11"/>
  <c r="Y54" i="11"/>
  <c r="Y39" i="11"/>
  <c r="N36" i="11"/>
  <c r="N29" i="11"/>
  <c r="N21" i="11"/>
  <c r="AM21" i="11" s="1"/>
  <c r="N41" i="11"/>
  <c r="N22" i="11"/>
  <c r="AM22" i="11" s="1"/>
  <c r="O23" i="11"/>
  <c r="AN23" i="11" s="1"/>
  <c r="N24" i="11"/>
  <c r="AM20" i="11"/>
  <c r="Y39" i="9"/>
  <c r="Z72" i="18"/>
  <c r="Z42" i="18"/>
  <c r="AN41" i="18"/>
  <c r="AK29" i="13"/>
  <c r="AK37" i="13" s="1"/>
  <c r="AL20" i="13"/>
  <c r="AK41" i="13"/>
  <c r="AK36" i="13"/>
  <c r="AK22" i="13"/>
  <c r="AL23" i="13"/>
  <c r="AK21" i="13"/>
  <c r="AK24" i="13"/>
  <c r="AK38" i="13" s="1"/>
  <c r="L59" i="15"/>
  <c r="K54" i="20"/>
  <c r="K85" i="20" s="1"/>
  <c r="K51" i="20"/>
  <c r="K82" i="20" s="1"/>
  <c r="K43" i="20"/>
  <c r="L74" i="20" s="1"/>
  <c r="K52" i="20"/>
  <c r="K83" i="20" s="1"/>
  <c r="X67" i="20"/>
  <c r="X42" i="20"/>
  <c r="X72" i="20"/>
  <c r="K72" i="20"/>
  <c r="K42" i="20"/>
  <c r="K73" i="20" s="1"/>
  <c r="K69" i="20"/>
  <c r="K70" i="20" s="1"/>
  <c r="K38" i="20"/>
  <c r="K39" i="20" s="1"/>
  <c r="X51" i="20"/>
  <c r="X52" i="20"/>
  <c r="X43" i="20"/>
  <c r="Y74" i="20" s="1"/>
  <c r="X54" i="20"/>
  <c r="X85" i="20" s="1"/>
  <c r="J73" i="20"/>
  <c r="J57" i="20"/>
  <c r="J59" i="20" s="1"/>
  <c r="M20" i="20"/>
  <c r="L41" i="20"/>
  <c r="M23" i="20"/>
  <c r="M68" i="20" s="1"/>
  <c r="L22" i="20"/>
  <c r="L29" i="20"/>
  <c r="L37" i="20" s="1"/>
  <c r="L24" i="20"/>
  <c r="L36" i="20"/>
  <c r="L21" i="20"/>
  <c r="X69" i="20"/>
  <c r="X38" i="20"/>
  <c r="X39" i="20" s="1"/>
  <c r="W57" i="20"/>
  <c r="W59" i="20" s="1"/>
  <c r="AI70" i="20"/>
  <c r="Z23" i="20"/>
  <c r="Z68" i="20" s="1"/>
  <c r="Y22" i="20"/>
  <c r="Y29" i="20"/>
  <c r="Y36" i="20"/>
  <c r="Y21" i="20"/>
  <c r="Z20" i="20"/>
  <c r="AN20" i="20" s="1"/>
  <c r="Y41" i="20"/>
  <c r="Y24" i="20"/>
  <c r="W70" i="20"/>
  <c r="AJ72" i="20"/>
  <c r="AJ42" i="20"/>
  <c r="AJ73" i="20" s="1"/>
  <c r="AK36" i="20"/>
  <c r="AL20" i="20"/>
  <c r="AL23" i="20"/>
  <c r="AL68" i="20" s="1"/>
  <c r="AK29" i="20"/>
  <c r="AK37" i="20" s="1"/>
  <c r="AK21" i="20"/>
  <c r="AK67" i="20" s="1"/>
  <c r="AK41" i="20"/>
  <c r="AK22" i="20"/>
  <c r="AK24" i="20"/>
  <c r="AJ52" i="20"/>
  <c r="AJ54" i="20"/>
  <c r="AJ51" i="20"/>
  <c r="AJ82" i="20" s="1"/>
  <c r="AJ43" i="20"/>
  <c r="AI82" i="20"/>
  <c r="AJ69" i="20"/>
  <c r="AJ70" i="20" s="1"/>
  <c r="AJ38" i="20"/>
  <c r="AJ39" i="20" s="1"/>
  <c r="H31" i="20"/>
  <c r="I28" i="20" s="1"/>
  <c r="AI57" i="20"/>
  <c r="AI59" i="20" s="1"/>
  <c r="G89" i="20"/>
  <c r="G91" i="20" s="1"/>
  <c r="G92" i="20" s="1"/>
  <c r="H92" i="20" s="1"/>
  <c r="AH57" i="17"/>
  <c r="AH59" i="17" s="1"/>
  <c r="X57" i="17"/>
  <c r="X59" i="17" s="1"/>
  <c r="K57" i="17"/>
  <c r="K59" i="17" s="1"/>
  <c r="Y67" i="17"/>
  <c r="AI38" i="17"/>
  <c r="AI69" i="17"/>
  <c r="M22" i="17"/>
  <c r="M24" i="17"/>
  <c r="M36" i="17"/>
  <c r="M21" i="17"/>
  <c r="M41" i="17"/>
  <c r="N20" i="17"/>
  <c r="M29" i="17"/>
  <c r="M37" i="17" s="1"/>
  <c r="N23" i="17"/>
  <c r="Y69" i="17"/>
  <c r="Y38" i="17"/>
  <c r="Y39" i="17" s="1"/>
  <c r="AI51" i="17"/>
  <c r="AI82" i="17" s="1"/>
  <c r="AI54" i="17"/>
  <c r="AI85" i="17" s="1"/>
  <c r="AI52" i="17"/>
  <c r="AI83" i="17" s="1"/>
  <c r="AI43" i="17"/>
  <c r="AJ74" i="17" s="1"/>
  <c r="AI39" i="17"/>
  <c r="L72" i="17"/>
  <c r="L42" i="17"/>
  <c r="L73" i="17" s="1"/>
  <c r="Y52" i="17"/>
  <c r="Y83" i="17" s="1"/>
  <c r="Y43" i="17"/>
  <c r="Z74" i="17" s="1"/>
  <c r="Y51" i="17"/>
  <c r="Y82" i="17" s="1"/>
  <c r="Y54" i="17"/>
  <c r="Y85" i="17" s="1"/>
  <c r="X83" i="17"/>
  <c r="G87" i="17"/>
  <c r="L51" i="17"/>
  <c r="L82" i="17" s="1"/>
  <c r="L54" i="17"/>
  <c r="L85" i="17" s="1"/>
  <c r="L52" i="17"/>
  <c r="L83" i="17" s="1"/>
  <c r="L43" i="17"/>
  <c r="M74" i="17" s="1"/>
  <c r="L67" i="17"/>
  <c r="Y72" i="17"/>
  <c r="Y42" i="17"/>
  <c r="Y73" i="17" s="1"/>
  <c r="X85" i="17"/>
  <c r="AI72" i="17"/>
  <c r="AI42" i="17"/>
  <c r="AI73" i="17" s="1"/>
  <c r="AJ22" i="17"/>
  <c r="AJ24" i="17"/>
  <c r="AK20" i="17"/>
  <c r="AK23" i="17"/>
  <c r="AK68" i="17" s="1"/>
  <c r="AJ29" i="17"/>
  <c r="AJ37" i="17" s="1"/>
  <c r="AJ36" i="17"/>
  <c r="AJ21" i="17"/>
  <c r="AJ41" i="17"/>
  <c r="G31" i="17"/>
  <c r="H28" i="17" s="1"/>
  <c r="L69" i="17"/>
  <c r="L38" i="17"/>
  <c r="L39" i="17" s="1"/>
  <c r="Y70" i="17"/>
  <c r="Z29" i="17"/>
  <c r="Z21" i="17"/>
  <c r="Z41" i="17"/>
  <c r="Z22" i="17"/>
  <c r="AN22" i="17" s="1"/>
  <c r="Z24" i="17"/>
  <c r="AA23" i="17"/>
  <c r="Z36" i="17"/>
  <c r="AN20" i="17"/>
  <c r="Y74" i="17"/>
  <c r="AI67" i="17"/>
  <c r="AJ67" i="15" l="1"/>
  <c r="AI59" i="15"/>
  <c r="AM75" i="15"/>
  <c r="AJ70" i="15"/>
  <c r="M57" i="15"/>
  <c r="AM68" i="15"/>
  <c r="M59" i="15"/>
  <c r="AL23" i="15"/>
  <c r="AL68" i="15" s="1"/>
  <c r="AK36" i="15"/>
  <c r="AK41" i="15"/>
  <c r="AK24" i="15"/>
  <c r="AK29" i="15"/>
  <c r="AK21" i="15"/>
  <c r="AK22" i="15"/>
  <c r="AL20" i="15"/>
  <c r="AJ72" i="15"/>
  <c r="AJ42" i="15"/>
  <c r="AJ73" i="15" s="1"/>
  <c r="AM23" i="15"/>
  <c r="AJ69" i="15"/>
  <c r="AJ38" i="15"/>
  <c r="AJ43" i="15"/>
  <c r="AK74" i="15" s="1"/>
  <c r="AJ39" i="15"/>
  <c r="AJ51" i="15"/>
  <c r="AJ82" i="15" s="1"/>
  <c r="AJ52" i="15"/>
  <c r="AJ83" i="15" s="1"/>
  <c r="AJ54" i="15"/>
  <c r="AJ85" i="15" s="1"/>
  <c r="K89" i="14"/>
  <c r="AK67" i="14"/>
  <c r="X57" i="14"/>
  <c r="X59" i="14" s="1"/>
  <c r="X73" i="14"/>
  <c r="AJ57" i="14"/>
  <c r="AJ73" i="14"/>
  <c r="L57" i="14"/>
  <c r="L59" i="14" s="1"/>
  <c r="AL36" i="14"/>
  <c r="AL29" i="14"/>
  <c r="AL37" i="14" s="1"/>
  <c r="AO37" i="14" s="1"/>
  <c r="AL24" i="14"/>
  <c r="AO24" i="14" s="1"/>
  <c r="AL41" i="14"/>
  <c r="AL21" i="14"/>
  <c r="AL22" i="14"/>
  <c r="AO22" i="14" s="1"/>
  <c r="AM68" i="14"/>
  <c r="AJ39" i="14"/>
  <c r="AK51" i="14"/>
  <c r="AK82" i="14" s="1"/>
  <c r="AK43" i="14"/>
  <c r="AL74" i="14" s="1"/>
  <c r="AK52" i="14"/>
  <c r="AK83" i="14" s="1"/>
  <c r="AK54" i="14"/>
  <c r="AK85" i="14" s="1"/>
  <c r="AO36" i="14"/>
  <c r="K31" i="14"/>
  <c r="L28" i="14" s="1"/>
  <c r="K87" i="14"/>
  <c r="AO20" i="14"/>
  <c r="AK38" i="14"/>
  <c r="AK39" i="14" s="1"/>
  <c r="AK69" i="14"/>
  <c r="AK70" i="14" s="1"/>
  <c r="AK72" i="14"/>
  <c r="AK42" i="14"/>
  <c r="K59" i="13"/>
  <c r="L85" i="13"/>
  <c r="L82" i="13"/>
  <c r="L74" i="13"/>
  <c r="L83" i="13"/>
  <c r="L43" i="13"/>
  <c r="L51" i="13"/>
  <c r="L52" i="13"/>
  <c r="L54" i="13"/>
  <c r="L39" i="13"/>
  <c r="W57" i="13"/>
  <c r="M41" i="13"/>
  <c r="M42" i="13" s="1"/>
  <c r="M22" i="13"/>
  <c r="M24" i="13"/>
  <c r="M38" i="13" s="1"/>
  <c r="N20" i="13"/>
  <c r="N23" i="13"/>
  <c r="AM23" i="13" s="1"/>
  <c r="M36" i="13"/>
  <c r="M21" i="13"/>
  <c r="M29" i="13"/>
  <c r="M37" i="13" s="1"/>
  <c r="L30" i="13"/>
  <c r="L31" i="13" s="1"/>
  <c r="M28" i="13" s="1"/>
  <c r="M30" i="13" s="1"/>
  <c r="M31" i="13" s="1"/>
  <c r="N28" i="13" s="1"/>
  <c r="K88" i="13"/>
  <c r="X74" i="13"/>
  <c r="X85" i="13"/>
  <c r="X83" i="13"/>
  <c r="X82" i="13"/>
  <c r="AJ57" i="13"/>
  <c r="AK74" i="13"/>
  <c r="AK85" i="13"/>
  <c r="AK83" i="13"/>
  <c r="AK82" i="13"/>
  <c r="W88" i="13"/>
  <c r="W90" i="13" s="1"/>
  <c r="AJ42" i="10"/>
  <c r="AJ57" i="10" s="1"/>
  <c r="AN37" i="10"/>
  <c r="AN24" i="10"/>
  <c r="Z54" i="10"/>
  <c r="AN54" i="10" s="1"/>
  <c r="Z51" i="10"/>
  <c r="AN51" i="10" s="1"/>
  <c r="Z52" i="10"/>
  <c r="AN52" i="10" s="1"/>
  <c r="Z43" i="10"/>
  <c r="AN43" i="10" s="1"/>
  <c r="Z39" i="10"/>
  <c r="AN36" i="10"/>
  <c r="M36" i="10"/>
  <c r="M21" i="10"/>
  <c r="M22" i="10"/>
  <c r="M41" i="10"/>
  <c r="N23" i="10"/>
  <c r="AM23" i="10" s="1"/>
  <c r="N20" i="10"/>
  <c r="M29" i="10"/>
  <c r="M37" i="10" s="1"/>
  <c r="M24" i="10"/>
  <c r="M38" i="10" s="1"/>
  <c r="AN42" i="10"/>
  <c r="Y57" i="10"/>
  <c r="L42" i="10"/>
  <c r="L57" i="10" s="1"/>
  <c r="L54" i="10"/>
  <c r="L52" i="10"/>
  <c r="L39" i="10"/>
  <c r="L51" i="10"/>
  <c r="L43" i="10"/>
  <c r="Z42" i="10"/>
  <c r="Y39" i="10"/>
  <c r="AK41" i="8"/>
  <c r="AK42" i="8" s="1"/>
  <c r="AK39" i="8"/>
  <c r="AL22" i="8"/>
  <c r="AO22" i="8" s="1"/>
  <c r="AL29" i="8"/>
  <c r="AL21" i="8"/>
  <c r="AO21" i="8" s="1"/>
  <c r="AL36" i="8"/>
  <c r="AL41" i="8" s="1"/>
  <c r="AL24" i="8"/>
  <c r="AO20" i="8"/>
  <c r="L39" i="8"/>
  <c r="L41" i="8"/>
  <c r="L42" i="8" s="1"/>
  <c r="Y41" i="8"/>
  <c r="Y42" i="8" s="1"/>
  <c r="Y39" i="8"/>
  <c r="AA23" i="8"/>
  <c r="AO23" i="8" s="1"/>
  <c r="Z29" i="8"/>
  <c r="Z37" i="8" s="1"/>
  <c r="AN37" i="8" s="1"/>
  <c r="Z22" i="8"/>
  <c r="AN22" i="8" s="1"/>
  <c r="Z21" i="8"/>
  <c r="AN21" i="8" s="1"/>
  <c r="Z24" i="8"/>
  <c r="AN20" i="8"/>
  <c r="Z36" i="8"/>
  <c r="Z24" i="6"/>
  <c r="AN24" i="6" s="1"/>
  <c r="AA23" i="6"/>
  <c r="Z21" i="6"/>
  <c r="AN21" i="6" s="1"/>
  <c r="Z22" i="6"/>
  <c r="AN22" i="6" s="1"/>
  <c r="Z29" i="6"/>
  <c r="AN29" i="6" s="1"/>
  <c r="AN20" i="6"/>
  <c r="AO23" i="6"/>
  <c r="M22" i="6"/>
  <c r="N20" i="6"/>
  <c r="M21" i="6"/>
  <c r="M24" i="6"/>
  <c r="M29" i="6"/>
  <c r="N23" i="6"/>
  <c r="AM23" i="6" s="1"/>
  <c r="K30" i="12"/>
  <c r="K31" i="12"/>
  <c r="L28" i="12" s="1"/>
  <c r="J30" i="15"/>
  <c r="J87" i="15" s="1"/>
  <c r="J89" i="15" s="1"/>
  <c r="J91" i="15" s="1"/>
  <c r="L30" i="8"/>
  <c r="L31" i="8" s="1"/>
  <c r="M28" i="8" s="1"/>
  <c r="M30" i="7"/>
  <c r="M31" i="7"/>
  <c r="N28" i="7" s="1"/>
  <c r="M67" i="17"/>
  <c r="AN72" i="18"/>
  <c r="N42" i="15"/>
  <c r="N72" i="15"/>
  <c r="AM41" i="15"/>
  <c r="Y52" i="14"/>
  <c r="Y83" i="14" s="1"/>
  <c r="Y43" i="14"/>
  <c r="Z74" i="14" s="1"/>
  <c r="Y54" i="14"/>
  <c r="Y85" i="14" s="1"/>
  <c r="Y51" i="14"/>
  <c r="Y82" i="14" s="1"/>
  <c r="AJ59" i="13"/>
  <c r="AJ90" i="13" s="1"/>
  <c r="M21" i="4"/>
  <c r="N20" i="4"/>
  <c r="N42" i="12"/>
  <c r="AM42" i="12" s="1"/>
  <c r="AM41" i="12"/>
  <c r="M42" i="14"/>
  <c r="AJ51" i="12"/>
  <c r="AJ39" i="12"/>
  <c r="AJ52" i="12"/>
  <c r="AJ54" i="12"/>
  <c r="AJ43" i="12"/>
  <c r="Z43" i="11"/>
  <c r="AN43" i="11" s="1"/>
  <c r="Z51" i="11"/>
  <c r="AN51" i="11" s="1"/>
  <c r="Z52" i="11"/>
  <c r="AN52" i="11" s="1"/>
  <c r="Z54" i="11"/>
  <c r="AN54" i="11" s="1"/>
  <c r="AN36" i="11"/>
  <c r="W59" i="13"/>
  <c r="AL42" i="11"/>
  <c r="AO42" i="11" s="1"/>
  <c r="AL57" i="11"/>
  <c r="AO57" i="11" s="1"/>
  <c r="AO41" i="11"/>
  <c r="I87" i="15"/>
  <c r="N37" i="12"/>
  <c r="AM37" i="12" s="1"/>
  <c r="AM29" i="12"/>
  <c r="W85" i="15"/>
  <c r="AJ42" i="12"/>
  <c r="AJ57" i="12" s="1"/>
  <c r="Z38" i="12"/>
  <c r="AN38" i="12" s="1"/>
  <c r="AN24" i="12"/>
  <c r="H89" i="18"/>
  <c r="H91" i="18" s="1"/>
  <c r="H92" i="18" s="1"/>
  <c r="Y59" i="12"/>
  <c r="Z42" i="11"/>
  <c r="AN42" i="11" s="1"/>
  <c r="AN41" i="11"/>
  <c r="AJ54" i="10"/>
  <c r="AJ52" i="10"/>
  <c r="AJ39" i="10"/>
  <c r="AJ43" i="10"/>
  <c r="AJ51" i="10"/>
  <c r="Z37" i="9"/>
  <c r="AN37" i="9" s="1"/>
  <c r="AN29" i="9"/>
  <c r="Y42" i="14"/>
  <c r="AL20" i="10"/>
  <c r="AK36" i="10"/>
  <c r="AK29" i="10"/>
  <c r="AK37" i="10" s="1"/>
  <c r="AL23" i="10"/>
  <c r="AO23" i="10" s="1"/>
  <c r="AK24" i="10"/>
  <c r="AK38" i="10" s="1"/>
  <c r="AK22" i="10"/>
  <c r="AK41" i="10"/>
  <c r="AK21" i="10"/>
  <c r="Z39" i="9"/>
  <c r="AN39" i="9" s="1"/>
  <c r="AN36" i="9"/>
  <c r="AL51" i="11"/>
  <c r="AO51" i="11" s="1"/>
  <c r="AL52" i="11"/>
  <c r="AO52" i="11" s="1"/>
  <c r="AL43" i="11"/>
  <c r="AO43" i="11" s="1"/>
  <c r="AL54" i="11"/>
  <c r="AO54" i="11" s="1"/>
  <c r="M59" i="12"/>
  <c r="M51" i="14"/>
  <c r="M82" i="14" s="1"/>
  <c r="M43" i="14"/>
  <c r="N74" i="14" s="1"/>
  <c r="M54" i="14"/>
  <c r="M85" i="14" s="1"/>
  <c r="M52" i="14"/>
  <c r="M83" i="14" s="1"/>
  <c r="M70" i="15"/>
  <c r="Z21" i="14"/>
  <c r="Z22" i="14"/>
  <c r="AN22" i="14" s="1"/>
  <c r="AA23" i="14"/>
  <c r="Z41" i="14"/>
  <c r="Z72" i="14" s="1"/>
  <c r="Z36" i="14"/>
  <c r="Z29" i="14"/>
  <c r="Z24" i="14"/>
  <c r="AN20" i="14"/>
  <c r="L30" i="10"/>
  <c r="L31" i="10" s="1"/>
  <c r="M28" i="10" s="1"/>
  <c r="N38" i="11"/>
  <c r="AM38" i="11" s="1"/>
  <c r="AM24" i="11"/>
  <c r="L38" i="18"/>
  <c r="L69" i="18"/>
  <c r="N54" i="12"/>
  <c r="AM54" i="12" s="1"/>
  <c r="N43" i="12"/>
  <c r="AM43" i="12" s="1"/>
  <c r="N51" i="12"/>
  <c r="AM51" i="12" s="1"/>
  <c r="N52" i="12"/>
  <c r="AM52" i="12" s="1"/>
  <c r="AM36" i="12"/>
  <c r="N21" i="14"/>
  <c r="N22" i="14"/>
  <c r="AM22" i="14" s="1"/>
  <c r="O23" i="14"/>
  <c r="N29" i="14"/>
  <c r="N41" i="14"/>
  <c r="N72" i="14" s="1"/>
  <c r="N36" i="14"/>
  <c r="N24" i="14"/>
  <c r="AM20" i="14"/>
  <c r="AK59" i="11"/>
  <c r="X69" i="15"/>
  <c r="X38" i="15"/>
  <c r="X39" i="15" s="1"/>
  <c r="AL73" i="18"/>
  <c r="AO73" i="18" s="1"/>
  <c r="AO42" i="18"/>
  <c r="AL82" i="18"/>
  <c r="AO82" i="18" s="1"/>
  <c r="AO51" i="18"/>
  <c r="K59" i="18"/>
  <c r="AO72" i="18"/>
  <c r="AL59" i="18"/>
  <c r="AO59" i="18" s="1"/>
  <c r="L30" i="11"/>
  <c r="L31" i="11" s="1"/>
  <c r="M28" i="11" s="1"/>
  <c r="Z39" i="12"/>
  <c r="Z43" i="12"/>
  <c r="AN43" i="12" s="1"/>
  <c r="Z54" i="12"/>
  <c r="AN54" i="12" s="1"/>
  <c r="Z51" i="12"/>
  <c r="AN51" i="12" s="1"/>
  <c r="Z52" i="12"/>
  <c r="AN52" i="12" s="1"/>
  <c r="AL85" i="18"/>
  <c r="AO85" i="18" s="1"/>
  <c r="AO54" i="18"/>
  <c r="Z42" i="9"/>
  <c r="AN42" i="9" s="1"/>
  <c r="AN41" i="9"/>
  <c r="Y21" i="4"/>
  <c r="Z20" i="4"/>
  <c r="Y41" i="15"/>
  <c r="Y22" i="15"/>
  <c r="Y29" i="15"/>
  <c r="Y37" i="15" s="1"/>
  <c r="Y36" i="15"/>
  <c r="Z20" i="15"/>
  <c r="Y21" i="15"/>
  <c r="Z23" i="15"/>
  <c r="Z68" i="15" s="1"/>
  <c r="Y24" i="15"/>
  <c r="AL83" i="18"/>
  <c r="AO83" i="18" s="1"/>
  <c r="AO52" i="18"/>
  <c r="AO68" i="18"/>
  <c r="AA70" i="18"/>
  <c r="L54" i="18"/>
  <c r="L85" i="18" s="1"/>
  <c r="L52" i="18"/>
  <c r="L83" i="18" s="1"/>
  <c r="L39" i="18"/>
  <c r="L43" i="18"/>
  <c r="M74" i="18" s="1"/>
  <c r="L51" i="18"/>
  <c r="L82" i="18" s="1"/>
  <c r="AM23" i="14"/>
  <c r="M67" i="14"/>
  <c r="Z42" i="12"/>
  <c r="AN42" i="12" s="1"/>
  <c r="Z21" i="5"/>
  <c r="AN21" i="5" s="1"/>
  <c r="AA23" i="5"/>
  <c r="AO23" i="5" s="1"/>
  <c r="Z22" i="5"/>
  <c r="AN22" i="5" s="1"/>
  <c r="AN20" i="5"/>
  <c r="AK39" i="13"/>
  <c r="AK43" i="13"/>
  <c r="AK51" i="13"/>
  <c r="AK54" i="13"/>
  <c r="AK52" i="13"/>
  <c r="Y67" i="14"/>
  <c r="M39" i="9"/>
  <c r="AK42" i="13"/>
  <c r="AK57" i="13" s="1"/>
  <c r="N69" i="15"/>
  <c r="AM69" i="15" s="1"/>
  <c r="N38" i="15"/>
  <c r="AM38" i="15" s="1"/>
  <c r="AM24" i="15"/>
  <c r="X70" i="20"/>
  <c r="AL36" i="13"/>
  <c r="AL29" i="13"/>
  <c r="AL41" i="13"/>
  <c r="AL22" i="13"/>
  <c r="AO22" i="13" s="1"/>
  <c r="AL21" i="13"/>
  <c r="AO21" i="13" s="1"/>
  <c r="AL24" i="13"/>
  <c r="AO20" i="13"/>
  <c r="N57" i="11"/>
  <c r="AM57" i="11" s="1"/>
  <c r="N42" i="11"/>
  <c r="AM42" i="11" s="1"/>
  <c r="AM41" i="11"/>
  <c r="O68" i="15"/>
  <c r="X29" i="7"/>
  <c r="X22" i="7"/>
  <c r="X21" i="7"/>
  <c r="Y20" i="7"/>
  <c r="Y23" i="7"/>
  <c r="X24" i="7"/>
  <c r="Z82" i="18"/>
  <c r="AN82" i="18" s="1"/>
  <c r="AN51" i="18"/>
  <c r="Z38" i="9"/>
  <c r="AN38" i="9" s="1"/>
  <c r="AN24" i="9"/>
  <c r="O23" i="5"/>
  <c r="AN23" i="5" s="1"/>
  <c r="N21" i="5"/>
  <c r="AM21" i="5" s="1"/>
  <c r="N22" i="5"/>
  <c r="AM22" i="5" s="1"/>
  <c r="AM20" i="5"/>
  <c r="L67" i="18"/>
  <c r="AL70" i="18"/>
  <c r="AO24" i="11"/>
  <c r="AI59" i="12"/>
  <c r="I30" i="18"/>
  <c r="X42" i="13"/>
  <c r="X57" i="13" s="1"/>
  <c r="Z38" i="11"/>
  <c r="AN38" i="11" s="1"/>
  <c r="AN24" i="11"/>
  <c r="AN29" i="11"/>
  <c r="AL38" i="9"/>
  <c r="AO38" i="9" s="1"/>
  <c r="AO24" i="9"/>
  <c r="M22" i="18"/>
  <c r="N20" i="18"/>
  <c r="M21" i="18"/>
  <c r="N23" i="18"/>
  <c r="M41" i="18"/>
  <c r="M36" i="18"/>
  <c r="M29" i="18"/>
  <c r="M37" i="18" s="1"/>
  <c r="M24" i="18"/>
  <c r="Y36" i="13"/>
  <c r="Y29" i="13"/>
  <c r="Y37" i="13" s="1"/>
  <c r="Z20" i="13"/>
  <c r="Y41" i="13"/>
  <c r="Z23" i="13"/>
  <c r="Y22" i="13"/>
  <c r="Y21" i="13"/>
  <c r="Y24" i="13"/>
  <c r="Y38" i="13" s="1"/>
  <c r="AL37" i="9"/>
  <c r="AO37" i="9" s="1"/>
  <c r="AO29" i="9"/>
  <c r="AO39" i="18"/>
  <c r="O23" i="9"/>
  <c r="AN23" i="9" s="1"/>
  <c r="N22" i="9"/>
  <c r="AM22" i="9" s="1"/>
  <c r="N41" i="9"/>
  <c r="N36" i="9"/>
  <c r="N24" i="9"/>
  <c r="N21" i="9"/>
  <c r="AM21" i="9" s="1"/>
  <c r="N29" i="9"/>
  <c r="AM20" i="9"/>
  <c r="AL37" i="11"/>
  <c r="AO37" i="11" s="1"/>
  <c r="AO29" i="11"/>
  <c r="O23" i="7"/>
  <c r="N22" i="7"/>
  <c r="AM22" i="7" s="1"/>
  <c r="N21" i="7"/>
  <c r="AM21" i="7" s="1"/>
  <c r="N29" i="7"/>
  <c r="AM29" i="7" s="1"/>
  <c r="N24" i="7"/>
  <c r="AM24" i="7" s="1"/>
  <c r="AM20" i="7"/>
  <c r="L67" i="20"/>
  <c r="AA74" i="18"/>
  <c r="AN43" i="18"/>
  <c r="N37" i="11"/>
  <c r="AM37" i="11" s="1"/>
  <c r="AM29" i="11"/>
  <c r="N52" i="15"/>
  <c r="AM53" i="15" s="1"/>
  <c r="N54" i="15"/>
  <c r="AM55" i="15" s="1"/>
  <c r="N51" i="15"/>
  <c r="N43" i="15"/>
  <c r="AM44" i="15" s="1"/>
  <c r="AM36" i="15"/>
  <c r="Z59" i="18"/>
  <c r="AN59" i="18" s="1"/>
  <c r="AN39" i="18"/>
  <c r="AL22" i="6"/>
  <c r="AO22" i="6" s="1"/>
  <c r="AL21" i="6"/>
  <c r="AO21" i="6" s="1"/>
  <c r="AL29" i="6"/>
  <c r="AO29" i="6" s="1"/>
  <c r="AL24" i="6"/>
  <c r="AO24" i="6" s="1"/>
  <c r="AO20" i="6"/>
  <c r="AL21" i="4"/>
  <c r="AO21" i="4" s="1"/>
  <c r="AO20" i="4"/>
  <c r="L72" i="18"/>
  <c r="L42" i="18"/>
  <c r="L73" i="18" s="1"/>
  <c r="AK22" i="7"/>
  <c r="AK21" i="7"/>
  <c r="AL20" i="7"/>
  <c r="AK29" i="7"/>
  <c r="AL23" i="7"/>
  <c r="AK24" i="7"/>
  <c r="AO36" i="9"/>
  <c r="L70" i="14"/>
  <c r="X67" i="15"/>
  <c r="K57" i="18"/>
  <c r="L30" i="6"/>
  <c r="L31" i="6" s="1"/>
  <c r="M28" i="6" s="1"/>
  <c r="K30" i="9"/>
  <c r="K31" i="9"/>
  <c r="L28" i="9" s="1"/>
  <c r="X39" i="13"/>
  <c r="X43" i="13"/>
  <c r="X51" i="13"/>
  <c r="X52" i="13"/>
  <c r="X54" i="13"/>
  <c r="X72" i="15"/>
  <c r="X42" i="15"/>
  <c r="X73" i="15" s="1"/>
  <c r="Z57" i="18"/>
  <c r="AN57" i="18" s="1"/>
  <c r="N52" i="11"/>
  <c r="AM52" i="11" s="1"/>
  <c r="N54" i="11"/>
  <c r="AM54" i="11" s="1"/>
  <c r="N39" i="11"/>
  <c r="N59" i="11" s="1"/>
  <c r="AM59" i="11" s="1"/>
  <c r="N60" i="11" s="1"/>
  <c r="N43" i="11"/>
  <c r="AM43" i="11" s="1"/>
  <c r="N51" i="11"/>
  <c r="AM51" i="11" s="1"/>
  <c r="AM36" i="11"/>
  <c r="N67" i="15"/>
  <c r="N70" i="15" s="1"/>
  <c r="AM21" i="15"/>
  <c r="Y69" i="14"/>
  <c r="Y38" i="14"/>
  <c r="Y39" i="14" s="1"/>
  <c r="Z83" i="18"/>
  <c r="AN83" i="18" s="1"/>
  <c r="AN52" i="18"/>
  <c r="AJ67" i="17"/>
  <c r="Z73" i="18"/>
  <c r="AN73" i="18" s="1"/>
  <c r="AN42" i="18"/>
  <c r="Y59" i="11"/>
  <c r="N37" i="15"/>
  <c r="AM37" i="15" s="1"/>
  <c r="M59" i="11"/>
  <c r="X54" i="15"/>
  <c r="X85" i="15" s="1"/>
  <c r="X43" i="15"/>
  <c r="Y74" i="15" s="1"/>
  <c r="X51" i="15"/>
  <c r="X82" i="15" s="1"/>
  <c r="X52" i="15"/>
  <c r="X83" i="15" s="1"/>
  <c r="Z85" i="18"/>
  <c r="AN85" i="18" s="1"/>
  <c r="AN54" i="18"/>
  <c r="Z70" i="18"/>
  <c r="N38" i="12"/>
  <c r="AM38" i="12" s="1"/>
  <c r="AM24" i="12"/>
  <c r="W57" i="15"/>
  <c r="W59" i="15" s="1"/>
  <c r="N20" i="8"/>
  <c r="N23" i="8"/>
  <c r="AM23" i="8" s="1"/>
  <c r="M22" i="8"/>
  <c r="M21" i="8"/>
  <c r="M36" i="8"/>
  <c r="M41" i="8" s="1"/>
  <c r="M42" i="8" s="1"/>
  <c r="M29" i="8"/>
  <c r="M37" i="8" s="1"/>
  <c r="M24" i="8"/>
  <c r="M38" i="8" s="1"/>
  <c r="M69" i="14"/>
  <c r="M38" i="14"/>
  <c r="M39" i="14" s="1"/>
  <c r="AL23" i="12"/>
  <c r="AO23" i="12" s="1"/>
  <c r="AK22" i="12"/>
  <c r="AK41" i="12"/>
  <c r="AK36" i="12"/>
  <c r="AL20" i="12"/>
  <c r="AK29" i="12"/>
  <c r="AK37" i="12" s="1"/>
  <c r="AK21" i="12"/>
  <c r="AK24" i="12"/>
  <c r="AK38" i="12" s="1"/>
  <c r="AL42" i="9"/>
  <c r="AO42" i="9" s="1"/>
  <c r="AO41" i="9"/>
  <c r="Z22" i="20"/>
  <c r="AN22" i="20" s="1"/>
  <c r="Z24" i="20"/>
  <c r="AN24" i="20" s="1"/>
  <c r="Z36" i="20"/>
  <c r="Z29" i="20"/>
  <c r="Z37" i="20" s="1"/>
  <c r="Z21" i="20"/>
  <c r="Z67" i="20" s="1"/>
  <c r="Z41" i="20"/>
  <c r="AN41" i="20" s="1"/>
  <c r="AA23" i="20"/>
  <c r="Y67" i="20"/>
  <c r="AN21" i="20"/>
  <c r="L43" i="20"/>
  <c r="M74" i="20" s="1"/>
  <c r="L52" i="20"/>
  <c r="L83" i="20" s="1"/>
  <c r="L54" i="20"/>
  <c r="L85" i="20" s="1"/>
  <c r="L51" i="20"/>
  <c r="L82" i="20" s="1"/>
  <c r="L39" i="20"/>
  <c r="X83" i="20"/>
  <c r="Y38" i="20"/>
  <c r="Y69" i="20"/>
  <c r="Y51" i="20"/>
  <c r="Y82" i="20" s="1"/>
  <c r="Y43" i="20"/>
  <c r="Y52" i="20"/>
  <c r="Y83" i="20" s="1"/>
  <c r="Y54" i="20"/>
  <c r="L69" i="20"/>
  <c r="L70" i="20" s="1"/>
  <c r="L38" i="20"/>
  <c r="L42" i="20"/>
  <c r="L73" i="20" s="1"/>
  <c r="L72" i="20"/>
  <c r="X82" i="20"/>
  <c r="X57" i="20"/>
  <c r="X59" i="20" s="1"/>
  <c r="X73" i="20"/>
  <c r="Y42" i="20"/>
  <c r="Y72" i="20"/>
  <c r="Y37" i="20"/>
  <c r="AN29" i="20"/>
  <c r="M21" i="20"/>
  <c r="N23" i="20"/>
  <c r="M41" i="20"/>
  <c r="M36" i="20"/>
  <c r="M24" i="20"/>
  <c r="N20" i="20"/>
  <c r="M29" i="20"/>
  <c r="M37" i="20" s="1"/>
  <c r="M22" i="20"/>
  <c r="K57" i="20"/>
  <c r="K59" i="20" s="1"/>
  <c r="AK74" i="20"/>
  <c r="AJ83" i="20"/>
  <c r="AK42" i="20"/>
  <c r="AK73" i="20" s="1"/>
  <c r="AK72" i="20"/>
  <c r="AL29" i="20"/>
  <c r="AL21" i="20"/>
  <c r="AL41" i="20"/>
  <c r="AL22" i="20"/>
  <c r="AO22" i="20" s="1"/>
  <c r="AL24" i="20"/>
  <c r="AL36" i="20"/>
  <c r="AO20" i="20"/>
  <c r="AK51" i="20"/>
  <c r="AK82" i="20" s="1"/>
  <c r="AK43" i="20"/>
  <c r="AL74" i="20" s="1"/>
  <c r="AK52" i="20"/>
  <c r="AK83" i="20" s="1"/>
  <c r="AK54" i="20"/>
  <c r="AK85" i="20" s="1"/>
  <c r="I30" i="20"/>
  <c r="I31" i="20" s="1"/>
  <c r="J28" i="20" s="1"/>
  <c r="AK69" i="20"/>
  <c r="AK70" i="20" s="1"/>
  <c r="AK38" i="20"/>
  <c r="AK39" i="20" s="1"/>
  <c r="AJ57" i="20"/>
  <c r="AJ59" i="20" s="1"/>
  <c r="AJ85" i="20"/>
  <c r="Y57" i="17"/>
  <c r="Z67" i="17"/>
  <c r="AN21" i="17"/>
  <c r="AJ52" i="17"/>
  <c r="AJ83" i="17" s="1"/>
  <c r="AJ51" i="17"/>
  <c r="AJ82" i="17" s="1"/>
  <c r="AJ54" i="17"/>
  <c r="AJ85" i="17" s="1"/>
  <c r="AJ43" i="17"/>
  <c r="AK74" i="17" s="1"/>
  <c r="AI57" i="17"/>
  <c r="AI59" i="17" s="1"/>
  <c r="L57" i="17"/>
  <c r="L59" i="17" s="1"/>
  <c r="N21" i="17"/>
  <c r="N41" i="17"/>
  <c r="N36" i="17"/>
  <c r="N24" i="17"/>
  <c r="N29" i="17"/>
  <c r="N22" i="17"/>
  <c r="AM22" i="17" s="1"/>
  <c r="O23" i="17"/>
  <c r="AM20" i="17"/>
  <c r="AI70" i="17"/>
  <c r="Z69" i="17"/>
  <c r="AN69" i="17" s="1"/>
  <c r="Z38" i="17"/>
  <c r="AN38" i="17" s="1"/>
  <c r="AN24" i="17"/>
  <c r="Z37" i="17"/>
  <c r="AN37" i="17" s="1"/>
  <c r="AN29" i="17"/>
  <c r="H30" i="17"/>
  <c r="H87" i="17" s="1"/>
  <c r="H89" i="17" s="1"/>
  <c r="H91" i="17" s="1"/>
  <c r="M72" i="17"/>
  <c r="M42" i="17"/>
  <c r="M73" i="17" s="1"/>
  <c r="AJ72" i="17"/>
  <c r="AJ42" i="17"/>
  <c r="AJ73" i="17" s="1"/>
  <c r="G89" i="17"/>
  <c r="G91" i="17" s="1"/>
  <c r="G92" i="17" s="1"/>
  <c r="H92" i="17" s="1"/>
  <c r="Y59" i="17"/>
  <c r="N68" i="17"/>
  <c r="AM68" i="17" s="1"/>
  <c r="AM23" i="17"/>
  <c r="Z51" i="17"/>
  <c r="Z54" i="17"/>
  <c r="Z43" i="17"/>
  <c r="Z52" i="17"/>
  <c r="AN36" i="17"/>
  <c r="Z72" i="17"/>
  <c r="Z42" i="17"/>
  <c r="AN41" i="17"/>
  <c r="AK29" i="17"/>
  <c r="AK37" i="17" s="1"/>
  <c r="AK22" i="17"/>
  <c r="AK24" i="17"/>
  <c r="AL20" i="17"/>
  <c r="AL23" i="17"/>
  <c r="AL68" i="17" s="1"/>
  <c r="AK36" i="17"/>
  <c r="AK21" i="17"/>
  <c r="AK41" i="17"/>
  <c r="L70" i="17"/>
  <c r="M52" i="17"/>
  <c r="M83" i="17" s="1"/>
  <c r="M43" i="17"/>
  <c r="N74" i="17" s="1"/>
  <c r="AM74" i="17" s="1"/>
  <c r="M54" i="17"/>
  <c r="M85" i="17" s="1"/>
  <c r="M51" i="17"/>
  <c r="M82" i="17" s="1"/>
  <c r="AA68" i="17"/>
  <c r="AO23" i="17"/>
  <c r="AJ69" i="17"/>
  <c r="AJ38" i="17"/>
  <c r="AJ39" i="17" s="1"/>
  <c r="M69" i="17"/>
  <c r="M70" i="17" s="1"/>
  <c r="M38" i="17"/>
  <c r="M39" i="17" s="1"/>
  <c r="N39" i="15" l="1"/>
  <c r="N59" i="15" s="1"/>
  <c r="AM59" i="15" s="1"/>
  <c r="AJ57" i="15"/>
  <c r="AJ59" i="15" s="1"/>
  <c r="AK67" i="15"/>
  <c r="AK38" i="15"/>
  <c r="AK69" i="15"/>
  <c r="X70" i="15"/>
  <c r="AK37" i="15"/>
  <c r="AK42" i="15"/>
  <c r="AK73" i="15" s="1"/>
  <c r="AK72" i="15"/>
  <c r="AL21" i="15"/>
  <c r="AL36" i="15"/>
  <c r="AL24" i="15"/>
  <c r="AL29" i="15"/>
  <c r="AL37" i="15" s="1"/>
  <c r="AL22" i="15"/>
  <c r="AO22" i="15" s="1"/>
  <c r="AO20" i="15"/>
  <c r="AL41" i="15"/>
  <c r="AK54" i="15"/>
  <c r="AK85" i="15" s="1"/>
  <c r="AK51" i="15"/>
  <c r="AK82" i="15" s="1"/>
  <c r="AK52" i="15"/>
  <c r="AK83" i="15" s="1"/>
  <c r="AK43" i="15"/>
  <c r="AL74" i="15" s="1"/>
  <c r="Y67" i="15"/>
  <c r="AJ59" i="14"/>
  <c r="AM72" i="14"/>
  <c r="AN72" i="14"/>
  <c r="AK57" i="14"/>
  <c r="AK59" i="14" s="1"/>
  <c r="AK73" i="14"/>
  <c r="AL51" i="14"/>
  <c r="AL52" i="14"/>
  <c r="AL43" i="14"/>
  <c r="AO43" i="14" s="1"/>
  <c r="AL54" i="14"/>
  <c r="M57" i="14"/>
  <c r="M73" i="14"/>
  <c r="M59" i="14"/>
  <c r="L30" i="14"/>
  <c r="L87" i="14" s="1"/>
  <c r="L89" i="14" s="1"/>
  <c r="Y57" i="14"/>
  <c r="Y59" i="14" s="1"/>
  <c r="Y73" i="14"/>
  <c r="AO29" i="14"/>
  <c r="AL67" i="14"/>
  <c r="AO21" i="14"/>
  <c r="AL69" i="14"/>
  <c r="AO69" i="14" s="1"/>
  <c r="AL38" i="14"/>
  <c r="AO38" i="14" s="1"/>
  <c r="AO41" i="14"/>
  <c r="AL72" i="14"/>
  <c r="AL42" i="14"/>
  <c r="L88" i="13"/>
  <c r="L57" i="13"/>
  <c r="L59" i="13" s="1"/>
  <c r="L90" i="13" s="1"/>
  <c r="M74" i="13"/>
  <c r="M85" i="13"/>
  <c r="M83" i="13"/>
  <c r="M82" i="13"/>
  <c r="M54" i="13"/>
  <c r="M39" i="13"/>
  <c r="M51" i="13"/>
  <c r="M43" i="13"/>
  <c r="M52" i="13"/>
  <c r="AL74" i="13"/>
  <c r="AL85" i="13"/>
  <c r="AO85" i="13" s="1"/>
  <c r="AL83" i="13"/>
  <c r="AO83" i="13" s="1"/>
  <c r="AL82" i="13"/>
  <c r="AO82" i="13" s="1"/>
  <c r="AM20" i="13"/>
  <c r="N41" i="13"/>
  <c r="N29" i="13"/>
  <c r="N37" i="13" s="1"/>
  <c r="AM37" i="13" s="1"/>
  <c r="N22" i="13"/>
  <c r="AM22" i="13" s="1"/>
  <c r="N24" i="13"/>
  <c r="N36" i="13"/>
  <c r="O23" i="13"/>
  <c r="AN23" i="13" s="1"/>
  <c r="N21" i="13"/>
  <c r="AM21" i="13" s="1"/>
  <c r="Y74" i="13"/>
  <c r="Y85" i="13"/>
  <c r="Y83" i="13"/>
  <c r="Y82" i="13"/>
  <c r="AK88" i="13"/>
  <c r="K90" i="13"/>
  <c r="U90" i="13"/>
  <c r="X88" i="13"/>
  <c r="M51" i="10"/>
  <c r="M57" i="10" s="1"/>
  <c r="M52" i="10"/>
  <c r="M54" i="10"/>
  <c r="M43" i="10"/>
  <c r="AN39" i="10"/>
  <c r="Z57" i="10"/>
  <c r="M39" i="10"/>
  <c r="N41" i="10"/>
  <c r="N21" i="10"/>
  <c r="AM21" i="10" s="1"/>
  <c r="N29" i="10"/>
  <c r="N36" i="10"/>
  <c r="N24" i="10"/>
  <c r="O23" i="10"/>
  <c r="AN23" i="10" s="1"/>
  <c r="N22" i="10"/>
  <c r="AM22" i="10" s="1"/>
  <c r="AM20" i="10"/>
  <c r="M42" i="10"/>
  <c r="AK42" i="10"/>
  <c r="AN29" i="8"/>
  <c r="Z41" i="8"/>
  <c r="AN36" i="8"/>
  <c r="AL38" i="8"/>
  <c r="AO38" i="8" s="1"/>
  <c r="AO24" i="8"/>
  <c r="Z38" i="8"/>
  <c r="AN38" i="8" s="1"/>
  <c r="AN24" i="8"/>
  <c r="AL42" i="8"/>
  <c r="AO41" i="8"/>
  <c r="AO29" i="8"/>
  <c r="AL37" i="8"/>
  <c r="AO36" i="8"/>
  <c r="N29" i="6"/>
  <c r="AM29" i="6" s="1"/>
  <c r="N22" i="6"/>
  <c r="AM22" i="6" s="1"/>
  <c r="O23" i="6"/>
  <c r="AN23" i="6" s="1"/>
  <c r="N21" i="6"/>
  <c r="AM21" i="6" s="1"/>
  <c r="N24" i="6"/>
  <c r="AM24" i="6" s="1"/>
  <c r="AM20" i="6"/>
  <c r="N30" i="13"/>
  <c r="AM30" i="13" s="1"/>
  <c r="M30" i="11"/>
  <c r="M31" i="11" s="1"/>
  <c r="N28" i="11" s="1"/>
  <c r="M30" i="6"/>
  <c r="M31" i="6" s="1"/>
  <c r="N28" i="6" s="1"/>
  <c r="M30" i="8"/>
  <c r="M31" i="8"/>
  <c r="N28" i="8" s="1"/>
  <c r="N82" i="15"/>
  <c r="AM82" i="15" s="1"/>
  <c r="AM51" i="15"/>
  <c r="Z60" i="18"/>
  <c r="AM36" i="9"/>
  <c r="Z41" i="13"/>
  <c r="Z36" i="13"/>
  <c r="AA23" i="13"/>
  <c r="AO23" i="13" s="1"/>
  <c r="Z29" i="13"/>
  <c r="Z22" i="13"/>
  <c r="AN22" i="13" s="1"/>
  <c r="Z21" i="13"/>
  <c r="AN21" i="13" s="1"/>
  <c r="Z24" i="13"/>
  <c r="AN20" i="13"/>
  <c r="AN68" i="15"/>
  <c r="O70" i="15"/>
  <c r="Z57" i="12"/>
  <c r="AN57" i="12" s="1"/>
  <c r="AN39" i="12"/>
  <c r="O68" i="14"/>
  <c r="AN23" i="14"/>
  <c r="AL36" i="10"/>
  <c r="AL29" i="10"/>
  <c r="AL24" i="10"/>
  <c r="AL22" i="10"/>
  <c r="AO22" i="10" s="1"/>
  <c r="AL41" i="10"/>
  <c r="AL21" i="10"/>
  <c r="AO21" i="10" s="1"/>
  <c r="AO20" i="10"/>
  <c r="N57" i="12"/>
  <c r="AM57" i="12" s="1"/>
  <c r="M69" i="18"/>
  <c r="M38" i="18"/>
  <c r="N42" i="9"/>
  <c r="AM42" i="9" s="1"/>
  <c r="AM41" i="9"/>
  <c r="Z21" i="4"/>
  <c r="AN21" i="4" s="1"/>
  <c r="AN20" i="4"/>
  <c r="M30" i="10"/>
  <c r="M31" i="10"/>
  <c r="N28" i="10" s="1"/>
  <c r="AL39" i="11"/>
  <c r="X59" i="13"/>
  <c r="AN37" i="20"/>
  <c r="AL39" i="9"/>
  <c r="AO39" i="9" s="1"/>
  <c r="O74" i="15"/>
  <c r="AM43" i="15"/>
  <c r="Y51" i="13"/>
  <c r="Y52" i="13"/>
  <c r="Y54" i="13"/>
  <c r="Y43" i="13"/>
  <c r="Y39" i="13"/>
  <c r="M70" i="14"/>
  <c r="N67" i="14"/>
  <c r="AM21" i="14"/>
  <c r="Z57" i="11"/>
  <c r="AN57" i="11" s="1"/>
  <c r="N21" i="4"/>
  <c r="AM21" i="4" s="1"/>
  <c r="AM20" i="4"/>
  <c r="AL60" i="18"/>
  <c r="Z39" i="11"/>
  <c r="AM72" i="15"/>
  <c r="Z69" i="14"/>
  <c r="AN69" i="14" s="1"/>
  <c r="Z38" i="14"/>
  <c r="AN38" i="14" s="1"/>
  <c r="AN24" i="14"/>
  <c r="I89" i="15"/>
  <c r="I91" i="15" s="1"/>
  <c r="I92" i="15" s="1"/>
  <c r="J92" i="15" s="1"/>
  <c r="N57" i="15"/>
  <c r="AM57" i="15" s="1"/>
  <c r="N85" i="15"/>
  <c r="AM54" i="15"/>
  <c r="M51" i="18"/>
  <c r="M82" i="18" s="1"/>
  <c r="M54" i="18"/>
  <c r="M85" i="18" s="1"/>
  <c r="M43" i="18"/>
  <c r="N74" i="18" s="1"/>
  <c r="AM74" i="18" s="1"/>
  <c r="M39" i="18"/>
  <c r="M52" i="18"/>
  <c r="M83" i="18" s="1"/>
  <c r="AL38" i="13"/>
  <c r="AO38" i="13" s="1"/>
  <c r="AO24" i="13"/>
  <c r="N39" i="12"/>
  <c r="Z37" i="14"/>
  <c r="AN37" i="14" s="1"/>
  <c r="AN29" i="14"/>
  <c r="I92" i="18"/>
  <c r="N73" i="15"/>
  <c r="AM42" i="15"/>
  <c r="J31" i="15"/>
  <c r="K28" i="15" s="1"/>
  <c r="L30" i="9"/>
  <c r="L31" i="9"/>
  <c r="M28" i="9" s="1"/>
  <c r="M72" i="18"/>
  <c r="M42" i="18"/>
  <c r="M73" i="18" s="1"/>
  <c r="I87" i="18"/>
  <c r="I89" i="18" s="1"/>
  <c r="I91" i="18" s="1"/>
  <c r="M39" i="8"/>
  <c r="N83" i="15"/>
  <c r="AM52" i="15"/>
  <c r="Y70" i="14"/>
  <c r="Z51" i="14"/>
  <c r="Z52" i="14"/>
  <c r="Z43" i="14"/>
  <c r="Z54" i="14"/>
  <c r="AN36" i="14"/>
  <c r="AL29" i="12"/>
  <c r="AL22" i="12"/>
  <c r="AO22" i="12" s="1"/>
  <c r="AL41" i="12"/>
  <c r="AL36" i="12"/>
  <c r="AL21" i="12"/>
  <c r="AO21" i="12" s="1"/>
  <c r="AL24" i="12"/>
  <c r="AO20" i="12"/>
  <c r="AL22" i="7"/>
  <c r="AO22" i="7" s="1"/>
  <c r="AL21" i="7"/>
  <c r="AO21" i="7" s="1"/>
  <c r="AL24" i="7"/>
  <c r="AO24" i="7" s="1"/>
  <c r="AL29" i="7"/>
  <c r="AO29" i="7" s="1"/>
  <c r="AO20" i="7"/>
  <c r="N68" i="18"/>
  <c r="AM68" i="18" s="1"/>
  <c r="AM23" i="18"/>
  <c r="Z23" i="7"/>
  <c r="AN23" i="7" s="1"/>
  <c r="Y22" i="7"/>
  <c r="Y21" i="7"/>
  <c r="Y24" i="7"/>
  <c r="Z20" i="7"/>
  <c r="Y29" i="7"/>
  <c r="Z36" i="15"/>
  <c r="Z41" i="15"/>
  <c r="Z29" i="15"/>
  <c r="AA23" i="15"/>
  <c r="Z21" i="15"/>
  <c r="Z22" i="15"/>
  <c r="AN22" i="15" s="1"/>
  <c r="Z24" i="15"/>
  <c r="AN20" i="15"/>
  <c r="Z42" i="14"/>
  <c r="AN41" i="14"/>
  <c r="AJ59" i="12"/>
  <c r="L30" i="12"/>
  <c r="L31" i="12" s="1"/>
  <c r="M28" i="12" s="1"/>
  <c r="Y69" i="15"/>
  <c r="Y70" i="15" s="1"/>
  <c r="Y38" i="15"/>
  <c r="Y39" i="15" s="1"/>
  <c r="O23" i="8"/>
  <c r="AN23" i="8" s="1"/>
  <c r="N22" i="8"/>
  <c r="AM22" i="8" s="1"/>
  <c r="N36" i="8"/>
  <c r="N41" i="8" s="1"/>
  <c r="N21" i="8"/>
  <c r="AM21" i="8" s="1"/>
  <c r="N29" i="8"/>
  <c r="N24" i="8"/>
  <c r="AM20" i="8"/>
  <c r="M67" i="18"/>
  <c r="M70" i="18" s="1"/>
  <c r="L70" i="18"/>
  <c r="AL42" i="13"/>
  <c r="AO42" i="13" s="1"/>
  <c r="AO41" i="13"/>
  <c r="Y54" i="15"/>
  <c r="Y85" i="15" s="1"/>
  <c r="Y43" i="15"/>
  <c r="Z74" i="15" s="1"/>
  <c r="Y51" i="15"/>
  <c r="Y82" i="15" s="1"/>
  <c r="Y52" i="15"/>
  <c r="Y83" i="15" s="1"/>
  <c r="N69" i="14"/>
  <c r="AM69" i="14" s="1"/>
  <c r="N38" i="14"/>
  <c r="AM38" i="14" s="1"/>
  <c r="AM24" i="14"/>
  <c r="AA68" i="14"/>
  <c r="AO23" i="14"/>
  <c r="Y57" i="20"/>
  <c r="L57" i="20"/>
  <c r="L59" i="20" s="1"/>
  <c r="AM39" i="11"/>
  <c r="X57" i="15"/>
  <c r="X59" i="15" s="1"/>
  <c r="N37" i="9"/>
  <c r="AM37" i="9" s="1"/>
  <c r="AM29" i="9"/>
  <c r="N54" i="14"/>
  <c r="N43" i="14"/>
  <c r="N52" i="14"/>
  <c r="N51" i="14"/>
  <c r="AM36" i="14"/>
  <c r="I31" i="18"/>
  <c r="J28" i="18" s="1"/>
  <c r="AK51" i="12"/>
  <c r="AK39" i="12"/>
  <c r="AK52" i="12"/>
  <c r="AK54" i="12"/>
  <c r="AK43" i="12"/>
  <c r="AK57" i="12" s="1"/>
  <c r="Z39" i="17"/>
  <c r="AN39" i="17" s="1"/>
  <c r="AK42" i="12"/>
  <c r="N29" i="18"/>
  <c r="N36" i="18"/>
  <c r="N21" i="18"/>
  <c r="O23" i="18"/>
  <c r="N41" i="18"/>
  <c r="N22" i="18"/>
  <c r="AM22" i="18" s="1"/>
  <c r="N24" i="18"/>
  <c r="AM20" i="18"/>
  <c r="AL37" i="13"/>
  <c r="AO37" i="13" s="1"/>
  <c r="AO29" i="13"/>
  <c r="L57" i="18"/>
  <c r="L59" i="18" s="1"/>
  <c r="AO74" i="18"/>
  <c r="AL52" i="13"/>
  <c r="AO52" i="13" s="1"/>
  <c r="AL54" i="13"/>
  <c r="AL51" i="13"/>
  <c r="AO51" i="13" s="1"/>
  <c r="AL43" i="13"/>
  <c r="AO43" i="13" s="1"/>
  <c r="AO36" i="13"/>
  <c r="AO70" i="18"/>
  <c r="N42" i="14"/>
  <c r="AM41" i="14"/>
  <c r="Z67" i="14"/>
  <c r="Z70" i="14" s="1"/>
  <c r="AN21" i="14"/>
  <c r="N30" i="7"/>
  <c r="AM30" i="7" s="1"/>
  <c r="AK67" i="17"/>
  <c r="AJ70" i="17"/>
  <c r="AM70" i="15"/>
  <c r="N38" i="9"/>
  <c r="AM38" i="9" s="1"/>
  <c r="AM24" i="9"/>
  <c r="Y42" i="13"/>
  <c r="Y57" i="13" s="1"/>
  <c r="AN23" i="15"/>
  <c r="AK59" i="13"/>
  <c r="AK90" i="13" s="1"/>
  <c r="Y42" i="15"/>
  <c r="Y73" i="15" s="1"/>
  <c r="Y72" i="15"/>
  <c r="N37" i="14"/>
  <c r="AM37" i="14" s="1"/>
  <c r="AM29" i="14"/>
  <c r="AK52" i="10"/>
  <c r="AK54" i="10"/>
  <c r="AK39" i="10"/>
  <c r="AK43" i="10"/>
  <c r="AK57" i="10" s="1"/>
  <c r="AK51" i="10"/>
  <c r="M69" i="20"/>
  <c r="M38" i="20"/>
  <c r="M39" i="20" s="1"/>
  <c r="M67" i="20"/>
  <c r="Y39" i="20"/>
  <c r="Y70" i="20"/>
  <c r="M51" i="20"/>
  <c r="M82" i="20" s="1"/>
  <c r="M54" i="20"/>
  <c r="M85" i="20" s="1"/>
  <c r="M52" i="20"/>
  <c r="M83" i="20" s="1"/>
  <c r="M43" i="20"/>
  <c r="Y73" i="20"/>
  <c r="Y85" i="20"/>
  <c r="AA68" i="20"/>
  <c r="AO23" i="20"/>
  <c r="Z52" i="20"/>
  <c r="Z83" i="20" s="1"/>
  <c r="AN83" i="20" s="1"/>
  <c r="Z54" i="20"/>
  <c r="Z85" i="20" s="1"/>
  <c r="AN85" i="20" s="1"/>
  <c r="Z43" i="20"/>
  <c r="AA74" i="20" s="1"/>
  <c r="AO74" i="20" s="1"/>
  <c r="Z51" i="20"/>
  <c r="M72" i="20"/>
  <c r="M42" i="20"/>
  <c r="M73" i="20" s="1"/>
  <c r="Z72" i="20"/>
  <c r="AN72" i="20" s="1"/>
  <c r="Z42" i="20"/>
  <c r="Z73" i="20" s="1"/>
  <c r="AN73" i="20" s="1"/>
  <c r="Z69" i="20"/>
  <c r="AN69" i="20" s="1"/>
  <c r="Z38" i="20"/>
  <c r="AN38" i="20" s="1"/>
  <c r="N22" i="20"/>
  <c r="AM22" i="20" s="1"/>
  <c r="N21" i="20"/>
  <c r="N29" i="20"/>
  <c r="N37" i="20" s="1"/>
  <c r="AM37" i="20" s="1"/>
  <c r="N36" i="20"/>
  <c r="N41" i="20"/>
  <c r="O23" i="20"/>
  <c r="N24" i="20"/>
  <c r="AM20" i="20"/>
  <c r="N68" i="20"/>
  <c r="AM68" i="20" s="1"/>
  <c r="AM23" i="20"/>
  <c r="AN36" i="20"/>
  <c r="Z74" i="20"/>
  <c r="Z70" i="20"/>
  <c r="AL51" i="20"/>
  <c r="AL52" i="20"/>
  <c r="AL54" i="20"/>
  <c r="AL43" i="20"/>
  <c r="AO43" i="20" s="1"/>
  <c r="AO36" i="20"/>
  <c r="AL67" i="20"/>
  <c r="AO21" i="20"/>
  <c r="J30" i="20"/>
  <c r="J87" i="20" s="1"/>
  <c r="J89" i="20" s="1"/>
  <c r="J91" i="20" s="1"/>
  <c r="AL38" i="20"/>
  <c r="AO38" i="20" s="1"/>
  <c r="AL69" i="20"/>
  <c r="AO69" i="20" s="1"/>
  <c r="AO24" i="20"/>
  <c r="AL37" i="20"/>
  <c r="AO37" i="20" s="1"/>
  <c r="AO29" i="20"/>
  <c r="I87" i="20"/>
  <c r="AL72" i="20"/>
  <c r="AL42" i="20"/>
  <c r="AO41" i="20"/>
  <c r="AK57" i="20"/>
  <c r="AK59" i="20" s="1"/>
  <c r="H31" i="17"/>
  <c r="I28" i="17" s="1"/>
  <c r="AO68" i="17"/>
  <c r="AA70" i="17"/>
  <c r="AN72" i="17"/>
  <c r="N37" i="17"/>
  <c r="AM37" i="17" s="1"/>
  <c r="AM29" i="17"/>
  <c r="N67" i="17"/>
  <c r="AM21" i="17"/>
  <c r="AL22" i="17"/>
  <c r="AO22" i="17" s="1"/>
  <c r="AL24" i="17"/>
  <c r="AL29" i="17"/>
  <c r="AL21" i="17"/>
  <c r="AL41" i="17"/>
  <c r="AL36" i="17"/>
  <c r="AO20" i="17"/>
  <c r="N42" i="17"/>
  <c r="N72" i="17"/>
  <c r="AM41" i="17"/>
  <c r="AK69" i="17"/>
  <c r="AK70" i="17" s="1"/>
  <c r="AK38" i="17"/>
  <c r="AK39" i="17" s="1"/>
  <c r="Z85" i="17"/>
  <c r="AN85" i="17" s="1"/>
  <c r="AN54" i="17"/>
  <c r="AK51" i="17"/>
  <c r="AK82" i="17" s="1"/>
  <c r="AK54" i="17"/>
  <c r="AK85" i="17" s="1"/>
  <c r="AK52" i="17"/>
  <c r="AK83" i="17" s="1"/>
  <c r="AK43" i="17"/>
  <c r="AL74" i="17" s="1"/>
  <c r="Z73" i="17"/>
  <c r="AN73" i="17" s="1"/>
  <c r="AN42" i="17"/>
  <c r="Z83" i="17"/>
  <c r="AN83" i="17" s="1"/>
  <c r="AN52" i="17"/>
  <c r="Z82" i="17"/>
  <c r="AN82" i="17" s="1"/>
  <c r="AN51" i="17"/>
  <c r="M57" i="17"/>
  <c r="M59" i="17" s="1"/>
  <c r="N69" i="17"/>
  <c r="AM69" i="17" s="1"/>
  <c r="N38" i="17"/>
  <c r="AM38" i="17" s="1"/>
  <c r="AM24" i="17"/>
  <c r="AK72" i="17"/>
  <c r="AK42" i="17"/>
  <c r="AK73" i="17" s="1"/>
  <c r="Z57" i="17"/>
  <c r="AN57" i="17" s="1"/>
  <c r="AA74" i="17"/>
  <c r="AN43" i="17"/>
  <c r="AJ57" i="17"/>
  <c r="AJ59" i="17" s="1"/>
  <c r="I30" i="17"/>
  <c r="I87" i="17" s="1"/>
  <c r="I89" i="17" s="1"/>
  <c r="I91" i="17" s="1"/>
  <c r="I92" i="17" s="1"/>
  <c r="O68" i="17"/>
  <c r="AN23" i="17"/>
  <c r="N51" i="17"/>
  <c r="N54" i="17"/>
  <c r="N39" i="17"/>
  <c r="N43" i="17"/>
  <c r="N52" i="17"/>
  <c r="AM36" i="17"/>
  <c r="Z70" i="17"/>
  <c r="AM39" i="15" l="1"/>
  <c r="Y57" i="15"/>
  <c r="Y59" i="15"/>
  <c r="AL42" i="15"/>
  <c r="AL57" i="15"/>
  <c r="AO57" i="15" s="1"/>
  <c r="AO41" i="15"/>
  <c r="AL72" i="15"/>
  <c r="AO72" i="15" s="1"/>
  <c r="AK70" i="15"/>
  <c r="AM83" i="15"/>
  <c r="AM84" i="15"/>
  <c r="AL67" i="15"/>
  <c r="AO21" i="15"/>
  <c r="AM73" i="15"/>
  <c r="AM74" i="15"/>
  <c r="AK39" i="15"/>
  <c r="AO37" i="15"/>
  <c r="AL38" i="15"/>
  <c r="AO38" i="15" s="1"/>
  <c r="AO24" i="15"/>
  <c r="AL69" i="15"/>
  <c r="AO69" i="15" s="1"/>
  <c r="AL52" i="15"/>
  <c r="AL54" i="15"/>
  <c r="AL85" i="15" s="1"/>
  <c r="AO85" i="15" s="1"/>
  <c r="AL43" i="15"/>
  <c r="AO43" i="15" s="1"/>
  <c r="AL51" i="15"/>
  <c r="AO36" i="15"/>
  <c r="AM85" i="15"/>
  <c r="AM86" i="15"/>
  <c r="AK57" i="15"/>
  <c r="AO29" i="15"/>
  <c r="AL70" i="14"/>
  <c r="N70" i="14"/>
  <c r="AM51" i="14"/>
  <c r="N82" i="14"/>
  <c r="AM82" i="14" s="1"/>
  <c r="AO54" i="14"/>
  <c r="AL85" i="14"/>
  <c r="AO85" i="14" s="1"/>
  <c r="AO52" i="14"/>
  <c r="AL83" i="14"/>
  <c r="AO83" i="14" s="1"/>
  <c r="AM52" i="14"/>
  <c r="N83" i="14"/>
  <c r="AM83" i="14" s="1"/>
  <c r="AN54" i="14"/>
  <c r="Z85" i="14"/>
  <c r="AN85" i="14" s="1"/>
  <c r="AO51" i="14"/>
  <c r="AL82" i="14"/>
  <c r="AO82" i="14" s="1"/>
  <c r="AN52" i="14"/>
  <c r="Z83" i="14"/>
  <c r="AN83" i="14" s="1"/>
  <c r="AO42" i="14"/>
  <c r="AL73" i="14"/>
  <c r="AO73" i="14" s="1"/>
  <c r="AN51" i="14"/>
  <c r="Z82" i="14"/>
  <c r="AN82" i="14" s="1"/>
  <c r="AO72" i="14"/>
  <c r="AM43" i="14"/>
  <c r="O74" i="14"/>
  <c r="AM42" i="14"/>
  <c r="N73" i="14"/>
  <c r="AN43" i="14"/>
  <c r="AA74" i="14"/>
  <c r="AN42" i="14"/>
  <c r="Z73" i="14"/>
  <c r="L31" i="14"/>
  <c r="M28" i="14" s="1"/>
  <c r="AM54" i="14"/>
  <c r="N85" i="14"/>
  <c r="AM85" i="14" s="1"/>
  <c r="AL57" i="14"/>
  <c r="AO57" i="14" s="1"/>
  <c r="AL39" i="14"/>
  <c r="N42" i="13"/>
  <c r="AM42" i="13" s="1"/>
  <c r="AM41" i="13"/>
  <c r="N74" i="13"/>
  <c r="N85" i="13"/>
  <c r="AM85" i="13" s="1"/>
  <c r="N83" i="13"/>
  <c r="AM83" i="13" s="1"/>
  <c r="N82" i="13"/>
  <c r="AM82" i="13" s="1"/>
  <c r="N43" i="13"/>
  <c r="AM43" i="13" s="1"/>
  <c r="N52" i="13"/>
  <c r="AM52" i="13" s="1"/>
  <c r="N51" i="13"/>
  <c r="AM51" i="13" s="1"/>
  <c r="AM36" i="13"/>
  <c r="N54" i="13"/>
  <c r="N38" i="13"/>
  <c r="AM38" i="13" s="1"/>
  <c r="AM24" i="13"/>
  <c r="AO54" i="13"/>
  <c r="N31" i="13"/>
  <c r="M88" i="13"/>
  <c r="M57" i="13"/>
  <c r="M59" i="13" s="1"/>
  <c r="N39" i="13"/>
  <c r="AM39" i="13" s="1"/>
  <c r="Z74" i="13"/>
  <c r="Z85" i="13"/>
  <c r="AN85" i="13" s="1"/>
  <c r="Z83" i="13"/>
  <c r="AN83" i="13" s="1"/>
  <c r="Z82" i="13"/>
  <c r="AN82" i="13" s="1"/>
  <c r="Y88" i="13"/>
  <c r="AL88" i="13"/>
  <c r="AO74" i="13"/>
  <c r="AM29" i="13"/>
  <c r="N38" i="10"/>
  <c r="AM38" i="10" s="1"/>
  <c r="AM24" i="10"/>
  <c r="N51" i="10"/>
  <c r="AM51" i="10" s="1"/>
  <c r="N52" i="10"/>
  <c r="AM52" i="10" s="1"/>
  <c r="N54" i="10"/>
  <c r="AM54" i="10" s="1"/>
  <c r="N43" i="10"/>
  <c r="AM43" i="10" s="1"/>
  <c r="AM36" i="10"/>
  <c r="N37" i="10"/>
  <c r="AM37" i="10" s="1"/>
  <c r="AM29" i="10"/>
  <c r="N42" i="10"/>
  <c r="AM42" i="10" s="1"/>
  <c r="N57" i="10"/>
  <c r="AM41" i="10"/>
  <c r="N42" i="8"/>
  <c r="AM41" i="8"/>
  <c r="AO37" i="8"/>
  <c r="AL39" i="8"/>
  <c r="AO39" i="8" s="1"/>
  <c r="Z39" i="8"/>
  <c r="AN39" i="8" s="1"/>
  <c r="Z42" i="8"/>
  <c r="AN41" i="8"/>
  <c r="M30" i="12"/>
  <c r="M31" i="12" s="1"/>
  <c r="N28" i="12" s="1"/>
  <c r="N30" i="6"/>
  <c r="AM30" i="6" s="1"/>
  <c r="N31" i="6"/>
  <c r="N30" i="11"/>
  <c r="AM30" i="11" s="1"/>
  <c r="N72" i="18"/>
  <c r="N42" i="18"/>
  <c r="N57" i="18" s="1"/>
  <c r="AM57" i="18" s="1"/>
  <c r="AM41" i="18"/>
  <c r="Z67" i="15"/>
  <c r="AN21" i="15"/>
  <c r="AL42" i="12"/>
  <c r="AO42" i="12" s="1"/>
  <c r="AO41" i="12"/>
  <c r="N59" i="12"/>
  <c r="AM59" i="12" s="1"/>
  <c r="N60" i="12" s="1"/>
  <c r="AM39" i="12"/>
  <c r="AL42" i="10"/>
  <c r="AO42" i="10" s="1"/>
  <c r="AO41" i="10"/>
  <c r="N54" i="18"/>
  <c r="N51" i="18"/>
  <c r="N43" i="18"/>
  <c r="N52" i="18"/>
  <c r="AM36" i="18"/>
  <c r="O68" i="18"/>
  <c r="AN23" i="18"/>
  <c r="J30" i="18"/>
  <c r="AA68" i="15"/>
  <c r="AO23" i="15"/>
  <c r="Z38" i="13"/>
  <c r="AN38" i="13" s="1"/>
  <c r="AN24" i="13"/>
  <c r="N67" i="18"/>
  <c r="AM21" i="18"/>
  <c r="Z37" i="15"/>
  <c r="AN37" i="15" s="1"/>
  <c r="AN29" i="15"/>
  <c r="AL37" i="12"/>
  <c r="AO37" i="12" s="1"/>
  <c r="AO29" i="12"/>
  <c r="AL38" i="10"/>
  <c r="AO38" i="10" s="1"/>
  <c r="AO24" i="10"/>
  <c r="Z72" i="15"/>
  <c r="Z42" i="15"/>
  <c r="AN41" i="15"/>
  <c r="M57" i="18"/>
  <c r="AN74" i="15"/>
  <c r="AL37" i="10"/>
  <c r="AO37" i="10" s="1"/>
  <c r="AO29" i="10"/>
  <c r="N30" i="8"/>
  <c r="AM30" i="8" s="1"/>
  <c r="N31" i="8"/>
  <c r="N37" i="18"/>
  <c r="AM37" i="18" s="1"/>
  <c r="AM29" i="18"/>
  <c r="Z54" i="15"/>
  <c r="Z43" i="15"/>
  <c r="Z51" i="15"/>
  <c r="Z52" i="15"/>
  <c r="AN36" i="15"/>
  <c r="M30" i="9"/>
  <c r="M31" i="9"/>
  <c r="N28" i="9" s="1"/>
  <c r="AL51" i="10"/>
  <c r="AO51" i="10" s="1"/>
  <c r="AL54" i="10"/>
  <c r="AO54" i="10" s="1"/>
  <c r="AL43" i="10"/>
  <c r="AO43" i="10" s="1"/>
  <c r="AL52" i="10"/>
  <c r="AO52" i="10" s="1"/>
  <c r="AO36" i="10"/>
  <c r="Z37" i="13"/>
  <c r="AN37" i="13" s="1"/>
  <c r="AN29" i="13"/>
  <c r="N57" i="14"/>
  <c r="AM57" i="14" s="1"/>
  <c r="M59" i="18"/>
  <c r="N38" i="8"/>
  <c r="AM38" i="8" s="1"/>
  <c r="AM24" i="8"/>
  <c r="AA23" i="7"/>
  <c r="AO23" i="7" s="1"/>
  <c r="Z22" i="7"/>
  <c r="AN22" i="7" s="1"/>
  <c r="Z21" i="7"/>
  <c r="AN21" i="7" s="1"/>
  <c r="Z29" i="7"/>
  <c r="AN29" i="7" s="1"/>
  <c r="Z24" i="7"/>
  <c r="AN24" i="7" s="1"/>
  <c r="AN20" i="7"/>
  <c r="Z39" i="14"/>
  <c r="K30" i="15"/>
  <c r="K87" i="15" s="1"/>
  <c r="K89" i="15" s="1"/>
  <c r="K91" i="15" s="1"/>
  <c r="K92" i="15" s="1"/>
  <c r="K31" i="15"/>
  <c r="L28" i="15" s="1"/>
  <c r="AN68" i="14"/>
  <c r="O70" i="14"/>
  <c r="Z43" i="13"/>
  <c r="AN43" i="13" s="1"/>
  <c r="Z51" i="13"/>
  <c r="AN51" i="13" s="1"/>
  <c r="Z52" i="13"/>
  <c r="AN52" i="13" s="1"/>
  <c r="Z54" i="13"/>
  <c r="AN36" i="13"/>
  <c r="N37" i="8"/>
  <c r="AM37" i="8" s="1"/>
  <c r="AM29" i="8"/>
  <c r="Z57" i="14"/>
  <c r="AN57" i="14" s="1"/>
  <c r="AM70" i="14"/>
  <c r="Z42" i="13"/>
  <c r="AN42" i="13" s="1"/>
  <c r="AN41" i="13"/>
  <c r="N60" i="15"/>
  <c r="Z59" i="12"/>
  <c r="AN59" i="12" s="1"/>
  <c r="Z60" i="12" s="1"/>
  <c r="AM74" i="14"/>
  <c r="AL38" i="12"/>
  <c r="AO38" i="12" s="1"/>
  <c r="AO24" i="12"/>
  <c r="AN74" i="14"/>
  <c r="Z59" i="11"/>
  <c r="AN59" i="11" s="1"/>
  <c r="AN39" i="11"/>
  <c r="Y59" i="13"/>
  <c r="Y90" i="13" s="1"/>
  <c r="AL59" i="11"/>
  <c r="AO59" i="11" s="1"/>
  <c r="AO39" i="11"/>
  <c r="N39" i="9"/>
  <c r="AM39" i="9" s="1"/>
  <c r="O28" i="13"/>
  <c r="AM31" i="13"/>
  <c r="AL39" i="13"/>
  <c r="N39" i="8"/>
  <c r="AM39" i="8" s="1"/>
  <c r="AM36" i="8"/>
  <c r="Z69" i="15"/>
  <c r="AN69" i="15" s="1"/>
  <c r="Z38" i="15"/>
  <c r="AN38" i="15" s="1"/>
  <c r="AN24" i="15"/>
  <c r="N38" i="18"/>
  <c r="AM38" i="18" s="1"/>
  <c r="N69" i="18"/>
  <c r="AM69" i="18" s="1"/>
  <c r="AM24" i="18"/>
  <c r="N30" i="10"/>
  <c r="AM30" i="10" s="1"/>
  <c r="AK57" i="17"/>
  <c r="N31" i="7"/>
  <c r="AK59" i="12"/>
  <c r="N39" i="14"/>
  <c r="AO68" i="14"/>
  <c r="AA70" i="14"/>
  <c r="AL57" i="13"/>
  <c r="AO57" i="13" s="1"/>
  <c r="AL51" i="12"/>
  <c r="AO51" i="12" s="1"/>
  <c r="AL52" i="12"/>
  <c r="AO52" i="12" s="1"/>
  <c r="AL54" i="12"/>
  <c r="AO54" i="12" s="1"/>
  <c r="AL43" i="12"/>
  <c r="AO43" i="12" s="1"/>
  <c r="AO36" i="12"/>
  <c r="AL88" i="18"/>
  <c r="AO88" i="18" s="1"/>
  <c r="AO60" i="18"/>
  <c r="AO61" i="18" s="1"/>
  <c r="Z88" i="18"/>
  <c r="AN88" i="18" s="1"/>
  <c r="AN60" i="18"/>
  <c r="AN61" i="18" s="1"/>
  <c r="Z57" i="20"/>
  <c r="AN57" i="20" s="1"/>
  <c r="AN52" i="20"/>
  <c r="AN43" i="20"/>
  <c r="AL57" i="20"/>
  <c r="AO57" i="20" s="1"/>
  <c r="N69" i="20"/>
  <c r="AM69" i="20" s="1"/>
  <c r="AM24" i="20"/>
  <c r="N38" i="20"/>
  <c r="Z39" i="20"/>
  <c r="Z59" i="20" s="1"/>
  <c r="N74" i="20"/>
  <c r="AM74" i="20" s="1"/>
  <c r="M70" i="20"/>
  <c r="AN23" i="20"/>
  <c r="O68" i="20"/>
  <c r="N67" i="20"/>
  <c r="AM21" i="20"/>
  <c r="Z82" i="20"/>
  <c r="AN82" i="20" s="1"/>
  <c r="AN51" i="20"/>
  <c r="AN42" i="20"/>
  <c r="N72" i="20"/>
  <c r="AM72" i="20" s="1"/>
  <c r="N42" i="20"/>
  <c r="AO68" i="20"/>
  <c r="AA70" i="20"/>
  <c r="J31" i="20"/>
  <c r="K28" i="20" s="1"/>
  <c r="K30" i="20" s="1"/>
  <c r="K87" i="20" s="1"/>
  <c r="K89" i="20" s="1"/>
  <c r="K91" i="20" s="1"/>
  <c r="N54" i="20"/>
  <c r="N43" i="20"/>
  <c r="O74" i="20" s="1"/>
  <c r="AN74" i="20" s="1"/>
  <c r="N51" i="20"/>
  <c r="N52" i="20"/>
  <c r="M57" i="20"/>
  <c r="M59" i="20" s="1"/>
  <c r="AN54" i="20"/>
  <c r="AM36" i="20"/>
  <c r="Y59" i="20"/>
  <c r="AM29" i="20"/>
  <c r="AM41" i="20"/>
  <c r="AL83" i="20"/>
  <c r="AO83" i="20" s="1"/>
  <c r="AO52" i="20"/>
  <c r="AL73" i="20"/>
  <c r="AO73" i="20" s="1"/>
  <c r="AO42" i="20"/>
  <c r="AL82" i="20"/>
  <c r="AO82" i="20" s="1"/>
  <c r="AO51" i="20"/>
  <c r="AO72" i="20"/>
  <c r="AL39" i="20"/>
  <c r="I89" i="20"/>
  <c r="I91" i="20" s="1"/>
  <c r="I92" i="20" s="1"/>
  <c r="J92" i="20" s="1"/>
  <c r="AL70" i="20"/>
  <c r="AL85" i="20"/>
  <c r="AO85" i="20" s="1"/>
  <c r="AO54" i="20"/>
  <c r="O74" i="17"/>
  <c r="AM43" i="17"/>
  <c r="AM39" i="17"/>
  <c r="AN68" i="17"/>
  <c r="O70" i="17"/>
  <c r="AL52" i="17"/>
  <c r="AL51" i="17"/>
  <c r="AL54" i="17"/>
  <c r="AL43" i="17"/>
  <c r="AO43" i="17" s="1"/>
  <c r="AO36" i="17"/>
  <c r="AL69" i="17"/>
  <c r="AO69" i="17" s="1"/>
  <c r="AL38" i="17"/>
  <c r="AO38" i="17" s="1"/>
  <c r="AO24" i="17"/>
  <c r="N85" i="17"/>
  <c r="AM85" i="17" s="1"/>
  <c r="AM54" i="17"/>
  <c r="AO74" i="17"/>
  <c r="N57" i="17"/>
  <c r="AM57" i="17" s="1"/>
  <c r="AL72" i="17"/>
  <c r="AL42" i="17"/>
  <c r="AO41" i="17"/>
  <c r="N83" i="17"/>
  <c r="AM83" i="17" s="1"/>
  <c r="AM52" i="17"/>
  <c r="N82" i="17"/>
  <c r="AM82" i="17" s="1"/>
  <c r="AM51" i="17"/>
  <c r="I31" i="17"/>
  <c r="J28" i="17" s="1"/>
  <c r="AK59" i="17"/>
  <c r="AM72" i="17"/>
  <c r="Z59" i="17"/>
  <c r="AN59" i="17" s="1"/>
  <c r="AL67" i="17"/>
  <c r="AO21" i="17"/>
  <c r="N73" i="17"/>
  <c r="AM73" i="17" s="1"/>
  <c r="AM42" i="17"/>
  <c r="AL37" i="17"/>
  <c r="AO37" i="17" s="1"/>
  <c r="AO29" i="17"/>
  <c r="N70" i="17"/>
  <c r="AK59" i="15" l="1"/>
  <c r="AO54" i="15"/>
  <c r="AL82" i="15"/>
  <c r="AO82" i="15" s="1"/>
  <c r="AO51" i="15"/>
  <c r="AL70" i="15"/>
  <c r="Z57" i="15"/>
  <c r="AN57" i="15" s="1"/>
  <c r="AL39" i="15"/>
  <c r="AL59" i="15" s="1"/>
  <c r="AO42" i="15"/>
  <c r="AL73" i="15"/>
  <c r="AO73" i="15" s="1"/>
  <c r="AL83" i="15"/>
  <c r="AO83" i="15" s="1"/>
  <c r="AO52" i="15"/>
  <c r="AN73" i="14"/>
  <c r="AM73" i="14"/>
  <c r="AL59" i="14"/>
  <c r="AO59" i="14" s="1"/>
  <c r="AO39" i="14"/>
  <c r="AO74" i="14"/>
  <c r="M30" i="14"/>
  <c r="M87" i="14" s="1"/>
  <c r="M89" i="14" s="1"/>
  <c r="AM54" i="13"/>
  <c r="AO88" i="13"/>
  <c r="Z88" i="13"/>
  <c r="AN74" i="13"/>
  <c r="X90" i="13"/>
  <c r="M90" i="13"/>
  <c r="AO69" i="13"/>
  <c r="N88" i="13"/>
  <c r="AM74" i="13"/>
  <c r="N57" i="13"/>
  <c r="AM57" i="13" s="1"/>
  <c r="AN54" i="13"/>
  <c r="AL39" i="10"/>
  <c r="AO39" i="10" s="1"/>
  <c r="N39" i="10"/>
  <c r="AM39" i="10" s="1"/>
  <c r="AL57" i="10"/>
  <c r="N30" i="12"/>
  <c r="AM30" i="12" s="1"/>
  <c r="AL70" i="17"/>
  <c r="AO70" i="17" s="1"/>
  <c r="N30" i="9"/>
  <c r="AM30" i="9" s="1"/>
  <c r="N31" i="9"/>
  <c r="N59" i="14"/>
  <c r="AM59" i="14" s="1"/>
  <c r="AM39" i="14"/>
  <c r="L30" i="15"/>
  <c r="L87" i="15" s="1"/>
  <c r="L89" i="15" s="1"/>
  <c r="L91" i="15" s="1"/>
  <c r="L92" i="15" s="1"/>
  <c r="L31" i="15"/>
  <c r="M28" i="15" s="1"/>
  <c r="AO68" i="15"/>
  <c r="AA70" i="15"/>
  <c r="J87" i="18"/>
  <c r="J89" i="18" s="1"/>
  <c r="J91" i="18" s="1"/>
  <c r="J92" i="18" s="1"/>
  <c r="N73" i="18"/>
  <c r="AM73" i="18" s="1"/>
  <c r="AM42" i="18"/>
  <c r="AM31" i="7"/>
  <c r="O28" i="7"/>
  <c r="N88" i="15"/>
  <c r="AM60" i="15"/>
  <c r="AM61" i="15" s="1"/>
  <c r="Z59" i="14"/>
  <c r="AN59" i="14" s="1"/>
  <c r="AN39" i="14"/>
  <c r="Z83" i="15"/>
  <c r="AN83" i="15" s="1"/>
  <c r="AN52" i="15"/>
  <c r="J31" i="18"/>
  <c r="K28" i="18" s="1"/>
  <c r="AM72" i="18"/>
  <c r="Z82" i="15"/>
  <c r="AN82" i="15" s="1"/>
  <c r="AN51" i="15"/>
  <c r="N31" i="11"/>
  <c r="AN39" i="20"/>
  <c r="AN59" i="20"/>
  <c r="Z60" i="20" s="1"/>
  <c r="Z88" i="20" s="1"/>
  <c r="AN88" i="20" s="1"/>
  <c r="Z39" i="13"/>
  <c r="Z39" i="15"/>
  <c r="AL57" i="12"/>
  <c r="AO57" i="12" s="1"/>
  <c r="O28" i="6"/>
  <c r="AM31" i="6"/>
  <c r="AL59" i="13"/>
  <c r="AO39" i="13"/>
  <c r="AA74" i="15"/>
  <c r="AN43" i="15"/>
  <c r="AN68" i="18"/>
  <c r="O70" i="18"/>
  <c r="AL57" i="17"/>
  <c r="AO57" i="17" s="1"/>
  <c r="N31" i="10"/>
  <c r="O30" i="13"/>
  <c r="Z57" i="13"/>
  <c r="AN57" i="13" s="1"/>
  <c r="Z85" i="15"/>
  <c r="AN85" i="15" s="1"/>
  <c r="AN54" i="15"/>
  <c r="N39" i="18"/>
  <c r="AL39" i="12"/>
  <c r="Z73" i="15"/>
  <c r="AN73" i="15" s="1"/>
  <c r="AN42" i="15"/>
  <c r="N70" i="18"/>
  <c r="N83" i="18"/>
  <c r="AM83" i="18" s="1"/>
  <c r="AM52" i="18"/>
  <c r="AN72" i="15"/>
  <c r="O74" i="18"/>
  <c r="AM43" i="18"/>
  <c r="AM31" i="8"/>
  <c r="O28" i="8"/>
  <c r="N82" i="18"/>
  <c r="AM82" i="18" s="1"/>
  <c r="AM51" i="18"/>
  <c r="Z70" i="15"/>
  <c r="AO70" i="14"/>
  <c r="AN70" i="14"/>
  <c r="N85" i="18"/>
  <c r="AM85" i="18" s="1"/>
  <c r="AM54" i="18"/>
  <c r="K31" i="20"/>
  <c r="L28" i="20" s="1"/>
  <c r="L30" i="20" s="1"/>
  <c r="L87" i="20" s="1"/>
  <c r="L89" i="20" s="1"/>
  <c r="L91" i="20" s="1"/>
  <c r="L92" i="20" s="1"/>
  <c r="AN60" i="20"/>
  <c r="AN61" i="20" s="1"/>
  <c r="N70" i="20"/>
  <c r="AM70" i="20" s="1"/>
  <c r="AM43" i="20"/>
  <c r="N85" i="20"/>
  <c r="AM85" i="20" s="1"/>
  <c r="AM54" i="20"/>
  <c r="AN68" i="20"/>
  <c r="O70" i="20"/>
  <c r="AN70" i="20" s="1"/>
  <c r="N83" i="20"/>
  <c r="AM83" i="20" s="1"/>
  <c r="AM52" i="20"/>
  <c r="N57" i="20"/>
  <c r="AM57" i="20" s="1"/>
  <c r="N73" i="20"/>
  <c r="AM73" i="20" s="1"/>
  <c r="K92" i="20"/>
  <c r="N82" i="20"/>
  <c r="AM82" i="20" s="1"/>
  <c r="AM51" i="20"/>
  <c r="AM42" i="20"/>
  <c r="AM38" i="20"/>
  <c r="N39" i="20"/>
  <c r="AL59" i="20"/>
  <c r="AO59" i="20" s="1"/>
  <c r="AO39" i="20"/>
  <c r="AO70" i="20"/>
  <c r="AM70" i="17"/>
  <c r="Z60" i="17"/>
  <c r="AL85" i="17"/>
  <c r="AO85" i="17" s="1"/>
  <c r="AO54" i="17"/>
  <c r="J30" i="17"/>
  <c r="J87" i="17" s="1"/>
  <c r="J89" i="17" s="1"/>
  <c r="J91" i="17" s="1"/>
  <c r="J92" i="17" s="1"/>
  <c r="AL73" i="17"/>
  <c r="AO73" i="17" s="1"/>
  <c r="AO42" i="17"/>
  <c r="AL82" i="17"/>
  <c r="AO82" i="17" s="1"/>
  <c r="AO51" i="17"/>
  <c r="AN74" i="17"/>
  <c r="AO72" i="17"/>
  <c r="AL83" i="17"/>
  <c r="AO83" i="17" s="1"/>
  <c r="AO52" i="17"/>
  <c r="N59" i="17"/>
  <c r="AM59" i="17" s="1"/>
  <c r="AL39" i="17"/>
  <c r="AN70" i="17"/>
  <c r="AO59" i="15" l="1"/>
  <c r="AL60" i="15" s="1"/>
  <c r="AL88" i="15" s="1"/>
  <c r="AO88" i="15" s="1"/>
  <c r="AO39" i="15"/>
  <c r="AL60" i="14"/>
  <c r="M31" i="14"/>
  <c r="N28" i="14" s="1"/>
  <c r="AM88" i="13"/>
  <c r="AO59" i="13"/>
  <c r="AN69" i="13"/>
  <c r="AN88" i="13"/>
  <c r="N59" i="13"/>
  <c r="AM69" i="13"/>
  <c r="M30" i="15"/>
  <c r="M87" i="15" s="1"/>
  <c r="M89" i="15" s="1"/>
  <c r="M91" i="15" s="1"/>
  <c r="M92" i="15" s="1"/>
  <c r="AM70" i="18"/>
  <c r="AN70" i="18"/>
  <c r="Z60" i="14"/>
  <c r="AO70" i="15"/>
  <c r="O28" i="10"/>
  <c r="AM31" i="10"/>
  <c r="Z59" i="15"/>
  <c r="AN59" i="15" s="1"/>
  <c r="AN39" i="15"/>
  <c r="Z59" i="13"/>
  <c r="AN39" i="13"/>
  <c r="N31" i="12"/>
  <c r="AN70" i="15"/>
  <c r="O30" i="8"/>
  <c r="O31" i="8" s="1"/>
  <c r="P28" i="8" s="1"/>
  <c r="AL59" i="12"/>
  <c r="AO59" i="12" s="1"/>
  <c r="AO39" i="12"/>
  <c r="AO74" i="15"/>
  <c r="O28" i="11"/>
  <c r="AM31" i="11"/>
  <c r="O30" i="7"/>
  <c r="N60" i="14"/>
  <c r="AN74" i="18"/>
  <c r="N59" i="18"/>
  <c r="AM59" i="18" s="1"/>
  <c r="AM39" i="18"/>
  <c r="J31" i="17"/>
  <c r="K28" i="17" s="1"/>
  <c r="O28" i="9"/>
  <c r="AM31" i="9"/>
  <c r="O30" i="6"/>
  <c r="O31" i="6"/>
  <c r="P28" i="6" s="1"/>
  <c r="O31" i="13"/>
  <c r="P28" i="13" s="1"/>
  <c r="K30" i="18"/>
  <c r="K87" i="18" s="1"/>
  <c r="K89" i="18" s="1"/>
  <c r="K91" i="18" s="1"/>
  <c r="K92" i="18"/>
  <c r="N59" i="20"/>
  <c r="AM59" i="20" s="1"/>
  <c r="N60" i="20" s="1"/>
  <c r="AM60" i="20" s="1"/>
  <c r="AM61" i="20" s="1"/>
  <c r="AM39" i="20"/>
  <c r="L31" i="20"/>
  <c r="M28" i="20" s="1"/>
  <c r="AL60" i="20"/>
  <c r="N60" i="17"/>
  <c r="AL59" i="17"/>
  <c r="AO59" i="17" s="1"/>
  <c r="AO39" i="17"/>
  <c r="Z88" i="17"/>
  <c r="AN88" i="17" s="1"/>
  <c r="AN60" i="17"/>
  <c r="AN61" i="17" s="1"/>
  <c r="K30" i="17"/>
  <c r="K87" i="17" s="1"/>
  <c r="K89" i="17" s="1"/>
  <c r="K91" i="17" s="1"/>
  <c r="K92" i="17" s="1"/>
  <c r="AO60" i="15" l="1"/>
  <c r="AO61" i="15" s="1"/>
  <c r="AM60" i="14"/>
  <c r="AM61" i="14" s="1"/>
  <c r="N88" i="14"/>
  <c r="AN60" i="14"/>
  <c r="AN61" i="14" s="1"/>
  <c r="Z88" i="14"/>
  <c r="AO60" i="14"/>
  <c r="AO61" i="14" s="1"/>
  <c r="AL88" i="14"/>
  <c r="N30" i="14"/>
  <c r="N31" i="14" s="1"/>
  <c r="AL60" i="13"/>
  <c r="AO60" i="13" s="1"/>
  <c r="AO61" i="13" s="1"/>
  <c r="AM59" i="13"/>
  <c r="AN59" i="13"/>
  <c r="Z60" i="13" s="1"/>
  <c r="AN60" i="13" s="1"/>
  <c r="AN61" i="13" s="1"/>
  <c r="P30" i="8"/>
  <c r="P31" i="8"/>
  <c r="Q28" i="8" s="1"/>
  <c r="O30" i="9"/>
  <c r="O31" i="9" s="1"/>
  <c r="P28" i="9" s="1"/>
  <c r="O30" i="10"/>
  <c r="O31" i="10"/>
  <c r="P28" i="10" s="1"/>
  <c r="Z60" i="15"/>
  <c r="P30" i="13"/>
  <c r="P31" i="13"/>
  <c r="Q28" i="13" s="1"/>
  <c r="N60" i="18"/>
  <c r="K31" i="18"/>
  <c r="L28" i="18" s="1"/>
  <c r="P30" i="6"/>
  <c r="P31" i="6" s="1"/>
  <c r="Q28" i="6" s="1"/>
  <c r="O28" i="12"/>
  <c r="AM31" i="12"/>
  <c r="O31" i="7"/>
  <c r="P28" i="7" s="1"/>
  <c r="O30" i="11"/>
  <c r="O31" i="11"/>
  <c r="P28" i="11" s="1"/>
  <c r="M31" i="15"/>
  <c r="N28" i="15" s="1"/>
  <c r="AM29" i="15" s="1"/>
  <c r="N88" i="20"/>
  <c r="AM88" i="20" s="1"/>
  <c r="AL88" i="20"/>
  <c r="AO88" i="20" s="1"/>
  <c r="AO60" i="20"/>
  <c r="AO61" i="20" s="1"/>
  <c r="M30" i="20"/>
  <c r="M87" i="20" s="1"/>
  <c r="M89" i="20" s="1"/>
  <c r="M91" i="20" s="1"/>
  <c r="M92" i="20" s="1"/>
  <c r="N88" i="17"/>
  <c r="AM88" i="17" s="1"/>
  <c r="AM60" i="17"/>
  <c r="AM61" i="17" s="1"/>
  <c r="AL60" i="17"/>
  <c r="K31" i="17"/>
  <c r="L28" i="17" s="1"/>
  <c r="O28" i="14" l="1"/>
  <c r="AM31" i="14"/>
  <c r="AM30" i="14"/>
  <c r="N87" i="14"/>
  <c r="N89" i="14" s="1"/>
  <c r="AO70" i="13"/>
  <c r="AL90" i="13"/>
  <c r="AO90" i="13" s="1"/>
  <c r="AL91" i="13" s="1"/>
  <c r="AO91" i="13" s="1"/>
  <c r="AO92" i="13" s="1"/>
  <c r="N60" i="13"/>
  <c r="AM60" i="13" s="1"/>
  <c r="AM61" i="13"/>
  <c r="Q30" i="6"/>
  <c r="Q31" i="6"/>
  <c r="R28" i="6" s="1"/>
  <c r="P30" i="9"/>
  <c r="P31" i="9"/>
  <c r="Q28" i="9" s="1"/>
  <c r="P30" i="10"/>
  <c r="L30" i="18"/>
  <c r="L87" i="18" s="1"/>
  <c r="L89" i="18" s="1"/>
  <c r="L91" i="18" s="1"/>
  <c r="L92" i="18" s="1"/>
  <c r="P30" i="7"/>
  <c r="AM60" i="18"/>
  <c r="AM61" i="18" s="1"/>
  <c r="N88" i="18"/>
  <c r="AM88" i="18" s="1"/>
  <c r="Q30" i="13"/>
  <c r="Q31" i="13"/>
  <c r="R28" i="13" s="1"/>
  <c r="N30" i="15"/>
  <c r="N31" i="15" s="1"/>
  <c r="O30" i="12"/>
  <c r="O31" i="12" s="1"/>
  <c r="P28" i="12" s="1"/>
  <c r="P30" i="11"/>
  <c r="P31" i="11"/>
  <c r="Q28" i="11" s="1"/>
  <c r="Z88" i="15"/>
  <c r="AN88" i="15" s="1"/>
  <c r="AN60" i="15"/>
  <c r="AN61" i="15" s="1"/>
  <c r="Q30" i="8"/>
  <c r="Q31" i="8" s="1"/>
  <c r="R28" i="8" s="1"/>
  <c r="M31" i="20"/>
  <c r="N28" i="20" s="1"/>
  <c r="AO60" i="17"/>
  <c r="AO61" i="17" s="1"/>
  <c r="AL88" i="17"/>
  <c r="AO88" i="17" s="1"/>
  <c r="L30" i="17"/>
  <c r="L87" i="17" s="1"/>
  <c r="L89" i="17" s="1"/>
  <c r="L91" i="17" s="1"/>
  <c r="L92" i="17" s="1"/>
  <c r="AM87" i="14" l="1"/>
  <c r="O30" i="14"/>
  <c r="O87" i="14" s="1"/>
  <c r="O89" i="14" s="1"/>
  <c r="AN70" i="13"/>
  <c r="Z90" i="13"/>
  <c r="AN90" i="13" s="1"/>
  <c r="Z91" i="13" s="1"/>
  <c r="AN91" i="13" s="1"/>
  <c r="AN92" i="13" s="1"/>
  <c r="AM70" i="13"/>
  <c r="N90" i="13"/>
  <c r="AM90" i="13" s="1"/>
  <c r="R30" i="8"/>
  <c r="R31" i="8" s="1"/>
  <c r="S28" i="8" s="1"/>
  <c r="P30" i="12"/>
  <c r="P31" i="12"/>
  <c r="Q28" i="12" s="1"/>
  <c r="P31" i="7"/>
  <c r="Q28" i="7" s="1"/>
  <c r="N87" i="15"/>
  <c r="AM88" i="15" s="1"/>
  <c r="AM30" i="15"/>
  <c r="L31" i="18"/>
  <c r="M28" i="18" s="1"/>
  <c r="O28" i="15"/>
  <c r="AM31" i="15"/>
  <c r="P31" i="10"/>
  <c r="Q28" i="10" s="1"/>
  <c r="R30" i="13"/>
  <c r="R31" i="13" s="1"/>
  <c r="S28" i="13" s="1"/>
  <c r="Q30" i="9"/>
  <c r="Q30" i="11"/>
  <c r="Q31" i="11"/>
  <c r="R28" i="11" s="1"/>
  <c r="R30" i="6"/>
  <c r="R31" i="6"/>
  <c r="S28" i="6" s="1"/>
  <c r="N30" i="20"/>
  <c r="L31" i="17"/>
  <c r="M28" i="17" s="1"/>
  <c r="AM89" i="14" l="1"/>
  <c r="AM91" i="14"/>
  <c r="O31" i="14"/>
  <c r="P28" i="14" s="1"/>
  <c r="N91" i="13"/>
  <c r="AM91" i="13" s="1"/>
  <c r="AM92" i="13" s="1"/>
  <c r="S30" i="13"/>
  <c r="S31" i="13"/>
  <c r="T28" i="13" s="1"/>
  <c r="Q30" i="7"/>
  <c r="Q31" i="7" s="1"/>
  <c r="R28" i="7" s="1"/>
  <c r="Q31" i="9"/>
  <c r="R28" i="9" s="1"/>
  <c r="S30" i="8"/>
  <c r="S31" i="8" s="1"/>
  <c r="T28" i="8" s="1"/>
  <c r="Q30" i="12"/>
  <c r="Q31" i="12" s="1"/>
  <c r="R28" i="12" s="1"/>
  <c r="AM87" i="15"/>
  <c r="AM89" i="15" s="1"/>
  <c r="AM91" i="15" s="1"/>
  <c r="N89" i="15"/>
  <c r="N91" i="15" s="1"/>
  <c r="N92" i="15" s="1"/>
  <c r="Q30" i="10"/>
  <c r="Q31" i="10" s="1"/>
  <c r="R28" i="10" s="1"/>
  <c r="S30" i="6"/>
  <c r="S31" i="6" s="1"/>
  <c r="T28" i="6" s="1"/>
  <c r="O30" i="15"/>
  <c r="R30" i="11"/>
  <c r="R31" i="11" s="1"/>
  <c r="S28" i="11" s="1"/>
  <c r="M30" i="18"/>
  <c r="M87" i="18" s="1"/>
  <c r="M89" i="18" s="1"/>
  <c r="M91" i="18" s="1"/>
  <c r="M92" i="18" s="1"/>
  <c r="N87" i="20"/>
  <c r="AM30" i="20"/>
  <c r="N31" i="20"/>
  <c r="M30" i="17"/>
  <c r="M87" i="17" s="1"/>
  <c r="M89" i="17" s="1"/>
  <c r="M91" i="17" s="1"/>
  <c r="M92" i="17" s="1"/>
  <c r="M31" i="17"/>
  <c r="N28" i="17" s="1"/>
  <c r="P30" i="14" l="1"/>
  <c r="P87" i="14" s="1"/>
  <c r="P89" i="14" s="1"/>
  <c r="S30" i="11"/>
  <c r="S31" i="11"/>
  <c r="T28" i="11" s="1"/>
  <c r="R30" i="12"/>
  <c r="R31" i="12" s="1"/>
  <c r="S28" i="12" s="1"/>
  <c r="R30" i="7"/>
  <c r="R31" i="7" s="1"/>
  <c r="S28" i="7" s="1"/>
  <c r="O87" i="15"/>
  <c r="O31" i="15"/>
  <c r="P28" i="15" s="1"/>
  <c r="R30" i="9"/>
  <c r="R30" i="10"/>
  <c r="R31" i="10" s="1"/>
  <c r="S28" i="10" s="1"/>
  <c r="T30" i="13"/>
  <c r="T31" i="13" s="1"/>
  <c r="U28" i="13" s="1"/>
  <c r="AM92" i="15"/>
  <c r="T30" i="8"/>
  <c r="T31" i="8"/>
  <c r="U28" i="8" s="1"/>
  <c r="T30" i="6"/>
  <c r="T31" i="6" s="1"/>
  <c r="U28" i="6" s="1"/>
  <c r="M31" i="18"/>
  <c r="N28" i="18" s="1"/>
  <c r="N89" i="20"/>
  <c r="N91" i="20" s="1"/>
  <c r="N92" i="20" s="1"/>
  <c r="AM87" i="20"/>
  <c r="AM89" i="20" s="1"/>
  <c r="AM91" i="20" s="1"/>
  <c r="O28" i="20"/>
  <c r="AM31" i="20"/>
  <c r="N30" i="17"/>
  <c r="P31" i="14" l="1"/>
  <c r="Q28" i="14" s="1"/>
  <c r="S30" i="7"/>
  <c r="S31" i="7" s="1"/>
  <c r="T28" i="7" s="1"/>
  <c r="U30" i="13"/>
  <c r="U31" i="13"/>
  <c r="V28" i="13" s="1"/>
  <c r="S30" i="12"/>
  <c r="S31" i="12"/>
  <c r="T28" i="12" s="1"/>
  <c r="P30" i="15"/>
  <c r="O89" i="15"/>
  <c r="O91" i="15" s="1"/>
  <c r="O92" i="15" s="1"/>
  <c r="N30" i="18"/>
  <c r="S30" i="10"/>
  <c r="S31" i="10" s="1"/>
  <c r="T28" i="10" s="1"/>
  <c r="U31" i="8"/>
  <c r="V28" i="8" s="1"/>
  <c r="U30" i="8"/>
  <c r="T30" i="11"/>
  <c r="T31" i="11" s="1"/>
  <c r="U28" i="11" s="1"/>
  <c r="U30" i="6"/>
  <c r="U31" i="6" s="1"/>
  <c r="V28" i="6" s="1"/>
  <c r="R31" i="9"/>
  <c r="S28" i="9" s="1"/>
  <c r="O30" i="20"/>
  <c r="O31" i="20" s="1"/>
  <c r="P28" i="20" s="1"/>
  <c r="AM92" i="20"/>
  <c r="N87" i="17"/>
  <c r="AM30" i="17"/>
  <c r="N31" i="17"/>
  <c r="Q30" i="14" l="1"/>
  <c r="Q87" i="14" s="1"/>
  <c r="Q89" i="14" s="1"/>
  <c r="V30" i="6"/>
  <c r="V31" i="6" s="1"/>
  <c r="W28" i="6" s="1"/>
  <c r="T30" i="7"/>
  <c r="T31" i="7"/>
  <c r="U28" i="7" s="1"/>
  <c r="U30" i="11"/>
  <c r="U31" i="11"/>
  <c r="V28" i="11" s="1"/>
  <c r="P87" i="15"/>
  <c r="S30" i="9"/>
  <c r="S31" i="9"/>
  <c r="T28" i="9" s="1"/>
  <c r="P31" i="15"/>
  <c r="Q28" i="15" s="1"/>
  <c r="T30" i="12"/>
  <c r="T31" i="12"/>
  <c r="U28" i="12" s="1"/>
  <c r="V30" i="8"/>
  <c r="V31" i="8" s="1"/>
  <c r="W28" i="8" s="1"/>
  <c r="V30" i="13"/>
  <c r="V31" i="13" s="1"/>
  <c r="W28" i="13" s="1"/>
  <c r="T30" i="10"/>
  <c r="T31" i="10" s="1"/>
  <c r="U28" i="10" s="1"/>
  <c r="N87" i="18"/>
  <c r="AM30" i="18"/>
  <c r="N31" i="18"/>
  <c r="P30" i="20"/>
  <c r="P87" i="20" s="1"/>
  <c r="P89" i="20" s="1"/>
  <c r="P91" i="20" s="1"/>
  <c r="P31" i="20"/>
  <c r="Q28" i="20" s="1"/>
  <c r="O87" i="20"/>
  <c r="O28" i="17"/>
  <c r="AM31" i="17"/>
  <c r="AM87" i="17"/>
  <c r="AM89" i="17" s="1"/>
  <c r="AM91" i="17" s="1"/>
  <c r="N89" i="17"/>
  <c r="N91" i="17" s="1"/>
  <c r="N92" i="17" s="1"/>
  <c r="Q31" i="14" l="1"/>
  <c r="R28" i="14" s="1"/>
  <c r="R30" i="14" s="1"/>
  <c r="W30" i="8"/>
  <c r="W31" i="8" s="1"/>
  <c r="X28" i="8" s="1"/>
  <c r="W30" i="6"/>
  <c r="W31" i="6" s="1"/>
  <c r="X28" i="6" s="1"/>
  <c r="P89" i="15"/>
  <c r="P91" i="15" s="1"/>
  <c r="P92" i="15" s="1"/>
  <c r="U30" i="10"/>
  <c r="U31" i="10" s="1"/>
  <c r="V28" i="10" s="1"/>
  <c r="T30" i="9"/>
  <c r="T31" i="9"/>
  <c r="U28" i="9" s="1"/>
  <c r="W30" i="13"/>
  <c r="W31" i="13" s="1"/>
  <c r="X28" i="13" s="1"/>
  <c r="U30" i="12"/>
  <c r="U31" i="12" s="1"/>
  <c r="V28" i="12" s="1"/>
  <c r="AM87" i="18"/>
  <c r="AM89" i="18" s="1"/>
  <c r="AM91" i="18" s="1"/>
  <c r="N89" i="18"/>
  <c r="N91" i="18" s="1"/>
  <c r="N92" i="18" s="1"/>
  <c r="U30" i="7"/>
  <c r="U31" i="7"/>
  <c r="V28" i="7" s="1"/>
  <c r="O28" i="18"/>
  <c r="AM31" i="18"/>
  <c r="V30" i="11"/>
  <c r="V31" i="11" s="1"/>
  <c r="W28" i="11" s="1"/>
  <c r="Q30" i="15"/>
  <c r="Q31" i="15" s="1"/>
  <c r="R28" i="15" s="1"/>
  <c r="O89" i="20"/>
  <c r="O91" i="20" s="1"/>
  <c r="O92" i="20" s="1"/>
  <c r="P92" i="20" s="1"/>
  <c r="Q30" i="20"/>
  <c r="Q87" i="20" s="1"/>
  <c r="Q89" i="20" s="1"/>
  <c r="Q91" i="20" s="1"/>
  <c r="O30" i="17"/>
  <c r="AM92" i="17"/>
  <c r="R31" i="14" l="1"/>
  <c r="S28" i="14" s="1"/>
  <c r="R87" i="14"/>
  <c r="R89" i="14" s="1"/>
  <c r="V30" i="12"/>
  <c r="V31" i="12" s="1"/>
  <c r="W28" i="12" s="1"/>
  <c r="W30" i="11"/>
  <c r="W31" i="11"/>
  <c r="X28" i="11" s="1"/>
  <c r="X30" i="6"/>
  <c r="X31" i="6" s="1"/>
  <c r="Y28" i="6" s="1"/>
  <c r="X30" i="13"/>
  <c r="X31" i="13" s="1"/>
  <c r="Y28" i="13" s="1"/>
  <c r="V30" i="10"/>
  <c r="V31" i="10" s="1"/>
  <c r="W28" i="10" s="1"/>
  <c r="X30" i="8"/>
  <c r="X31" i="8"/>
  <c r="Y28" i="8" s="1"/>
  <c r="U30" i="9"/>
  <c r="U31" i="9"/>
  <c r="V28" i="9" s="1"/>
  <c r="O30" i="18"/>
  <c r="O31" i="18" s="1"/>
  <c r="P28" i="18" s="1"/>
  <c r="V30" i="7"/>
  <c r="V31" i="7"/>
  <c r="W28" i="7" s="1"/>
  <c r="Q31" i="20"/>
  <c r="R28" i="20" s="1"/>
  <c r="R30" i="20" s="1"/>
  <c r="R31" i="20" s="1"/>
  <c r="S28" i="20" s="1"/>
  <c r="AM92" i="18"/>
  <c r="Q87" i="15"/>
  <c r="R30" i="15"/>
  <c r="R87" i="15" s="1"/>
  <c r="R89" i="15" s="1"/>
  <c r="R91" i="15" s="1"/>
  <c r="Q92" i="20"/>
  <c r="O87" i="17"/>
  <c r="O31" i="17"/>
  <c r="P28" i="17" s="1"/>
  <c r="R31" i="15" l="1"/>
  <c r="S28" i="15" s="1"/>
  <c r="S30" i="15" s="1"/>
  <c r="S87" i="15" s="1"/>
  <c r="S89" i="15" s="1"/>
  <c r="S91" i="15" s="1"/>
  <c r="S30" i="14"/>
  <c r="S87" i="14" s="1"/>
  <c r="S89" i="14" s="1"/>
  <c r="P30" i="18"/>
  <c r="P87" i="18" s="1"/>
  <c r="P89" i="18" s="1"/>
  <c r="P91" i="18" s="1"/>
  <c r="Y30" i="6"/>
  <c r="Y31" i="6" s="1"/>
  <c r="Z28" i="6" s="1"/>
  <c r="Y30" i="13"/>
  <c r="Y31" i="13" s="1"/>
  <c r="Z28" i="13" s="1"/>
  <c r="W30" i="12"/>
  <c r="W31" i="12" s="1"/>
  <c r="X28" i="12" s="1"/>
  <c r="W30" i="10"/>
  <c r="W31" i="10" s="1"/>
  <c r="X28" i="10" s="1"/>
  <c r="W31" i="7"/>
  <c r="X28" i="7" s="1"/>
  <c r="W30" i="7"/>
  <c r="X30" i="11"/>
  <c r="X31" i="11" s="1"/>
  <c r="Y28" i="11" s="1"/>
  <c r="Y30" i="8"/>
  <c r="Y31" i="8" s="1"/>
  <c r="Z28" i="8" s="1"/>
  <c r="O87" i="18"/>
  <c r="V30" i="9"/>
  <c r="V31" i="9" s="1"/>
  <c r="W28" i="9" s="1"/>
  <c r="Q89" i="15"/>
  <c r="Q91" i="15" s="1"/>
  <c r="Q92" i="15" s="1"/>
  <c r="R92" i="15" s="1"/>
  <c r="S30" i="20"/>
  <c r="S87" i="20" s="1"/>
  <c r="S89" i="20" s="1"/>
  <c r="S91" i="20" s="1"/>
  <c r="S31" i="20"/>
  <c r="T28" i="20" s="1"/>
  <c r="R87" i="20"/>
  <c r="P30" i="17"/>
  <c r="O89" i="17"/>
  <c r="O91" i="17" s="1"/>
  <c r="O92" i="17" s="1"/>
  <c r="S31" i="14" l="1"/>
  <c r="T28" i="14" s="1"/>
  <c r="Y30" i="11"/>
  <c r="Y31" i="11"/>
  <c r="Z28" i="11" s="1"/>
  <c r="X30" i="12"/>
  <c r="X31" i="12" s="1"/>
  <c r="Y28" i="12" s="1"/>
  <c r="W30" i="9"/>
  <c r="W31" i="9" s="1"/>
  <c r="X28" i="9" s="1"/>
  <c r="X30" i="10"/>
  <c r="X31" i="10" s="1"/>
  <c r="Y28" i="10" s="1"/>
  <c r="Z30" i="6"/>
  <c r="AN30" i="6" s="1"/>
  <c r="Z30" i="13"/>
  <c r="AN30" i="13" s="1"/>
  <c r="X30" i="7"/>
  <c r="X31" i="7" s="1"/>
  <c r="Y28" i="7" s="1"/>
  <c r="O89" i="18"/>
  <c r="O91" i="18" s="1"/>
  <c r="O92" i="18" s="1"/>
  <c r="P92" i="18" s="1"/>
  <c r="Z30" i="8"/>
  <c r="AN30" i="8" s="1"/>
  <c r="Z31" i="8"/>
  <c r="S31" i="15"/>
  <c r="T28" i="15" s="1"/>
  <c r="S92" i="15"/>
  <c r="P31" i="18"/>
  <c r="Q28" i="18" s="1"/>
  <c r="R89" i="20"/>
  <c r="R91" i="20" s="1"/>
  <c r="R92" i="20" s="1"/>
  <c r="S92" i="20" s="1"/>
  <c r="T30" i="20"/>
  <c r="T87" i="20" s="1"/>
  <c r="T89" i="20" s="1"/>
  <c r="T91" i="20" s="1"/>
  <c r="P87" i="17"/>
  <c r="P31" i="17"/>
  <c r="Q28" i="17" s="1"/>
  <c r="T30" i="14" l="1"/>
  <c r="T87" i="14" s="1"/>
  <c r="T89" i="14" s="1"/>
  <c r="Z31" i="6"/>
  <c r="AA28" i="6" s="1"/>
  <c r="Y30" i="7"/>
  <c r="Y31" i="7"/>
  <c r="Z28" i="7" s="1"/>
  <c r="X30" i="9"/>
  <c r="X31" i="9" s="1"/>
  <c r="Y28" i="9" s="1"/>
  <c r="Y30" i="12"/>
  <c r="Y31" i="12" s="1"/>
  <c r="Z28" i="12" s="1"/>
  <c r="Z31" i="13"/>
  <c r="Y30" i="10"/>
  <c r="Y31" i="10" s="1"/>
  <c r="Z28" i="10" s="1"/>
  <c r="T30" i="15"/>
  <c r="T87" i="15" s="1"/>
  <c r="Z30" i="11"/>
  <c r="AN30" i="11" s="1"/>
  <c r="Z31" i="11"/>
  <c r="AA28" i="8"/>
  <c r="AN31" i="8"/>
  <c r="Q30" i="18"/>
  <c r="Q31" i="18"/>
  <c r="R28" i="18" s="1"/>
  <c r="T92" i="20"/>
  <c r="T31" i="20"/>
  <c r="U28" i="20" s="1"/>
  <c r="P89" i="17"/>
  <c r="P91" i="17" s="1"/>
  <c r="P92" i="17" s="1"/>
  <c r="Q30" i="17"/>
  <c r="T31" i="14" l="1"/>
  <c r="U28" i="14" s="1"/>
  <c r="U30" i="14" s="1"/>
  <c r="AN31" i="6"/>
  <c r="Z30" i="12"/>
  <c r="AN30" i="12" s="1"/>
  <c r="Z30" i="10"/>
  <c r="AN30" i="10" s="1"/>
  <c r="Y30" i="9"/>
  <c r="Y31" i="9"/>
  <c r="Z28" i="9" s="1"/>
  <c r="R30" i="18"/>
  <c r="R87" i="18" s="1"/>
  <c r="R89" i="18" s="1"/>
  <c r="R91" i="18" s="1"/>
  <c r="AA28" i="11"/>
  <c r="AN31" i="11"/>
  <c r="Q87" i="18"/>
  <c r="AA30" i="8"/>
  <c r="AA31" i="8" s="1"/>
  <c r="AB28" i="8" s="1"/>
  <c r="T89" i="15"/>
  <c r="T91" i="15" s="1"/>
  <c r="T92" i="15" s="1"/>
  <c r="AA30" i="6"/>
  <c r="AA31" i="6"/>
  <c r="AB28" i="6" s="1"/>
  <c r="T31" i="15"/>
  <c r="U28" i="15" s="1"/>
  <c r="AA28" i="13"/>
  <c r="AN31" i="13"/>
  <c r="Z30" i="7"/>
  <c r="AN30" i="7" s="1"/>
  <c r="U30" i="20"/>
  <c r="U87" i="20" s="1"/>
  <c r="Q87" i="17"/>
  <c r="Q31" i="17"/>
  <c r="R28" i="17" s="1"/>
  <c r="U31" i="14" l="1"/>
  <c r="V28" i="14" s="1"/>
  <c r="U87" i="14"/>
  <c r="U89" i="14" s="1"/>
  <c r="Z31" i="10"/>
  <c r="AA28" i="10" s="1"/>
  <c r="Q89" i="18"/>
  <c r="Q91" i="18" s="1"/>
  <c r="Q92" i="18" s="1"/>
  <c r="R92" i="18" s="1"/>
  <c r="AA30" i="11"/>
  <c r="AA31" i="11"/>
  <c r="AB28" i="11" s="1"/>
  <c r="R31" i="18"/>
  <c r="S28" i="18" s="1"/>
  <c r="AA30" i="13"/>
  <c r="AB30" i="6"/>
  <c r="Z30" i="9"/>
  <c r="AN30" i="9" s="1"/>
  <c r="Z31" i="9"/>
  <c r="AB30" i="8"/>
  <c r="AB31" i="8" s="1"/>
  <c r="AC28" i="8" s="1"/>
  <c r="U30" i="15"/>
  <c r="U87" i="15" s="1"/>
  <c r="U89" i="15" s="1"/>
  <c r="U91" i="15" s="1"/>
  <c r="U92" i="15" s="1"/>
  <c r="Z31" i="7"/>
  <c r="Z31" i="12"/>
  <c r="U31" i="20"/>
  <c r="V28" i="20" s="1"/>
  <c r="V30" i="20" s="1"/>
  <c r="V87" i="20" s="1"/>
  <c r="V89" i="20" s="1"/>
  <c r="V91" i="20" s="1"/>
  <c r="U89" i="20"/>
  <c r="U91" i="20" s="1"/>
  <c r="U92" i="20" s="1"/>
  <c r="V92" i="20" s="1"/>
  <c r="V31" i="20"/>
  <c r="W28" i="20" s="1"/>
  <c r="Q89" i="17"/>
  <c r="Q91" i="17" s="1"/>
  <c r="Q92" i="17" s="1"/>
  <c r="R30" i="17"/>
  <c r="R31" i="17" s="1"/>
  <c r="S28" i="17" s="1"/>
  <c r="V30" i="14" l="1"/>
  <c r="V87" i="14" s="1"/>
  <c r="V89" i="14" s="1"/>
  <c r="AN31" i="10"/>
  <c r="AC30" i="8"/>
  <c r="AC31" i="8" s="1"/>
  <c r="AD28" i="8" s="1"/>
  <c r="AA28" i="7"/>
  <c r="AN31" i="7"/>
  <c r="AA30" i="10"/>
  <c r="S30" i="18"/>
  <c r="U31" i="15"/>
  <c r="V28" i="15" s="1"/>
  <c r="AB30" i="11"/>
  <c r="AB31" i="11"/>
  <c r="AC28" i="11" s="1"/>
  <c r="AA31" i="13"/>
  <c r="AB28" i="13" s="1"/>
  <c r="AA28" i="9"/>
  <c r="AN31" i="9"/>
  <c r="AB31" i="6"/>
  <c r="AC28" i="6" s="1"/>
  <c r="AA28" i="12"/>
  <c r="AN31" i="12"/>
  <c r="W30" i="20"/>
  <c r="W87" i="20" s="1"/>
  <c r="S30" i="17"/>
  <c r="S87" i="17" s="1"/>
  <c r="S89" i="17" s="1"/>
  <c r="S91" i="17" s="1"/>
  <c r="S31" i="17"/>
  <c r="T28" i="17" s="1"/>
  <c r="R87" i="17"/>
  <c r="V31" i="14" l="1"/>
  <c r="W28" i="14" s="1"/>
  <c r="AD30" i="8"/>
  <c r="AD31" i="8"/>
  <c r="AE28" i="8" s="1"/>
  <c r="S87" i="18"/>
  <c r="AA30" i="9"/>
  <c r="AA31" i="9"/>
  <c r="AB28" i="9" s="1"/>
  <c r="AB30" i="13"/>
  <c r="AB31" i="13"/>
  <c r="AC28" i="13" s="1"/>
  <c r="AA30" i="7"/>
  <c r="AC30" i="6"/>
  <c r="AC31" i="6"/>
  <c r="AD28" i="6" s="1"/>
  <c r="AA30" i="12"/>
  <c r="AA31" i="12"/>
  <c r="AB28" i="12" s="1"/>
  <c r="AC30" i="11"/>
  <c r="AC31" i="11"/>
  <c r="AD28" i="11" s="1"/>
  <c r="S31" i="18"/>
  <c r="T28" i="18" s="1"/>
  <c r="AA31" i="10"/>
  <c r="AB28" i="10" s="1"/>
  <c r="V30" i="15"/>
  <c r="V87" i="15" s="1"/>
  <c r="V89" i="15" s="1"/>
  <c r="V91" i="15" s="1"/>
  <c r="V92" i="15" s="1"/>
  <c r="W89" i="20"/>
  <c r="W91" i="20" s="1"/>
  <c r="W92" i="20" s="1"/>
  <c r="W31" i="20"/>
  <c r="X28" i="20" s="1"/>
  <c r="T30" i="17"/>
  <c r="T31" i="17"/>
  <c r="U28" i="17" s="1"/>
  <c r="R89" i="17"/>
  <c r="R91" i="17" s="1"/>
  <c r="R92" i="17" s="1"/>
  <c r="S92" i="17" s="1"/>
  <c r="W30" i="14" l="1"/>
  <c r="W87" i="14" s="1"/>
  <c r="W89" i="14" s="1"/>
  <c r="AC30" i="13"/>
  <c r="AC31" i="13" s="1"/>
  <c r="AD28" i="13" s="1"/>
  <c r="V31" i="15"/>
  <c r="W28" i="15" s="1"/>
  <c r="T30" i="18"/>
  <c r="T31" i="18"/>
  <c r="U28" i="18" s="1"/>
  <c r="AA31" i="7"/>
  <c r="AB28" i="7" s="1"/>
  <c r="AB30" i="10"/>
  <c r="AD30" i="11"/>
  <c r="AD31" i="11" s="1"/>
  <c r="AE28" i="11" s="1"/>
  <c r="AB30" i="9"/>
  <c r="AB31" i="9"/>
  <c r="AC28" i="9" s="1"/>
  <c r="AB30" i="12"/>
  <c r="AB31" i="12"/>
  <c r="AC28" i="12" s="1"/>
  <c r="S89" i="18"/>
  <c r="S91" i="18" s="1"/>
  <c r="S92" i="18" s="1"/>
  <c r="AD30" i="6"/>
  <c r="AD31" i="6" s="1"/>
  <c r="AE28" i="6" s="1"/>
  <c r="AE30" i="8"/>
  <c r="AE31" i="8" s="1"/>
  <c r="AF28" i="8" s="1"/>
  <c r="X30" i="20"/>
  <c r="X87" i="20" s="1"/>
  <c r="X31" i="20"/>
  <c r="Y28" i="20" s="1"/>
  <c r="U30" i="17"/>
  <c r="U87" i="17" s="1"/>
  <c r="U89" i="17" s="1"/>
  <c r="U91" i="17" s="1"/>
  <c r="T87" i="17"/>
  <c r="W31" i="14" l="1"/>
  <c r="X28" i="14" s="1"/>
  <c r="AE30" i="11"/>
  <c r="AE31" i="11"/>
  <c r="AF28" i="11" s="1"/>
  <c r="AF30" i="8"/>
  <c r="AF31" i="8"/>
  <c r="AG28" i="8" s="1"/>
  <c r="AE30" i="6"/>
  <c r="AE31" i="6" s="1"/>
  <c r="AF28" i="6" s="1"/>
  <c r="AD30" i="13"/>
  <c r="AD31" i="13" s="1"/>
  <c r="AE28" i="13" s="1"/>
  <c r="AB30" i="7"/>
  <c r="AB31" i="7"/>
  <c r="AC28" i="7" s="1"/>
  <c r="U30" i="18"/>
  <c r="U87" i="18" s="1"/>
  <c r="U89" i="18" s="1"/>
  <c r="U91" i="18" s="1"/>
  <c r="T87" i="18"/>
  <c r="AC30" i="9"/>
  <c r="AC31" i="9"/>
  <c r="AD28" i="9" s="1"/>
  <c r="W30" i="15"/>
  <c r="W87" i="15" s="1"/>
  <c r="W89" i="15" s="1"/>
  <c r="W91" i="15" s="1"/>
  <c r="W92" i="15" s="1"/>
  <c r="AC30" i="12"/>
  <c r="AB31" i="10"/>
  <c r="AC28" i="10" s="1"/>
  <c r="Y30" i="20"/>
  <c r="Y87" i="20" s="1"/>
  <c r="Y89" i="20" s="1"/>
  <c r="Y91" i="20" s="1"/>
  <c r="X89" i="20"/>
  <c r="X91" i="20" s="1"/>
  <c r="X92" i="20" s="1"/>
  <c r="T89" i="17"/>
  <c r="T91" i="17" s="1"/>
  <c r="T92" i="17" s="1"/>
  <c r="U92" i="17" s="1"/>
  <c r="U31" i="17"/>
  <c r="V28" i="17" s="1"/>
  <c r="X30" i="14" l="1"/>
  <c r="X87" i="14" s="1"/>
  <c r="X89" i="14" s="1"/>
  <c r="X31" i="14"/>
  <c r="Y28" i="14" s="1"/>
  <c r="AF30" i="6"/>
  <c r="AF31" i="6" s="1"/>
  <c r="AG28" i="6" s="1"/>
  <c r="AC30" i="7"/>
  <c r="AC31" i="7"/>
  <c r="AD28" i="7" s="1"/>
  <c r="AE30" i="13"/>
  <c r="AE31" i="13"/>
  <c r="AF28" i="13" s="1"/>
  <c r="W31" i="15"/>
  <c r="X28" i="15" s="1"/>
  <c r="AG30" i="8"/>
  <c r="AG31" i="8" s="1"/>
  <c r="AH28" i="8" s="1"/>
  <c r="AC30" i="10"/>
  <c r="AC31" i="10" s="1"/>
  <c r="AD28" i="10" s="1"/>
  <c r="AF30" i="11"/>
  <c r="AF31" i="11"/>
  <c r="AG28" i="11" s="1"/>
  <c r="U31" i="18"/>
  <c r="V28" i="18" s="1"/>
  <c r="AD30" i="9"/>
  <c r="AC31" i="12"/>
  <c r="AD28" i="12" s="1"/>
  <c r="T89" i="18"/>
  <c r="T91" i="18" s="1"/>
  <c r="T92" i="18" s="1"/>
  <c r="U92" i="18" s="1"/>
  <c r="Y92" i="20"/>
  <c r="Y31" i="20"/>
  <c r="Z28" i="20" s="1"/>
  <c r="V30" i="17"/>
  <c r="V87" i="17" s="1"/>
  <c r="V89" i="17" s="1"/>
  <c r="V91" i="17" s="1"/>
  <c r="V92" i="17" s="1"/>
  <c r="V31" i="17"/>
  <c r="W28" i="17" s="1"/>
  <c r="Y30" i="14" l="1"/>
  <c r="Y87" i="14" s="1"/>
  <c r="Y89" i="14" s="1"/>
  <c r="AD30" i="10"/>
  <c r="AD31" i="10" s="1"/>
  <c r="AE28" i="10" s="1"/>
  <c r="AH30" i="8"/>
  <c r="AH31" i="8" s="1"/>
  <c r="AI28" i="8" s="1"/>
  <c r="AD31" i="9"/>
  <c r="AE28" i="9" s="1"/>
  <c r="V30" i="18"/>
  <c r="V87" i="18" s="1"/>
  <c r="AG30" i="11"/>
  <c r="AG31" i="11" s="1"/>
  <c r="AH28" i="11" s="1"/>
  <c r="AD30" i="7"/>
  <c r="AF30" i="13"/>
  <c r="AF31" i="13" s="1"/>
  <c r="AG28" i="13" s="1"/>
  <c r="AG30" i="6"/>
  <c r="AG31" i="6" s="1"/>
  <c r="AH28" i="6" s="1"/>
  <c r="X30" i="15"/>
  <c r="X87" i="15" s="1"/>
  <c r="X89" i="15" s="1"/>
  <c r="X91" i="15" s="1"/>
  <c r="X92" i="15" s="1"/>
  <c r="AD30" i="12"/>
  <c r="Z30" i="20"/>
  <c r="Z31" i="20" s="1"/>
  <c r="W30" i="17"/>
  <c r="W87" i="17" s="1"/>
  <c r="W89" i="17" s="1"/>
  <c r="W91" i="17" s="1"/>
  <c r="W92" i="17" s="1"/>
  <c r="Y31" i="14" l="1"/>
  <c r="Z28" i="14" s="1"/>
  <c r="AH30" i="11"/>
  <c r="AH31" i="11"/>
  <c r="AI28" i="11" s="1"/>
  <c r="AI30" i="8"/>
  <c r="AI31" i="8" s="1"/>
  <c r="AJ28" i="8" s="1"/>
  <c r="AG30" i="13"/>
  <c r="AG31" i="13"/>
  <c r="AH28" i="13" s="1"/>
  <c r="AE30" i="10"/>
  <c r="AE31" i="10" s="1"/>
  <c r="AF28" i="10" s="1"/>
  <c r="AD31" i="7"/>
  <c r="AE28" i="7" s="1"/>
  <c r="V31" i="18"/>
  <c r="W28" i="18" s="1"/>
  <c r="AH30" i="6"/>
  <c r="AH31" i="6" s="1"/>
  <c r="AI28" i="6" s="1"/>
  <c r="AE30" i="9"/>
  <c r="AE31" i="9"/>
  <c r="AF28" i="9" s="1"/>
  <c r="X31" i="15"/>
  <c r="Y28" i="15" s="1"/>
  <c r="W31" i="17"/>
  <c r="X28" i="17" s="1"/>
  <c r="X30" i="17" s="1"/>
  <c r="X87" i="17" s="1"/>
  <c r="X89" i="17" s="1"/>
  <c r="X91" i="17" s="1"/>
  <c r="X92" i="17" s="1"/>
  <c r="AD31" i="12"/>
  <c r="AE28" i="12" s="1"/>
  <c r="V89" i="18"/>
  <c r="V91" i="18" s="1"/>
  <c r="V92" i="18" s="1"/>
  <c r="AA28" i="20"/>
  <c r="AN31" i="20"/>
  <c r="Z87" i="20"/>
  <c r="AN30" i="20"/>
  <c r="Z30" i="14" l="1"/>
  <c r="AJ30" i="8"/>
  <c r="AJ31" i="8" s="1"/>
  <c r="AK28" i="8" s="1"/>
  <c r="AF30" i="10"/>
  <c r="AF31" i="10"/>
  <c r="AG28" i="10" s="1"/>
  <c r="AE30" i="12"/>
  <c r="AE31" i="12"/>
  <c r="AF28" i="12" s="1"/>
  <c r="Y30" i="15"/>
  <c r="Y87" i="15" s="1"/>
  <c r="Y89" i="15" s="1"/>
  <c r="Y91" i="15" s="1"/>
  <c r="Y92" i="15" s="1"/>
  <c r="AH30" i="13"/>
  <c r="AH31" i="13" s="1"/>
  <c r="AI28" i="13" s="1"/>
  <c r="W92" i="18"/>
  <c r="AE31" i="7"/>
  <c r="AF28" i="7" s="1"/>
  <c r="AE30" i="7"/>
  <c r="AF30" i="9"/>
  <c r="AF31" i="9"/>
  <c r="AG28" i="9" s="1"/>
  <c r="AI30" i="6"/>
  <c r="AI31" i="6" s="1"/>
  <c r="AJ28" i="6" s="1"/>
  <c r="AI30" i="11"/>
  <c r="AI31" i="11"/>
  <c r="AJ28" i="11" s="1"/>
  <c r="W30" i="18"/>
  <c r="W87" i="18" s="1"/>
  <c r="W89" i="18" s="1"/>
  <c r="W91" i="18" s="1"/>
  <c r="Z89" i="20"/>
  <c r="Z91" i="20" s="1"/>
  <c r="Z92" i="20" s="1"/>
  <c r="AN87" i="20"/>
  <c r="AN89" i="20" s="1"/>
  <c r="AN91" i="20" s="1"/>
  <c r="AA30" i="20"/>
  <c r="AA31" i="20" s="1"/>
  <c r="AB28" i="20" s="1"/>
  <c r="X31" i="17"/>
  <c r="Y28" i="17" s="1"/>
  <c r="Y31" i="15" l="1"/>
  <c r="Z28" i="15" s="1"/>
  <c r="Z30" i="15" s="1"/>
  <c r="Z31" i="15" s="1"/>
  <c r="AN30" i="14"/>
  <c r="Z87" i="14"/>
  <c r="Z89" i="14" s="1"/>
  <c r="Z31" i="14"/>
  <c r="AI30" i="13"/>
  <c r="AI31" i="13"/>
  <c r="AJ28" i="13" s="1"/>
  <c r="AK30" i="8"/>
  <c r="AK31" i="8"/>
  <c r="AL28" i="8" s="1"/>
  <c r="AF30" i="7"/>
  <c r="AF31" i="7" s="1"/>
  <c r="AG28" i="7" s="1"/>
  <c r="AF30" i="12"/>
  <c r="AF31" i="12" s="1"/>
  <c r="AG28" i="12" s="1"/>
  <c r="AG30" i="10"/>
  <c r="AG31" i="10"/>
  <c r="AH28" i="10" s="1"/>
  <c r="W31" i="18"/>
  <c r="X28" i="18" s="1"/>
  <c r="AJ30" i="11"/>
  <c r="AJ31" i="11" s="1"/>
  <c r="AK28" i="11" s="1"/>
  <c r="AG30" i="9"/>
  <c r="AG31" i="9"/>
  <c r="AH28" i="9" s="1"/>
  <c r="AJ30" i="6"/>
  <c r="AJ31" i="6" s="1"/>
  <c r="AK28" i="6" s="1"/>
  <c r="AB30" i="20"/>
  <c r="AB87" i="20" s="1"/>
  <c r="AB89" i="20" s="1"/>
  <c r="AB91" i="20" s="1"/>
  <c r="AN92" i="20"/>
  <c r="AA87" i="20"/>
  <c r="Y30" i="17"/>
  <c r="Y87" i="17" s="1"/>
  <c r="Y89" i="17" s="1"/>
  <c r="Y91" i="17" s="1"/>
  <c r="Y92" i="17" s="1"/>
  <c r="AN31" i="14" l="1"/>
  <c r="AA28" i="14"/>
  <c r="AA30" i="14" s="1"/>
  <c r="AN87" i="14"/>
  <c r="AK30" i="11"/>
  <c r="AK31" i="11"/>
  <c r="AL28" i="11" s="1"/>
  <c r="AG30" i="7"/>
  <c r="AG31" i="7"/>
  <c r="AH28" i="7" s="1"/>
  <c r="AK30" i="6"/>
  <c r="AK31" i="6" s="1"/>
  <c r="AL28" i="6" s="1"/>
  <c r="AG31" i="12"/>
  <c r="AH28" i="12" s="1"/>
  <c r="AG30" i="12"/>
  <c r="AA28" i="15"/>
  <c r="AN31" i="15"/>
  <c r="Z87" i="15"/>
  <c r="AN30" i="15"/>
  <c r="AL30" i="8"/>
  <c r="AO30" i="8" s="1"/>
  <c r="AH30" i="9"/>
  <c r="AH31" i="9" s="1"/>
  <c r="AI28" i="9" s="1"/>
  <c r="AH30" i="10"/>
  <c r="AH31" i="10" s="1"/>
  <c r="AI28" i="10" s="1"/>
  <c r="AJ30" i="13"/>
  <c r="AJ31" i="13"/>
  <c r="AK28" i="13" s="1"/>
  <c r="X30" i="18"/>
  <c r="X87" i="18" s="1"/>
  <c r="X89" i="18" s="1"/>
  <c r="X91" i="18" s="1"/>
  <c r="X92" i="18" s="1"/>
  <c r="AB31" i="20"/>
  <c r="AC28" i="20" s="1"/>
  <c r="AC30" i="20"/>
  <c r="AC31" i="20" s="1"/>
  <c r="AD28" i="20" s="1"/>
  <c r="AA89" i="20"/>
  <c r="AA91" i="20" s="1"/>
  <c r="AA92" i="20" s="1"/>
  <c r="AB92" i="20" s="1"/>
  <c r="Y31" i="17"/>
  <c r="Z28" i="17" s="1"/>
  <c r="AA31" i="14" l="1"/>
  <c r="AB28" i="14" s="1"/>
  <c r="AA87" i="14"/>
  <c r="AA89" i="14" s="1"/>
  <c r="AN89" i="14"/>
  <c r="AN91" i="14"/>
  <c r="AL31" i="8"/>
  <c r="AO31" i="8" s="1"/>
  <c r="AI30" i="9"/>
  <c r="AI31" i="9"/>
  <c r="AJ28" i="9" s="1"/>
  <c r="X31" i="18"/>
  <c r="Y28" i="18" s="1"/>
  <c r="Z89" i="15"/>
  <c r="Z91" i="15" s="1"/>
  <c r="Z92" i="15" s="1"/>
  <c r="AN87" i="15"/>
  <c r="AN89" i="15" s="1"/>
  <c r="AN91" i="15" s="1"/>
  <c r="AA30" i="15"/>
  <c r="AA31" i="15"/>
  <c r="AB28" i="15" s="1"/>
  <c r="AH31" i="12"/>
  <c r="AI28" i="12" s="1"/>
  <c r="AH30" i="12"/>
  <c r="AL30" i="6"/>
  <c r="AO30" i="6" s="1"/>
  <c r="AI30" i="10"/>
  <c r="AI31" i="10" s="1"/>
  <c r="AJ28" i="10" s="1"/>
  <c r="AH30" i="7"/>
  <c r="AH31" i="7"/>
  <c r="AI28" i="7" s="1"/>
  <c r="AK30" i="13"/>
  <c r="AK31" i="13" s="1"/>
  <c r="AL28" i="13" s="1"/>
  <c r="AL30" i="11"/>
  <c r="AO30" i="11" s="1"/>
  <c r="AD30" i="20"/>
  <c r="AD87" i="20" s="1"/>
  <c r="AD89" i="20" s="1"/>
  <c r="AD91" i="20" s="1"/>
  <c r="AC87" i="20"/>
  <c r="Z30" i="17"/>
  <c r="Z31" i="17" s="1"/>
  <c r="AB30" i="14" l="1"/>
  <c r="AB87" i="14" s="1"/>
  <c r="AB89" i="14" s="1"/>
  <c r="AL31" i="6"/>
  <c r="AO31" i="6" s="1"/>
  <c r="AI30" i="12"/>
  <c r="AI31" i="12"/>
  <c r="AJ28" i="12" s="1"/>
  <c r="AB30" i="15"/>
  <c r="AB87" i="15" s="1"/>
  <c r="AB89" i="15" s="1"/>
  <c r="AB91" i="15" s="1"/>
  <c r="AA87" i="15"/>
  <c r="AN92" i="15"/>
  <c r="Y30" i="18"/>
  <c r="Y87" i="18" s="1"/>
  <c r="Y89" i="18" s="1"/>
  <c r="Y91" i="18" s="1"/>
  <c r="Y92" i="18" s="1"/>
  <c r="AL30" i="13"/>
  <c r="AO30" i="13" s="1"/>
  <c r="AL31" i="11"/>
  <c r="AO31" i="11" s="1"/>
  <c r="AJ30" i="10"/>
  <c r="AJ31" i="10" s="1"/>
  <c r="AK28" i="10" s="1"/>
  <c r="AJ30" i="9"/>
  <c r="AJ31" i="9"/>
  <c r="AK28" i="9" s="1"/>
  <c r="AI30" i="7"/>
  <c r="AI31" i="7" s="1"/>
  <c r="AJ28" i="7" s="1"/>
  <c r="AC89" i="20"/>
  <c r="AC91" i="20" s="1"/>
  <c r="AC92" i="20" s="1"/>
  <c r="AD92" i="20" s="1"/>
  <c r="AD31" i="20"/>
  <c r="AE28" i="20" s="1"/>
  <c r="AA28" i="17"/>
  <c r="AN31" i="17"/>
  <c r="Z87" i="17"/>
  <c r="AN30" i="17"/>
  <c r="AB31" i="14" l="1"/>
  <c r="AC28" i="14" s="1"/>
  <c r="AK30" i="10"/>
  <c r="AK31" i="10"/>
  <c r="AL28" i="10" s="1"/>
  <c r="AJ30" i="7"/>
  <c r="AJ31" i="7"/>
  <c r="AK28" i="7" s="1"/>
  <c r="AK30" i="9"/>
  <c r="AK31" i="9"/>
  <c r="AL28" i="9" s="1"/>
  <c r="Y31" i="18"/>
  <c r="Z28" i="18" s="1"/>
  <c r="AA89" i="15"/>
  <c r="AA91" i="15" s="1"/>
  <c r="AA92" i="15" s="1"/>
  <c r="AB92" i="15" s="1"/>
  <c r="AB31" i="15"/>
  <c r="AC28" i="15" s="1"/>
  <c r="AJ30" i="12"/>
  <c r="AJ31" i="12"/>
  <c r="AK28" i="12" s="1"/>
  <c r="AL31" i="13"/>
  <c r="AO31" i="13" s="1"/>
  <c r="AE30" i="20"/>
  <c r="Z89" i="17"/>
  <c r="Z91" i="17" s="1"/>
  <c r="Z92" i="17" s="1"/>
  <c r="AN87" i="17"/>
  <c r="AN89" i="17" s="1"/>
  <c r="AN91" i="17" s="1"/>
  <c r="AA30" i="17"/>
  <c r="AA31" i="17" s="1"/>
  <c r="AB28" i="17" s="1"/>
  <c r="AC30" i="14" l="1"/>
  <c r="AC87" i="14" s="1"/>
  <c r="AC89" i="14" s="1"/>
  <c r="AL30" i="9"/>
  <c r="AO30" i="9" s="1"/>
  <c r="AC30" i="15"/>
  <c r="AC31" i="15" s="1"/>
  <c r="AD28" i="15" s="1"/>
  <c r="Z30" i="18"/>
  <c r="AK30" i="7"/>
  <c r="AK31" i="7"/>
  <c r="AL28" i="7" s="1"/>
  <c r="AL30" i="10"/>
  <c r="AO30" i="10" s="1"/>
  <c r="AL31" i="10"/>
  <c r="AO31" i="10" s="1"/>
  <c r="AK30" i="12"/>
  <c r="AK31" i="12" s="1"/>
  <c r="AL28" i="12" s="1"/>
  <c r="AE87" i="20"/>
  <c r="AE31" i="20"/>
  <c r="AF28" i="20" s="1"/>
  <c r="AN92" i="17"/>
  <c r="AA87" i="17"/>
  <c r="AB30" i="17"/>
  <c r="AB87" i="17" s="1"/>
  <c r="AB89" i="17" s="1"/>
  <c r="AB91" i="17" s="1"/>
  <c r="AB31" i="17"/>
  <c r="AC28" i="17" s="1"/>
  <c r="AC31" i="14" l="1"/>
  <c r="AD28" i="14" s="1"/>
  <c r="AD30" i="14" s="1"/>
  <c r="AD87" i="14" s="1"/>
  <c r="AD89" i="14" s="1"/>
  <c r="AL30" i="12"/>
  <c r="AO30" i="12" s="1"/>
  <c r="AL30" i="7"/>
  <c r="AO30" i="7" s="1"/>
  <c r="AL31" i="7"/>
  <c r="AO31" i="7" s="1"/>
  <c r="Z87" i="18"/>
  <c r="AN30" i="18"/>
  <c r="AD30" i="15"/>
  <c r="AD87" i="15" s="1"/>
  <c r="AD89" i="15" s="1"/>
  <c r="AD91" i="15" s="1"/>
  <c r="Z31" i="18"/>
  <c r="AC87" i="15"/>
  <c r="AL31" i="9"/>
  <c r="AO31" i="9" s="1"/>
  <c r="AF30" i="20"/>
  <c r="AF31" i="20"/>
  <c r="AG28" i="20" s="1"/>
  <c r="AE89" i="20"/>
  <c r="AE91" i="20" s="1"/>
  <c r="AE92" i="20" s="1"/>
  <c r="AA89" i="17"/>
  <c r="AA91" i="17" s="1"/>
  <c r="AA92" i="17" s="1"/>
  <c r="AB92" i="17" s="1"/>
  <c r="AC30" i="17"/>
  <c r="AC87" i="17" s="1"/>
  <c r="AC89" i="17" s="1"/>
  <c r="AC91" i="17" s="1"/>
  <c r="AD31" i="14" l="1"/>
  <c r="AE28" i="14" s="1"/>
  <c r="AA28" i="18"/>
  <c r="AN31" i="18"/>
  <c r="Z89" i="18"/>
  <c r="Z91" i="18" s="1"/>
  <c r="Z92" i="18" s="1"/>
  <c r="AN87" i="18"/>
  <c r="AN89" i="18" s="1"/>
  <c r="AN91" i="18" s="1"/>
  <c r="AC89" i="15"/>
  <c r="AC91" i="15" s="1"/>
  <c r="AC92" i="15" s="1"/>
  <c r="AD92" i="15" s="1"/>
  <c r="AD31" i="15"/>
  <c r="AE28" i="15" s="1"/>
  <c r="AL31" i="12"/>
  <c r="AO31" i="12" s="1"/>
  <c r="AG30" i="20"/>
  <c r="AG87" i="20" s="1"/>
  <c r="AG89" i="20" s="1"/>
  <c r="AG91" i="20" s="1"/>
  <c r="AF87" i="20"/>
  <c r="AC92" i="17"/>
  <c r="AC31" i="17"/>
  <c r="AD28" i="17" s="1"/>
  <c r="AE30" i="14" l="1"/>
  <c r="AE87" i="14" s="1"/>
  <c r="AE89" i="14" s="1"/>
  <c r="AE30" i="15"/>
  <c r="AE31" i="15"/>
  <c r="AF28" i="15" s="1"/>
  <c r="AN92" i="18"/>
  <c r="AA30" i="18"/>
  <c r="AA31" i="18"/>
  <c r="AB28" i="18" s="1"/>
  <c r="AF89" i="20"/>
  <c r="AF91" i="20" s="1"/>
  <c r="AF92" i="20" s="1"/>
  <c r="AG92" i="20" s="1"/>
  <c r="AG31" i="20"/>
  <c r="AH28" i="20" s="1"/>
  <c r="AD30" i="17"/>
  <c r="AD31" i="17"/>
  <c r="AE28" i="17" s="1"/>
  <c r="AE31" i="14" l="1"/>
  <c r="AF28" i="14" s="1"/>
  <c r="AF30" i="15"/>
  <c r="AF87" i="15" s="1"/>
  <c r="AF89" i="15" s="1"/>
  <c r="AF91" i="15" s="1"/>
  <c r="AB30" i="18"/>
  <c r="AB87" i="18" s="1"/>
  <c r="AB89" i="18" s="1"/>
  <c r="AB91" i="18" s="1"/>
  <c r="AA87" i="18"/>
  <c r="AE87" i="15"/>
  <c r="AH30" i="20"/>
  <c r="AH87" i="20" s="1"/>
  <c r="AE30" i="17"/>
  <c r="AE87" i="17" s="1"/>
  <c r="AE89" i="17" s="1"/>
  <c r="AE91" i="17" s="1"/>
  <c r="AD87" i="17"/>
  <c r="AF30" i="14" l="1"/>
  <c r="AF87" i="14" s="1"/>
  <c r="AF89" i="14" s="1"/>
  <c r="AA89" i="18"/>
  <c r="AA91" i="18" s="1"/>
  <c r="AA92" i="18" s="1"/>
  <c r="AB92" i="18" s="1"/>
  <c r="AE89" i="15"/>
  <c r="AE91" i="15" s="1"/>
  <c r="AE92" i="15" s="1"/>
  <c r="AF92" i="15" s="1"/>
  <c r="AB31" i="18"/>
  <c r="AC28" i="18" s="1"/>
  <c r="AF31" i="15"/>
  <c r="AG28" i="15" s="1"/>
  <c r="AH31" i="20"/>
  <c r="AI28" i="20" s="1"/>
  <c r="AH89" i="20"/>
  <c r="AH91" i="20" s="1"/>
  <c r="AH92" i="20" s="1"/>
  <c r="AI30" i="20"/>
  <c r="AI87" i="20" s="1"/>
  <c r="AI89" i="20" s="1"/>
  <c r="AI91" i="20" s="1"/>
  <c r="AD89" i="17"/>
  <c r="AD91" i="17" s="1"/>
  <c r="AD92" i="17" s="1"/>
  <c r="AE92" i="17" s="1"/>
  <c r="AE31" i="17"/>
  <c r="AF28" i="17" s="1"/>
  <c r="AF31" i="14" l="1"/>
  <c r="AG28" i="14" s="1"/>
  <c r="AG30" i="14"/>
  <c r="AG87" i="14" s="1"/>
  <c r="AG89" i="14" s="1"/>
  <c r="AG31" i="14"/>
  <c r="AH28" i="14" s="1"/>
  <c r="AH30" i="14" s="1"/>
  <c r="AG30" i="15"/>
  <c r="AC30" i="18"/>
  <c r="AC31" i="18"/>
  <c r="AD28" i="18" s="1"/>
  <c r="AI92" i="20"/>
  <c r="AI31" i="20"/>
  <c r="AJ28" i="20" s="1"/>
  <c r="AF30" i="17"/>
  <c r="AH31" i="14" l="1"/>
  <c r="AI28" i="14" s="1"/>
  <c r="AH87" i="14"/>
  <c r="AH89" i="14" s="1"/>
  <c r="AD30" i="18"/>
  <c r="AD87" i="18" s="1"/>
  <c r="AD89" i="18" s="1"/>
  <c r="AD91" i="18" s="1"/>
  <c r="AD31" i="18"/>
  <c r="AE28" i="18" s="1"/>
  <c r="AG87" i="15"/>
  <c r="AC87" i="18"/>
  <c r="AG31" i="15"/>
  <c r="AH28" i="15" s="1"/>
  <c r="AJ30" i="20"/>
  <c r="AJ87" i="20" s="1"/>
  <c r="AJ89" i="20" s="1"/>
  <c r="AJ91" i="20" s="1"/>
  <c r="AJ92" i="20" s="1"/>
  <c r="AF87" i="17"/>
  <c r="AF31" i="17"/>
  <c r="AG28" i="17" s="1"/>
  <c r="AI30" i="14" l="1"/>
  <c r="AI87" i="14" s="1"/>
  <c r="AI89" i="14" s="1"/>
  <c r="AJ31" i="20"/>
  <c r="AK28" i="20" s="1"/>
  <c r="AH30" i="15"/>
  <c r="AH87" i="15" s="1"/>
  <c r="AH89" i="15" s="1"/>
  <c r="AH91" i="15" s="1"/>
  <c r="AG89" i="15"/>
  <c r="AG91" i="15" s="1"/>
  <c r="AG92" i="15" s="1"/>
  <c r="AC89" i="18"/>
  <c r="AC91" i="18" s="1"/>
  <c r="AC92" i="18" s="1"/>
  <c r="AD92" i="18" s="1"/>
  <c r="AE30" i="18"/>
  <c r="AK30" i="20"/>
  <c r="AK87" i="20" s="1"/>
  <c r="AK89" i="20" s="1"/>
  <c r="AK91" i="20" s="1"/>
  <c r="AK92" i="20" s="1"/>
  <c r="AF89" i="17"/>
  <c r="AF91" i="17" s="1"/>
  <c r="AF92" i="17" s="1"/>
  <c r="AG31" i="17"/>
  <c r="AH28" i="17" s="1"/>
  <c r="AG30" i="17"/>
  <c r="AG87" i="17" s="1"/>
  <c r="AG89" i="17" s="1"/>
  <c r="AG91" i="17" s="1"/>
  <c r="AH92" i="15" l="1"/>
  <c r="AI31" i="14"/>
  <c r="AJ28" i="14" s="1"/>
  <c r="AE87" i="18"/>
  <c r="AE31" i="18"/>
  <c r="AF28" i="18" s="1"/>
  <c r="AH31" i="15"/>
  <c r="AI28" i="15" s="1"/>
  <c r="AK31" i="20"/>
  <c r="AL28" i="20" s="1"/>
  <c r="AG92" i="17"/>
  <c r="AH30" i="17"/>
  <c r="AH87" i="17" s="1"/>
  <c r="AJ30" i="14" l="1"/>
  <c r="AJ87" i="14" s="1"/>
  <c r="AJ89" i="14" s="1"/>
  <c r="AI30" i="15"/>
  <c r="AI87" i="15" s="1"/>
  <c r="AF30" i="18"/>
  <c r="AF31" i="18" s="1"/>
  <c r="AG28" i="18" s="1"/>
  <c r="AE89" i="18"/>
  <c r="AE91" i="18" s="1"/>
  <c r="AE92" i="18" s="1"/>
  <c r="AL30" i="20"/>
  <c r="AH89" i="17"/>
  <c r="AH91" i="17" s="1"/>
  <c r="AH92" i="17" s="1"/>
  <c r="AH31" i="17"/>
  <c r="AI28" i="17" s="1"/>
  <c r="AI31" i="15" l="1"/>
  <c r="AJ28" i="15" s="1"/>
  <c r="AJ31" i="14"/>
  <c r="AK28" i="14" s="1"/>
  <c r="AG30" i="18"/>
  <c r="AG87" i="18" s="1"/>
  <c r="AG89" i="18" s="1"/>
  <c r="AG91" i="18" s="1"/>
  <c r="AG31" i="18"/>
  <c r="AH28" i="18" s="1"/>
  <c r="AJ30" i="15"/>
  <c r="AJ87" i="15" s="1"/>
  <c r="AJ89" i="15" s="1"/>
  <c r="AJ91" i="15" s="1"/>
  <c r="AF87" i="18"/>
  <c r="AI89" i="15"/>
  <c r="AI91" i="15" s="1"/>
  <c r="AI92" i="15" s="1"/>
  <c r="AJ92" i="15" s="1"/>
  <c r="AL87" i="20"/>
  <c r="AO30" i="20"/>
  <c r="AL31" i="20"/>
  <c r="AO31" i="20" s="1"/>
  <c r="AI30" i="17"/>
  <c r="AI87" i="17" s="1"/>
  <c r="AI89" i="17" s="1"/>
  <c r="AI91" i="17" s="1"/>
  <c r="AI92" i="17" s="1"/>
  <c r="AJ31" i="15" l="1"/>
  <c r="AK28" i="15" s="1"/>
  <c r="AK30" i="15" s="1"/>
  <c r="AK87" i="15" s="1"/>
  <c r="AK89" i="15" s="1"/>
  <c r="AK91" i="15" s="1"/>
  <c r="AK92" i="15" s="1"/>
  <c r="AK30" i="14"/>
  <c r="AK87" i="14" s="1"/>
  <c r="AH30" i="18"/>
  <c r="AH31" i="18"/>
  <c r="AI28" i="18" s="1"/>
  <c r="AF89" i="18"/>
  <c r="AF91" i="18" s="1"/>
  <c r="AF92" i="18" s="1"/>
  <c r="AG92" i="18" s="1"/>
  <c r="AL89" i="20"/>
  <c r="AL91" i="20" s="1"/>
  <c r="AL92" i="20" s="1"/>
  <c r="AO92" i="20" s="1"/>
  <c r="AO87" i="20"/>
  <c r="AO89" i="20" s="1"/>
  <c r="AO91" i="20" s="1"/>
  <c r="AI31" i="17"/>
  <c r="AJ28" i="17" s="1"/>
  <c r="AK31" i="14" l="1"/>
  <c r="AL28" i="14" s="1"/>
  <c r="AI30" i="18"/>
  <c r="AI87" i="18" s="1"/>
  <c r="AI89" i="18" s="1"/>
  <c r="AI91" i="18" s="1"/>
  <c r="AH87" i="18"/>
  <c r="AK31" i="15"/>
  <c r="AL28" i="15" s="1"/>
  <c r="AJ30" i="17"/>
  <c r="AJ87" i="17" s="1"/>
  <c r="AJ89" i="17" s="1"/>
  <c r="AJ91" i="17" s="1"/>
  <c r="AJ92" i="17" s="1"/>
  <c r="AL30" i="14" l="1"/>
  <c r="AL31" i="14" s="1"/>
  <c r="AO31" i="14" s="1"/>
  <c r="AH89" i="18"/>
  <c r="AH91" i="18" s="1"/>
  <c r="AH92" i="18" s="1"/>
  <c r="AI92" i="18" s="1"/>
  <c r="AL30" i="15"/>
  <c r="AL31" i="15"/>
  <c r="AO31" i="15" s="1"/>
  <c r="AI31" i="18"/>
  <c r="AJ28" i="18" s="1"/>
  <c r="AJ31" i="17"/>
  <c r="AK28" i="17" s="1"/>
  <c r="AO30" i="14" l="1"/>
  <c r="AL87" i="14"/>
  <c r="AL89" i="14" s="1"/>
  <c r="AJ30" i="18"/>
  <c r="AJ87" i="18" s="1"/>
  <c r="AJ89" i="18" s="1"/>
  <c r="AJ91" i="18" s="1"/>
  <c r="AJ92" i="18" s="1"/>
  <c r="AL87" i="15"/>
  <c r="AO30" i="15"/>
  <c r="AK30" i="17"/>
  <c r="AK87" i="17" s="1"/>
  <c r="AK89" i="17" s="1"/>
  <c r="AK91" i="17" s="1"/>
  <c r="AK92" i="17" s="1"/>
  <c r="AO87" i="14" l="1"/>
  <c r="AL89" i="15"/>
  <c r="AL91" i="15" s="1"/>
  <c r="AL92" i="15" s="1"/>
  <c r="AO92" i="15" s="1"/>
  <c r="AO87" i="15"/>
  <c r="AO89" i="15" s="1"/>
  <c r="AO91" i="15" s="1"/>
  <c r="AJ31" i="18"/>
  <c r="AK28" i="18" s="1"/>
  <c r="AK31" i="17"/>
  <c r="AL28" i="17" s="1"/>
  <c r="AO89" i="14" l="1"/>
  <c r="AO91" i="14"/>
  <c r="AK30" i="18"/>
  <c r="AK87" i="18" s="1"/>
  <c r="AK89" i="18" s="1"/>
  <c r="AK91" i="18" s="1"/>
  <c r="AK92" i="18" s="1"/>
  <c r="AL30" i="17"/>
  <c r="AL31" i="17" s="1"/>
  <c r="AO31" i="17" s="1"/>
  <c r="AK31" i="18" l="1"/>
  <c r="AL28" i="18" s="1"/>
  <c r="AL87" i="17"/>
  <c r="AO30" i="17"/>
  <c r="AL30" i="18" l="1"/>
  <c r="AL89" i="17"/>
  <c r="AL91" i="17" s="1"/>
  <c r="AL92" i="17" s="1"/>
  <c r="AO92" i="17" s="1"/>
  <c r="AO87" i="17"/>
  <c r="AO89" i="17" s="1"/>
  <c r="AO91" i="17" s="1"/>
  <c r="AL87" i="18" l="1"/>
  <c r="AO30" i="18"/>
  <c r="AL31" i="18"/>
  <c r="AO31" i="18" s="1"/>
  <c r="AL89" i="18" l="1"/>
  <c r="AL91" i="18" s="1"/>
  <c r="AL92" i="18" s="1"/>
  <c r="AO87" i="18"/>
  <c r="AO89" i="18" s="1"/>
  <c r="AO91" i="18" s="1"/>
  <c r="AO92" i="18" l="1"/>
  <c r="D15" i="19"/>
  <c r="D17" i="19" s="1"/>
</calcChain>
</file>

<file path=xl/sharedStrings.xml><?xml version="1.0" encoding="utf-8"?>
<sst xmlns="http://schemas.openxmlformats.org/spreadsheetml/2006/main" count="952" uniqueCount="107">
  <si>
    <t>Advertising</t>
  </si>
  <si>
    <t>Payroll taxes</t>
  </si>
  <si>
    <t>Liquor fee</t>
  </si>
  <si>
    <t>Cash</t>
  </si>
  <si>
    <t>Rent</t>
  </si>
  <si>
    <t>Utilities</t>
  </si>
  <si>
    <t>Repairs</t>
  </si>
  <si>
    <t>Insurance</t>
  </si>
  <si>
    <t>Ansari</t>
  </si>
  <si>
    <t>Assumptions</t>
  </si>
  <si>
    <t>Revenues</t>
  </si>
  <si>
    <t>First year revenues</t>
  </si>
  <si>
    <t>Waller</t>
  </si>
  <si>
    <t>Annual increases</t>
  </si>
  <si>
    <t>Total Yr 1</t>
  </si>
  <si>
    <t>Total Yr 2</t>
  </si>
  <si>
    <t>Total Yr 3</t>
  </si>
  <si>
    <t>Based on</t>
  </si>
  <si>
    <t>W</t>
  </si>
  <si>
    <t>A</t>
  </si>
  <si>
    <t>Cash Sales</t>
  </si>
  <si>
    <t>Credit Sales</t>
  </si>
  <si>
    <t>Credit Sales - 30 days</t>
  </si>
  <si>
    <t>Credit Card Fees</t>
  </si>
  <si>
    <t>Min. Inventory</t>
  </si>
  <si>
    <t>Beg. Inventory</t>
  </si>
  <si>
    <t>End. Inventory</t>
  </si>
  <si>
    <t>- COGS</t>
  </si>
  <si>
    <t xml:space="preserve"> + Purchases</t>
  </si>
  <si>
    <t>Basic Problem Data</t>
  </si>
  <si>
    <t>P&amp;L - Income Statement</t>
  </si>
  <si>
    <t>- Credit Card Fees</t>
  </si>
  <si>
    <t>Gross Margin</t>
  </si>
  <si>
    <t>Payroll</t>
  </si>
  <si>
    <t>Payroll costs</t>
  </si>
  <si>
    <t>COGS (Food costs)</t>
  </si>
  <si>
    <t>Franchise fee</t>
  </si>
  <si>
    <t>Phone</t>
  </si>
  <si>
    <t>Liquor License</t>
  </si>
  <si>
    <t>Paper supplies</t>
  </si>
  <si>
    <t>Laundry expenses</t>
  </si>
  <si>
    <t>Legal fees</t>
  </si>
  <si>
    <t>Cash shortfall</t>
  </si>
  <si>
    <t>Loan interest</t>
  </si>
  <si>
    <t>Depreciation</t>
  </si>
  <si>
    <t>Utilities increase</t>
  </si>
  <si>
    <t>Loan amount</t>
  </si>
  <si>
    <t>Sub-total</t>
  </si>
  <si>
    <t>B.T. Profit</t>
  </si>
  <si>
    <t>- Taxes</t>
  </si>
  <si>
    <t>Tax Brackets</t>
  </si>
  <si>
    <t>#</t>
  </si>
  <si>
    <t>Over</t>
  </si>
  <si>
    <t>Up to</t>
  </si>
  <si>
    <t>Base tax</t>
  </si>
  <si>
    <t>% on excess</t>
  </si>
  <si>
    <t>A.T. Profit</t>
  </si>
  <si>
    <t>Cash Statement</t>
  </si>
  <si>
    <t>Receipts</t>
  </si>
  <si>
    <t>Cash collections</t>
  </si>
  <si>
    <t>Received - 30 days</t>
  </si>
  <si>
    <t>Less credit card fees</t>
  </si>
  <si>
    <t>Total receipts</t>
  </si>
  <si>
    <t>Inventory purchases</t>
  </si>
  <si>
    <t>Tax payments</t>
  </si>
  <si>
    <t>Net cash flow</t>
  </si>
  <si>
    <t>Cumulative Cash</t>
  </si>
  <si>
    <t>BT</t>
  </si>
  <si>
    <t>AT</t>
  </si>
  <si>
    <t>Year 1</t>
  </si>
  <si>
    <t>Year 2</t>
  </si>
  <si>
    <t>Opening inventory</t>
  </si>
  <si>
    <t>Opening cash</t>
  </si>
  <si>
    <t>Equipment</t>
  </si>
  <si>
    <t>Total</t>
  </si>
  <si>
    <t>Working capital</t>
  </si>
  <si>
    <t>Required cash for start-up</t>
  </si>
  <si>
    <t>Hult International Business School</t>
  </si>
  <si>
    <t>QA - MBA Zabeel 2012-2013</t>
  </si>
  <si>
    <t>Prof. Luis Escamilla</t>
  </si>
  <si>
    <t>Sep 16 '12</t>
  </si>
  <si>
    <t>Rosas Pala's Franchise</t>
  </si>
  <si>
    <t>All amounts in thousands of USD</t>
  </si>
  <si>
    <t>$</t>
  </si>
  <si>
    <t>Amounts in thousands of US dollars</t>
  </si>
  <si>
    <t>Amounts in US dollars</t>
  </si>
  <si>
    <t>Amounts in thousands os US dollars</t>
  </si>
  <si>
    <t>Remember to update the summary tables on rows 4 to 9 when making changes.</t>
  </si>
  <si>
    <t>Write "W" or "A" to change the assumtions to Waller or Ansari</t>
  </si>
  <si>
    <r>
      <t xml:space="preserve">Template adapted from the </t>
    </r>
    <r>
      <rPr>
        <i/>
        <u/>
        <sz val="11"/>
        <color theme="1"/>
        <rFont val="Calibri"/>
        <family val="2"/>
        <scheme val="minor"/>
      </rPr>
      <t>"Stament of Start-up Costs"</t>
    </r>
    <r>
      <rPr>
        <sz val="11"/>
        <color theme="1"/>
        <rFont val="Calibri"/>
        <family val="2"/>
        <scheme val="minor"/>
      </rPr>
      <t xml:space="preserve"> created by  </t>
    </r>
    <r>
      <rPr>
        <b/>
        <sz val="11"/>
        <color theme="1"/>
        <rFont val="Calibri"/>
        <family val="2"/>
        <scheme val="minor"/>
      </rPr>
      <t>John Newman</t>
    </r>
    <r>
      <rPr>
        <sz val="11"/>
        <color theme="1"/>
        <rFont val="Calibri"/>
        <family val="2"/>
        <scheme val="minor"/>
      </rPr>
      <t>, Professor of Entrepreneurship at Hult International Business School</t>
    </r>
  </si>
  <si>
    <r>
      <t xml:space="preserve">Template adapted from </t>
    </r>
    <r>
      <rPr>
        <b/>
        <sz val="11"/>
        <color theme="1"/>
        <rFont val="Calibri"/>
        <family val="2"/>
        <scheme val="minor"/>
      </rPr>
      <t>John Newman</t>
    </r>
    <r>
      <rPr>
        <sz val="11"/>
        <color theme="1"/>
        <rFont val="Calibri"/>
        <family val="2"/>
        <scheme val="minor"/>
      </rPr>
      <t>, Professor of Entrepreneurship at Hult International Business School</t>
    </r>
  </si>
  <si>
    <t>Change input and assumptions in cells highlithed with yellow</t>
  </si>
  <si>
    <t>P&amp;L Income Statements</t>
  </si>
  <si>
    <t xml:space="preserve">- Gross Margin </t>
  </si>
  <si>
    <t xml:space="preserve"> Payroll taxes</t>
  </si>
  <si>
    <t>B.T Profit</t>
  </si>
  <si>
    <t>on excess</t>
  </si>
  <si>
    <t>-Taxes</t>
  </si>
  <si>
    <t>Cash Collections</t>
  </si>
  <si>
    <t>- Less Credit Card Fees</t>
  </si>
  <si>
    <t>- Received - 30 days</t>
  </si>
  <si>
    <t>Cumulative cash</t>
  </si>
  <si>
    <t>Year 3</t>
  </si>
  <si>
    <t xml:space="preserve">Waller </t>
  </si>
  <si>
    <t>Opeing inventory</t>
  </si>
  <si>
    <t>Required Cash for Start-up</t>
  </si>
  <si>
    <t>Sephora Tshimbalanga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</si>
</sst>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_(* #,##0.0_);_(* \(#,##0.0\);_(* &quot;-&quot;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9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 applyBorder="1"/>
    <xf numFmtId="0" fontId="2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5" fontId="0" fillId="0" borderId="0" xfId="0" applyNumberFormat="1"/>
    <xf numFmtId="43" fontId="0" fillId="0" borderId="0" xfId="0" applyNumberFormat="1"/>
    <xf numFmtId="164" fontId="0" fillId="0" borderId="0" xfId="0" applyNumberFormat="1"/>
    <xf numFmtId="167" fontId="0" fillId="0" borderId="0" xfId="0" applyNumberFormat="1"/>
    <xf numFmtId="9" fontId="0" fillId="0" borderId="0" xfId="2" applyFont="1"/>
    <xf numFmtId="166" fontId="0" fillId="0" borderId="0" xfId="0" applyNumberFormat="1"/>
    <xf numFmtId="0" fontId="0" fillId="0" borderId="0" xfId="0" quotePrefix="1" applyAlignment="1">
      <alignment horizontal="left" indent="1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5" borderId="4" xfId="0" applyFill="1" applyBorder="1"/>
    <xf numFmtId="9" fontId="0" fillId="5" borderId="5" xfId="0" applyNumberFormat="1" applyFill="1" applyBorder="1"/>
    <xf numFmtId="9" fontId="0" fillId="5" borderId="5" xfId="2" applyFont="1" applyFill="1" applyBorder="1"/>
    <xf numFmtId="166" fontId="0" fillId="5" borderId="5" xfId="0" applyNumberFormat="1" applyFill="1" applyBorder="1"/>
    <xf numFmtId="0" fontId="0" fillId="5" borderId="5" xfId="0" applyFill="1" applyBorder="1"/>
    <xf numFmtId="165" fontId="0" fillId="5" borderId="5" xfId="1" applyNumberFormat="1" applyFont="1" applyFill="1" applyBorder="1"/>
    <xf numFmtId="0" fontId="0" fillId="5" borderId="6" xfId="0" applyFill="1" applyBorder="1"/>
    <xf numFmtId="0" fontId="0" fillId="0" borderId="5" xfId="0" applyBorder="1" applyAlignment="1">
      <alignment horizontal="left" indent="1"/>
    </xf>
    <xf numFmtId="0" fontId="0" fillId="0" borderId="5" xfId="0" applyBorder="1" applyAlignment="1">
      <alignment horizontal="left"/>
    </xf>
    <xf numFmtId="0" fontId="0" fillId="0" borderId="5" xfId="0" quotePrefix="1" applyBorder="1" applyAlignment="1">
      <alignment horizontal="left" indent="1"/>
    </xf>
    <xf numFmtId="0" fontId="0" fillId="0" borderId="6" xfId="0" applyBorder="1" applyAlignment="1">
      <alignment horizontal="left"/>
    </xf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164" fontId="0" fillId="0" borderId="0" xfId="1" applyNumberFormat="1" applyFont="1" applyBorder="1"/>
    <xf numFmtId="164" fontId="0" fillId="0" borderId="11" xfId="1" applyNumberFormat="1" applyFont="1" applyBorder="1"/>
    <xf numFmtId="0" fontId="0" fillId="0" borderId="10" xfId="0" applyBorder="1"/>
    <xf numFmtId="0" fontId="0" fillId="0" borderId="11" xfId="0" applyBorder="1"/>
    <xf numFmtId="167" fontId="0" fillId="0" borderId="12" xfId="0" applyNumberFormat="1" applyBorder="1"/>
    <xf numFmtId="167" fontId="0" fillId="0" borderId="13" xfId="0" applyNumberFormat="1" applyBorder="1"/>
    <xf numFmtId="167" fontId="0" fillId="0" borderId="14" xfId="0" applyNumberFormat="1" applyBorder="1"/>
    <xf numFmtId="0" fontId="4" fillId="0" borderId="0" xfId="0" applyFont="1"/>
    <xf numFmtId="166" fontId="0" fillId="0" borderId="0" xfId="2" applyNumberFormat="1" applyFont="1"/>
    <xf numFmtId="166" fontId="0" fillId="5" borderId="5" xfId="2" applyNumberFormat="1" applyFont="1" applyFill="1" applyBorder="1"/>
    <xf numFmtId="164" fontId="0" fillId="5" borderId="5" xfId="1" applyNumberFormat="1" applyFont="1" applyFill="1" applyBorder="1"/>
    <xf numFmtId="0" fontId="4" fillId="0" borderId="0" xfId="0" applyFont="1" applyAlignment="1">
      <alignment horizontal="right"/>
    </xf>
    <xf numFmtId="0" fontId="4" fillId="0" borderId="0" xfId="0" quotePrefix="1" applyFont="1" applyAlignment="1">
      <alignment horizontal="left" indent="1"/>
    </xf>
    <xf numFmtId="165" fontId="0" fillId="0" borderId="11" xfId="1" applyNumberFormat="1" applyFont="1" applyBorder="1"/>
    <xf numFmtId="0" fontId="0" fillId="6" borderId="0" xfId="0" applyFill="1"/>
    <xf numFmtId="164" fontId="0" fillId="0" borderId="10" xfId="0" applyNumberFormat="1" applyBorder="1"/>
    <xf numFmtId="164" fontId="0" fillId="0" borderId="11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4" xfId="0" applyBorder="1"/>
    <xf numFmtId="0" fontId="4" fillId="0" borderId="5" xfId="0" applyFont="1" applyBorder="1"/>
    <xf numFmtId="0" fontId="4" fillId="0" borderId="5" xfId="0" quotePrefix="1" applyFont="1" applyBorder="1" applyAlignment="1">
      <alignment horizontal="left" indent="1"/>
    </xf>
    <xf numFmtId="0" fontId="2" fillId="0" borderId="5" xfId="0" applyFont="1" applyBorder="1"/>
    <xf numFmtId="164" fontId="2" fillId="0" borderId="10" xfId="1" applyNumberFormat="1" applyFont="1" applyBorder="1"/>
    <xf numFmtId="164" fontId="2" fillId="0" borderId="0" xfId="1" applyNumberFormat="1" applyFont="1" applyBorder="1"/>
    <xf numFmtId="164" fontId="2" fillId="0" borderId="11" xfId="1" applyNumberFormat="1" applyFont="1" applyBorder="1"/>
    <xf numFmtId="0" fontId="5" fillId="0" borderId="5" xfId="0" applyFont="1" applyBorder="1" applyAlignment="1">
      <alignment horizontal="right"/>
    </xf>
    <xf numFmtId="164" fontId="2" fillId="0" borderId="10" xfId="0" applyNumberFormat="1" applyFont="1" applyBorder="1"/>
    <xf numFmtId="164" fontId="2" fillId="0" borderId="0" xfId="0" applyNumberFormat="1" applyFont="1"/>
    <xf numFmtId="164" fontId="2" fillId="0" borderId="11" xfId="0" applyNumberFormat="1" applyFont="1" applyBorder="1"/>
    <xf numFmtId="0" fontId="5" fillId="0" borderId="5" xfId="0" applyFont="1" applyBorder="1"/>
    <xf numFmtId="0" fontId="6" fillId="0" borderId="6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164" fontId="6" fillId="0" borderId="12" xfId="1" applyNumberFormat="1" applyFont="1" applyBorder="1"/>
    <xf numFmtId="164" fontId="6" fillId="0" borderId="13" xfId="1" applyNumberFormat="1" applyFont="1" applyBorder="1"/>
    <xf numFmtId="164" fontId="6" fillId="0" borderId="14" xfId="1" applyNumberFormat="1" applyFont="1" applyBorder="1"/>
    <xf numFmtId="165" fontId="6" fillId="0" borderId="13" xfId="1" applyNumberFormat="1" applyFont="1" applyBorder="1"/>
    <xf numFmtId="165" fontId="6" fillId="0" borderId="14" xfId="1" applyNumberFormat="1" applyFont="1" applyBorder="1"/>
    <xf numFmtId="165" fontId="6" fillId="0" borderId="12" xfId="0" applyNumberFormat="1" applyFont="1" applyBorder="1"/>
    <xf numFmtId="0" fontId="0" fillId="5" borderId="3" xfId="0" applyFill="1" applyBorder="1"/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12" xfId="0" applyBorder="1" applyAlignment="1">
      <alignment horizontal="left" indent="1"/>
    </xf>
    <xf numFmtId="165" fontId="0" fillId="5" borderId="0" xfId="1" applyNumberFormat="1" applyFont="1" applyFill="1" applyBorder="1"/>
    <xf numFmtId="165" fontId="0" fillId="5" borderId="11" xfId="1" applyNumberFormat="1" applyFont="1" applyFill="1" applyBorder="1"/>
    <xf numFmtId="9" fontId="0" fillId="5" borderId="0" xfId="0" applyNumberFormat="1" applyFill="1"/>
    <xf numFmtId="9" fontId="0" fillId="5" borderId="11" xfId="2" applyFont="1" applyFill="1" applyBorder="1"/>
    <xf numFmtId="9" fontId="0" fillId="5" borderId="11" xfId="0" applyNumberFormat="1" applyFill="1" applyBorder="1"/>
    <xf numFmtId="9" fontId="0" fillId="5" borderId="13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5" fontId="0" fillId="0" borderId="13" xfId="1" applyNumberFormat="1" applyFont="1" applyBorder="1"/>
    <xf numFmtId="9" fontId="0" fillId="5" borderId="14" xfId="0" applyNumberFormat="1" applyFill="1" applyBorder="1"/>
    <xf numFmtId="0" fontId="0" fillId="0" borderId="1" xfId="0" applyBorder="1" applyAlignment="1">
      <alignment horizontal="right"/>
    </xf>
    <xf numFmtId="166" fontId="0" fillId="0" borderId="11" xfId="0" applyNumberFormat="1" applyBorder="1"/>
    <xf numFmtId="164" fontId="0" fillId="0" borderId="11" xfId="1" applyNumberFormat="1" applyFont="1" applyFill="1" applyBorder="1"/>
    <xf numFmtId="166" fontId="0" fillId="0" borderId="11" xfId="2" applyNumberFormat="1" applyFont="1" applyFill="1" applyBorder="1"/>
    <xf numFmtId="165" fontId="0" fillId="0" borderId="11" xfId="1" applyNumberFormat="1" applyFont="1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7" xfId="1" applyNumberFormat="1" applyFont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2" xfId="1" applyNumberFormat="1" applyFont="1" applyBorder="1"/>
    <xf numFmtId="165" fontId="0" fillId="0" borderId="14" xfId="1" applyNumberFormat="1" applyFont="1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2" fillId="0" borderId="10" xfId="0" applyFont="1" applyBorder="1" applyAlignment="1">
      <alignment horizontal="right"/>
    </xf>
    <xf numFmtId="165" fontId="2" fillId="0" borderId="11" xfId="1" applyNumberFormat="1" applyFont="1" applyBorder="1"/>
    <xf numFmtId="0" fontId="6" fillId="0" borderId="12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quotePrefix="1" applyFont="1" applyAlignment="1">
      <alignment horizontal="right"/>
    </xf>
    <xf numFmtId="0" fontId="7" fillId="0" borderId="0" xfId="0" applyFont="1"/>
    <xf numFmtId="0" fontId="8" fillId="0" borderId="0" xfId="0" applyFont="1"/>
    <xf numFmtId="0" fontId="2" fillId="0" borderId="11" xfId="0" applyFont="1" applyBorder="1" applyAlignment="1">
      <alignment horizontal="center"/>
    </xf>
    <xf numFmtId="0" fontId="10" fillId="0" borderId="8" xfId="0" applyFont="1" applyBorder="1" applyAlignment="1">
      <alignment vertical="top"/>
    </xf>
    <xf numFmtId="0" fontId="10" fillId="0" borderId="14" xfId="0" applyFont="1" applyBorder="1" applyAlignment="1">
      <alignment horizontal="right" vertical="top"/>
    </xf>
    <xf numFmtId="0" fontId="0" fillId="5" borderId="0" xfId="0" applyFill="1"/>
    <xf numFmtId="0" fontId="11" fillId="0" borderId="0" xfId="0" applyFont="1"/>
    <xf numFmtId="0" fontId="3" fillId="5" borderId="0" xfId="0" applyFont="1" applyFill="1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9" fillId="0" borderId="15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0" borderId="17" xfId="0" applyFont="1" applyBorder="1" applyAlignment="1">
      <alignment horizontal="center" wrapText="1"/>
    </xf>
    <xf numFmtId="43" fontId="0" fillId="0" borderId="0" xfId="1" applyFont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9" fontId="0" fillId="8" borderId="0" xfId="0" applyNumberFormat="1" applyFill="1"/>
    <xf numFmtId="9" fontId="0" fillId="8" borderId="0" xfId="2" applyFont="1" applyFill="1"/>
    <xf numFmtId="166" fontId="0" fillId="8" borderId="0" xfId="0" applyNumberFormat="1" applyFill="1"/>
    <xf numFmtId="0" fontId="0" fillId="8" borderId="0" xfId="0" applyFill="1"/>
    <xf numFmtId="165" fontId="0" fillId="8" borderId="0" xfId="1" applyNumberFormat="1" applyFont="1" applyFill="1"/>
    <xf numFmtId="0" fontId="0" fillId="0" borderId="0" xfId="0" applyBorder="1"/>
    <xf numFmtId="0" fontId="0" fillId="0" borderId="0" xfId="0" quotePrefix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4" fillId="0" borderId="0" xfId="0" quotePrefix="1" applyFont="1"/>
    <xf numFmtId="164" fontId="0" fillId="0" borderId="0" xfId="0" applyNumberFormat="1" applyBorder="1"/>
    <xf numFmtId="9" fontId="0" fillId="0" borderId="0" xfId="0" applyNumberFormat="1" applyBorder="1"/>
    <xf numFmtId="9" fontId="0" fillId="0" borderId="11" xfId="0" applyNumberFormat="1" applyBorder="1"/>
    <xf numFmtId="9" fontId="0" fillId="0" borderId="13" xfId="0" applyNumberFormat="1" applyBorder="1"/>
    <xf numFmtId="0" fontId="0" fillId="0" borderId="18" xfId="0" applyBorder="1" applyAlignment="1">
      <alignment horizontal="center"/>
    </xf>
    <xf numFmtId="165" fontId="0" fillId="0" borderId="18" xfId="1" applyNumberFormat="1" applyFont="1" applyBorder="1"/>
    <xf numFmtId="0" fontId="0" fillId="0" borderId="18" xfId="0" applyBorder="1"/>
    <xf numFmtId="165" fontId="0" fillId="0" borderId="18" xfId="0" applyNumberFormat="1" applyBorder="1"/>
    <xf numFmtId="0" fontId="2" fillId="8" borderId="1" xfId="0" applyFont="1" applyFill="1" applyBorder="1"/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0" borderId="4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165" fontId="0" fillId="0" borderId="4" xfId="1" applyNumberFormat="1" applyFont="1" applyBorder="1"/>
    <xf numFmtId="165" fontId="0" fillId="0" borderId="5" xfId="1" applyNumberFormat="1" applyFont="1" applyBorder="1"/>
    <xf numFmtId="9" fontId="0" fillId="0" borderId="5" xfId="2" applyFont="1" applyBorder="1"/>
    <xf numFmtId="9" fontId="0" fillId="0" borderId="5" xfId="0" applyNumberFormat="1" applyBorder="1"/>
    <xf numFmtId="0" fontId="0" fillId="0" borderId="6" xfId="0" applyBorder="1"/>
    <xf numFmtId="0" fontId="0" fillId="0" borderId="5" xfId="0" applyBorder="1" applyAlignment="1">
      <alignment horizontal="center"/>
    </xf>
    <xf numFmtId="165" fontId="0" fillId="0" borderId="6" xfId="0" applyNumberFormat="1" applyBorder="1"/>
    <xf numFmtId="0" fontId="0" fillId="0" borderId="18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8" xfId="0" applyFill="1" applyBorder="1" applyAlignment="1">
      <alignment horizontal="left"/>
    </xf>
    <xf numFmtId="0" fontId="0" fillId="0" borderId="19" xfId="0" applyBorder="1"/>
    <xf numFmtId="0" fontId="2" fillId="0" borderId="19" xfId="0" applyFont="1" applyBorder="1" applyAlignment="1">
      <alignment horizontal="right"/>
    </xf>
    <xf numFmtId="0" fontId="2" fillId="0" borderId="21" xfId="0" applyFont="1" applyBorder="1" applyAlignment="1">
      <alignment horizontal="right" indent="1"/>
    </xf>
    <xf numFmtId="0" fontId="0" fillId="8" borderId="23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0" borderId="25" xfId="0" applyBorder="1"/>
    <xf numFmtId="164" fontId="0" fillId="9" borderId="26" xfId="1" applyNumberFormat="1" applyFont="1" applyFill="1" applyBorder="1"/>
    <xf numFmtId="164" fontId="0" fillId="0" borderId="20" xfId="1" applyNumberFormat="1" applyFont="1" applyBorder="1"/>
    <xf numFmtId="164" fontId="0" fillId="9" borderId="20" xfId="1" applyNumberFormat="1" applyFont="1" applyFill="1" applyBorder="1"/>
    <xf numFmtId="164" fontId="2" fillId="0" borderId="20" xfId="1" applyNumberFormat="1" applyFont="1" applyBorder="1"/>
    <xf numFmtId="164" fontId="2" fillId="0" borderId="22" xfId="1" applyNumberFormat="1" applyFont="1" applyBorder="1"/>
    <xf numFmtId="15" fontId="7" fillId="0" borderId="0" xfId="0" quotePrefix="1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361950</xdr:colOff>
      <xdr:row>0</xdr:row>
      <xdr:rowOff>28575</xdr:rowOff>
    </xdr:from>
    <xdr:to>
      <xdr:col>5</xdr:col>
      <xdr:colOff>361950</xdr:colOff>
      <xdr:row>1</xdr:row>
      <xdr:rowOff>68104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9325" y="28575"/>
          <a:ext cx="1000125" cy="2300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0</xdr:row>
      <xdr:rowOff>95250</xdr:rowOff>
    </xdr:from>
    <xdr:to>
      <xdr:col>5</xdr:col>
      <xdr:colOff>147842</xdr:colOff>
      <xdr:row>1</xdr:row>
      <xdr:rowOff>238124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5" y="95250"/>
          <a:ext cx="1490867" cy="342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O21"/>
  <sheetViews>
    <sheetView zoomScale="45" zoomScaleNormal="87" workbookViewId="0">
      <selection activeCell="M13" sqref="M13"/>
    </sheetView>
  </sheetViews>
  <sheetFormatPr defaultRowHeight="14.4" x14ac:dyDescent="0.3"/>
  <cols>
    <col min="2" max="2" width="19.44140625" bestFit="1" customWidth="1"/>
    <col min="3" max="4" width="10.5546875" bestFit="1" customWidth="1"/>
    <col min="15" max="15" width="9" customWidth="1"/>
    <col min="39" max="41" width="9.5546875" bestFit="1" customWidth="1"/>
  </cols>
  <sheetData>
    <row r="5" spans="2:4" x14ac:dyDescent="0.3">
      <c r="B5" t="s">
        <v>17</v>
      </c>
      <c r="C5" t="s">
        <v>18</v>
      </c>
    </row>
    <row r="7" spans="2:4" x14ac:dyDescent="0.3">
      <c r="B7" s="6" t="s">
        <v>9</v>
      </c>
      <c r="C7" s="9" t="s">
        <v>12</v>
      </c>
      <c r="D7" s="9" t="s">
        <v>8</v>
      </c>
    </row>
    <row r="8" spans="2:4" x14ac:dyDescent="0.3">
      <c r="B8" s="7" t="s">
        <v>11</v>
      </c>
      <c r="C8" s="2">
        <v>1600000</v>
      </c>
      <c r="D8" s="2">
        <f>C8*0.8</f>
        <v>1280000</v>
      </c>
    </row>
    <row r="9" spans="2:4" x14ac:dyDescent="0.3">
      <c r="B9" s="7" t="s">
        <v>13</v>
      </c>
      <c r="C9" s="2">
        <v>150000</v>
      </c>
      <c r="D9" s="2">
        <f>C9*0.8</f>
        <v>120000</v>
      </c>
    </row>
    <row r="10" spans="2:4" x14ac:dyDescent="0.3">
      <c r="C10" s="11"/>
      <c r="D10" s="10"/>
    </row>
    <row r="19" spans="1:41" x14ac:dyDescent="0.3"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  <c r="R19">
        <v>16</v>
      </c>
      <c r="S19">
        <v>17</v>
      </c>
      <c r="T19">
        <v>18</v>
      </c>
      <c r="U19">
        <v>19</v>
      </c>
      <c r="V19">
        <v>20</v>
      </c>
      <c r="W19">
        <v>21</v>
      </c>
      <c r="X19">
        <v>22</v>
      </c>
      <c r="Y19">
        <v>23</v>
      </c>
      <c r="Z19">
        <v>24</v>
      </c>
      <c r="AA19">
        <v>25</v>
      </c>
      <c r="AB19">
        <v>26</v>
      </c>
      <c r="AC19">
        <v>27</v>
      </c>
      <c r="AD19">
        <v>28</v>
      </c>
      <c r="AE19">
        <v>29</v>
      </c>
      <c r="AF19">
        <v>30</v>
      </c>
      <c r="AG19">
        <v>31</v>
      </c>
      <c r="AH19">
        <v>32</v>
      </c>
      <c r="AI19">
        <v>33</v>
      </c>
      <c r="AJ19">
        <v>34</v>
      </c>
      <c r="AK19">
        <v>35</v>
      </c>
      <c r="AL19">
        <v>36</v>
      </c>
      <c r="AM19" t="s">
        <v>14</v>
      </c>
      <c r="AN19" t="s">
        <v>15</v>
      </c>
      <c r="AO19" t="s">
        <v>16</v>
      </c>
    </row>
    <row r="20" spans="1:41" x14ac:dyDescent="0.3">
      <c r="B20" t="s">
        <v>10</v>
      </c>
      <c r="C20" s="140">
        <f>IF(C5="W", C8/12/1000, D8/12/1000)</f>
        <v>133.33333333333334</v>
      </c>
      <c r="D20" s="140">
        <f>C20</f>
        <v>133.33333333333334</v>
      </c>
      <c r="E20" s="140">
        <f t="shared" ref="E20:N20" si="0">D20</f>
        <v>133.33333333333334</v>
      </c>
      <c r="F20" s="140">
        <f t="shared" si="0"/>
        <v>133.33333333333334</v>
      </c>
      <c r="G20" s="140">
        <f t="shared" si="0"/>
        <v>133.33333333333334</v>
      </c>
      <c r="H20" s="140">
        <f t="shared" si="0"/>
        <v>133.33333333333334</v>
      </c>
      <c r="I20" s="140">
        <f t="shared" si="0"/>
        <v>133.33333333333334</v>
      </c>
      <c r="J20" s="140">
        <f t="shared" si="0"/>
        <v>133.33333333333334</v>
      </c>
      <c r="K20" s="140">
        <f t="shared" si="0"/>
        <v>133.33333333333334</v>
      </c>
      <c r="L20" s="140">
        <f t="shared" si="0"/>
        <v>133.33333333333334</v>
      </c>
      <c r="M20" s="140">
        <f t="shared" si="0"/>
        <v>133.33333333333334</v>
      </c>
      <c r="N20" s="140">
        <f t="shared" si="0"/>
        <v>133.33333333333334</v>
      </c>
      <c r="O20" s="140">
        <f>IF(C5="W",(C8+C9)/12/1000, (D8+D9)/12/1000)</f>
        <v>145.83333333333334</v>
      </c>
      <c r="P20" s="140">
        <f>O20</f>
        <v>145.83333333333334</v>
      </c>
      <c r="Q20" s="140">
        <f t="shared" ref="Q20:Z20" si="1">P20</f>
        <v>145.83333333333334</v>
      </c>
      <c r="R20" s="140">
        <f t="shared" si="1"/>
        <v>145.83333333333334</v>
      </c>
      <c r="S20" s="140">
        <f t="shared" si="1"/>
        <v>145.83333333333334</v>
      </c>
      <c r="T20" s="140">
        <f t="shared" si="1"/>
        <v>145.83333333333334</v>
      </c>
      <c r="U20" s="140">
        <f t="shared" si="1"/>
        <v>145.83333333333334</v>
      </c>
      <c r="V20" s="140">
        <f t="shared" si="1"/>
        <v>145.83333333333334</v>
      </c>
      <c r="W20" s="140">
        <f t="shared" si="1"/>
        <v>145.83333333333334</v>
      </c>
      <c r="X20" s="140">
        <f t="shared" si="1"/>
        <v>145.83333333333334</v>
      </c>
      <c r="Y20" s="140">
        <f t="shared" si="1"/>
        <v>145.83333333333334</v>
      </c>
      <c r="Z20" s="140">
        <f t="shared" si="1"/>
        <v>145.83333333333334</v>
      </c>
      <c r="AA20" s="140">
        <f>IF(C5="W",(C8+C9+C9)/12/1000,(D8+D9+D9)/12/1000)</f>
        <v>158.33333333333334</v>
      </c>
      <c r="AB20" s="140">
        <f>AA20</f>
        <v>158.33333333333334</v>
      </c>
      <c r="AC20" s="140">
        <f t="shared" ref="AC20:AL20" si="2">AB20</f>
        <v>158.33333333333334</v>
      </c>
      <c r="AD20" s="140">
        <f t="shared" si="2"/>
        <v>158.33333333333334</v>
      </c>
      <c r="AE20" s="140">
        <f t="shared" si="2"/>
        <v>158.33333333333334</v>
      </c>
      <c r="AF20" s="140">
        <f t="shared" si="2"/>
        <v>158.33333333333334</v>
      </c>
      <c r="AG20" s="140">
        <f t="shared" si="2"/>
        <v>158.33333333333334</v>
      </c>
      <c r="AH20" s="140">
        <f t="shared" si="2"/>
        <v>158.33333333333334</v>
      </c>
      <c r="AI20" s="140">
        <f t="shared" si="2"/>
        <v>158.33333333333334</v>
      </c>
      <c r="AJ20" s="140">
        <f t="shared" si="2"/>
        <v>158.33333333333334</v>
      </c>
      <c r="AK20" s="140">
        <f t="shared" si="2"/>
        <v>158.33333333333334</v>
      </c>
      <c r="AL20" s="140">
        <f t="shared" si="2"/>
        <v>158.33333333333334</v>
      </c>
      <c r="AM20" s="12">
        <f>SUM(C20:N20)</f>
        <v>1599.9999999999998</v>
      </c>
      <c r="AN20" s="12">
        <f>SUM(O20:Z20)</f>
        <v>1749.9999999999998</v>
      </c>
      <c r="AO20" s="12">
        <f>SUM(AA20:AL20)</f>
        <v>1899.9999999999998</v>
      </c>
    </row>
    <row r="21" spans="1:41" x14ac:dyDescent="0.3">
      <c r="A21" s="3">
        <v>0.4</v>
      </c>
      <c r="B21" t="s">
        <v>20</v>
      </c>
      <c r="C21" s="11">
        <f>C20*$A$21</f>
        <v>53.333333333333343</v>
      </c>
      <c r="D21" s="11">
        <f t="shared" ref="D21:AL21" si="3">D20*$A$21</f>
        <v>53.333333333333343</v>
      </c>
      <c r="E21" s="11">
        <f t="shared" si="3"/>
        <v>53.333333333333343</v>
      </c>
      <c r="F21" s="11">
        <f t="shared" si="3"/>
        <v>53.333333333333343</v>
      </c>
      <c r="G21" s="11">
        <f t="shared" si="3"/>
        <v>53.333333333333343</v>
      </c>
      <c r="H21" s="11">
        <f t="shared" si="3"/>
        <v>53.333333333333343</v>
      </c>
      <c r="I21" s="11">
        <f t="shared" si="3"/>
        <v>53.333333333333343</v>
      </c>
      <c r="J21" s="11">
        <f t="shared" si="3"/>
        <v>53.333333333333343</v>
      </c>
      <c r="K21" s="11">
        <f t="shared" si="3"/>
        <v>53.333333333333343</v>
      </c>
      <c r="L21" s="11">
        <f t="shared" si="3"/>
        <v>53.333333333333343</v>
      </c>
      <c r="M21" s="11">
        <f t="shared" si="3"/>
        <v>53.333333333333343</v>
      </c>
      <c r="N21" s="11">
        <f t="shared" si="3"/>
        <v>53.333333333333343</v>
      </c>
      <c r="O21" s="11">
        <f t="shared" si="3"/>
        <v>58.333333333333343</v>
      </c>
      <c r="P21" s="11">
        <f t="shared" si="3"/>
        <v>58.333333333333343</v>
      </c>
      <c r="Q21" s="11">
        <f t="shared" si="3"/>
        <v>58.333333333333343</v>
      </c>
      <c r="R21" s="11">
        <f t="shared" si="3"/>
        <v>58.333333333333343</v>
      </c>
      <c r="S21" s="11">
        <f t="shared" si="3"/>
        <v>58.333333333333343</v>
      </c>
      <c r="T21" s="11">
        <f t="shared" si="3"/>
        <v>58.333333333333343</v>
      </c>
      <c r="U21" s="11">
        <f t="shared" si="3"/>
        <v>58.333333333333343</v>
      </c>
      <c r="V21" s="11">
        <f t="shared" si="3"/>
        <v>58.333333333333343</v>
      </c>
      <c r="W21" s="11">
        <f t="shared" si="3"/>
        <v>58.333333333333343</v>
      </c>
      <c r="X21" s="11">
        <f t="shared" si="3"/>
        <v>58.333333333333343</v>
      </c>
      <c r="Y21" s="11">
        <f t="shared" si="3"/>
        <v>58.333333333333343</v>
      </c>
      <c r="Z21" s="11">
        <f t="shared" si="3"/>
        <v>58.333333333333343</v>
      </c>
      <c r="AA21" s="11">
        <f t="shared" si="3"/>
        <v>63.333333333333343</v>
      </c>
      <c r="AB21" s="11">
        <f t="shared" si="3"/>
        <v>63.333333333333343</v>
      </c>
      <c r="AC21" s="11">
        <f t="shared" si="3"/>
        <v>63.333333333333343</v>
      </c>
      <c r="AD21" s="11">
        <f t="shared" si="3"/>
        <v>63.333333333333343</v>
      </c>
      <c r="AE21" s="11">
        <f t="shared" si="3"/>
        <v>63.333333333333343</v>
      </c>
      <c r="AF21" s="11">
        <f t="shared" si="3"/>
        <v>63.333333333333343</v>
      </c>
      <c r="AG21" s="11">
        <f t="shared" si="3"/>
        <v>63.333333333333343</v>
      </c>
      <c r="AH21" s="11">
        <f t="shared" si="3"/>
        <v>63.333333333333343</v>
      </c>
      <c r="AI21" s="11">
        <f t="shared" si="3"/>
        <v>63.333333333333343</v>
      </c>
      <c r="AJ21" s="11">
        <f t="shared" si="3"/>
        <v>63.333333333333343</v>
      </c>
      <c r="AK21" s="11">
        <f t="shared" si="3"/>
        <v>63.333333333333343</v>
      </c>
      <c r="AL21" s="11">
        <f t="shared" si="3"/>
        <v>63.333333333333343</v>
      </c>
      <c r="AM21" s="12">
        <f>SUM(C21:N21)</f>
        <v>640.00000000000034</v>
      </c>
      <c r="AN21" s="12">
        <f>SUM(O21:Z21)</f>
        <v>700.00000000000034</v>
      </c>
      <c r="AO21" s="12">
        <f>SUM(AA21:AL21)</f>
        <v>760.00000000000034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5:AO60"/>
  <sheetViews>
    <sheetView topLeftCell="A19" zoomScaleNormal="100" workbookViewId="0"/>
  </sheetViews>
  <sheetFormatPr defaultRowHeight="14.4" x14ac:dyDescent="0.3"/>
  <cols>
    <col min="2" max="2" width="21" bestFit="1" customWidth="1"/>
    <col min="3" max="3" width="11.5546875" bestFit="1" customWidth="1"/>
    <col min="4" max="4" width="10.5546875" bestFit="1" customWidth="1"/>
    <col min="5" max="6" width="7.109375" customWidth="1"/>
    <col min="7" max="8" width="9" bestFit="1" customWidth="1"/>
    <col min="9" max="9" width="8.33203125" bestFit="1" customWidth="1"/>
    <col min="10" max="10" width="11.5546875" bestFit="1" customWidth="1"/>
    <col min="11" max="38" width="7.109375" customWidth="1"/>
    <col min="39" max="41" width="9.5546875" bestFit="1" customWidth="1"/>
  </cols>
  <sheetData>
    <row r="5" spans="2:11" x14ac:dyDescent="0.3">
      <c r="B5" t="s">
        <v>17</v>
      </c>
      <c r="C5" t="s">
        <v>18</v>
      </c>
    </row>
    <row r="7" spans="2:11" x14ac:dyDescent="0.3">
      <c r="B7" s="6" t="s">
        <v>9</v>
      </c>
      <c r="C7" s="9" t="s">
        <v>12</v>
      </c>
      <c r="D7" s="9" t="s">
        <v>8</v>
      </c>
      <c r="F7" s="6" t="s">
        <v>50</v>
      </c>
    </row>
    <row r="8" spans="2:11" x14ac:dyDescent="0.3">
      <c r="B8" s="7" t="s">
        <v>11</v>
      </c>
      <c r="C8" s="2">
        <v>1600000</v>
      </c>
      <c r="D8" s="2">
        <f>C8*0.8</f>
        <v>1280000</v>
      </c>
      <c r="F8" s="4" t="s">
        <v>51</v>
      </c>
      <c r="G8" s="4" t="s">
        <v>52</v>
      </c>
      <c r="H8" s="4" t="s">
        <v>53</v>
      </c>
      <c r="I8" s="4" t="s">
        <v>54</v>
      </c>
      <c r="J8" s="4" t="s">
        <v>55</v>
      </c>
    </row>
    <row r="9" spans="2:11" x14ac:dyDescent="0.3">
      <c r="B9" s="7" t="s">
        <v>13</v>
      </c>
      <c r="C9" s="2">
        <v>150000</v>
      </c>
      <c r="D9" s="2">
        <f>C9*0.8</f>
        <v>120000</v>
      </c>
      <c r="F9" s="4">
        <v>1</v>
      </c>
      <c r="G9" s="2">
        <v>0</v>
      </c>
      <c r="H9" s="2">
        <v>50</v>
      </c>
      <c r="I9" s="2">
        <v>0</v>
      </c>
      <c r="J9" s="3">
        <v>0.2</v>
      </c>
    </row>
    <row r="10" spans="2:11" x14ac:dyDescent="0.3">
      <c r="B10" s="7" t="s">
        <v>35</v>
      </c>
      <c r="C10" s="3">
        <v>0.31</v>
      </c>
      <c r="D10" s="14">
        <v>0.35</v>
      </c>
      <c r="F10" s="4">
        <v>2</v>
      </c>
      <c r="G10" s="2">
        <f>H9</f>
        <v>50</v>
      </c>
      <c r="H10" s="2">
        <v>100</v>
      </c>
      <c r="I10" s="2">
        <f>H9*J9</f>
        <v>10</v>
      </c>
      <c r="J10" s="3">
        <v>0.22</v>
      </c>
      <c r="K10" s="10"/>
    </row>
    <row r="11" spans="2:11" x14ac:dyDescent="0.3">
      <c r="B11" s="7" t="s">
        <v>34</v>
      </c>
      <c r="C11" s="3">
        <v>0.17</v>
      </c>
      <c r="D11" s="3">
        <v>0.2</v>
      </c>
      <c r="F11" s="4">
        <v>3</v>
      </c>
      <c r="G11" s="2">
        <f>H10</f>
        <v>100</v>
      </c>
      <c r="H11" s="2"/>
      <c r="I11" s="5">
        <f>I10+J10*(H10-G10)</f>
        <v>21</v>
      </c>
      <c r="J11" s="3">
        <v>0.48</v>
      </c>
    </row>
    <row r="12" spans="2:11" x14ac:dyDescent="0.3">
      <c r="B12" s="7" t="s">
        <v>45</v>
      </c>
      <c r="C12" s="2">
        <v>2000</v>
      </c>
      <c r="I12" s="10"/>
    </row>
    <row r="13" spans="2:11" x14ac:dyDescent="0.3">
      <c r="B13" s="7" t="s">
        <v>46</v>
      </c>
      <c r="C13" s="2">
        <v>426000</v>
      </c>
    </row>
    <row r="14" spans="2:11" x14ac:dyDescent="0.3">
      <c r="B14" s="7" t="s">
        <v>43</v>
      </c>
      <c r="C14" s="3">
        <v>0.08</v>
      </c>
    </row>
    <row r="18" spans="1:41" x14ac:dyDescent="0.3">
      <c r="C18" s="132" t="s">
        <v>29</v>
      </c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4"/>
    </row>
    <row r="19" spans="1:41" x14ac:dyDescent="0.3">
      <c r="C19" s="20">
        <v>1</v>
      </c>
      <c r="D19" s="21">
        <v>2</v>
      </c>
      <c r="E19" s="21">
        <v>3</v>
      </c>
      <c r="F19" s="21">
        <v>4</v>
      </c>
      <c r="G19" s="21">
        <v>5</v>
      </c>
      <c r="H19" s="21">
        <v>6</v>
      </c>
      <c r="I19" s="21">
        <v>7</v>
      </c>
      <c r="J19" s="21">
        <v>8</v>
      </c>
      <c r="K19" s="21">
        <v>9</v>
      </c>
      <c r="L19" s="21">
        <v>10</v>
      </c>
      <c r="M19" s="21">
        <v>11</v>
      </c>
      <c r="N19" s="21">
        <v>12</v>
      </c>
      <c r="O19" s="21">
        <v>13</v>
      </c>
      <c r="P19" s="21">
        <v>14</v>
      </c>
      <c r="Q19" s="21">
        <v>15</v>
      </c>
      <c r="R19" s="21">
        <v>16</v>
      </c>
      <c r="S19" s="21">
        <v>17</v>
      </c>
      <c r="T19" s="21">
        <v>18</v>
      </c>
      <c r="U19" s="21">
        <v>19</v>
      </c>
      <c r="V19" s="21">
        <v>20</v>
      </c>
      <c r="W19" s="21">
        <v>21</v>
      </c>
      <c r="X19" s="21">
        <v>22</v>
      </c>
      <c r="Y19" s="21">
        <v>23</v>
      </c>
      <c r="Z19" s="21">
        <v>24</v>
      </c>
      <c r="AA19" s="21">
        <v>25</v>
      </c>
      <c r="AB19" s="21">
        <v>26</v>
      </c>
      <c r="AC19" s="21">
        <v>27</v>
      </c>
      <c r="AD19" s="21">
        <v>28</v>
      </c>
      <c r="AE19" s="21">
        <v>29</v>
      </c>
      <c r="AF19" s="21">
        <v>30</v>
      </c>
      <c r="AG19" s="21">
        <v>31</v>
      </c>
      <c r="AH19" s="21">
        <v>32</v>
      </c>
      <c r="AI19" s="21">
        <v>33</v>
      </c>
      <c r="AJ19" s="21">
        <v>34</v>
      </c>
      <c r="AK19" s="21">
        <v>35</v>
      </c>
      <c r="AL19" s="22">
        <v>36</v>
      </c>
      <c r="AM19" s="17" t="s">
        <v>14</v>
      </c>
      <c r="AN19" s="18" t="s">
        <v>15</v>
      </c>
      <c r="AO19" s="19" t="s">
        <v>16</v>
      </c>
    </row>
    <row r="20" spans="1:41" x14ac:dyDescent="0.3">
      <c r="A20" s="25"/>
      <c r="B20" s="23" t="s">
        <v>10</v>
      </c>
      <c r="C20" s="36">
        <f>IF(C5="W", C8/12/1000, D8/12/1000)</f>
        <v>133.33333333333334</v>
      </c>
      <c r="D20" s="37">
        <f>C20</f>
        <v>133.33333333333334</v>
      </c>
      <c r="E20" s="37">
        <f t="shared" ref="E20:N20" si="0">D20</f>
        <v>133.33333333333334</v>
      </c>
      <c r="F20" s="37">
        <f t="shared" si="0"/>
        <v>133.33333333333334</v>
      </c>
      <c r="G20" s="37">
        <f t="shared" si="0"/>
        <v>133.33333333333334</v>
      </c>
      <c r="H20" s="37">
        <f t="shared" si="0"/>
        <v>133.33333333333334</v>
      </c>
      <c r="I20" s="37">
        <f t="shared" si="0"/>
        <v>133.33333333333334</v>
      </c>
      <c r="J20" s="37">
        <f t="shared" si="0"/>
        <v>133.33333333333334</v>
      </c>
      <c r="K20" s="37">
        <f t="shared" si="0"/>
        <v>133.33333333333334</v>
      </c>
      <c r="L20" s="37">
        <f t="shared" si="0"/>
        <v>133.33333333333334</v>
      </c>
      <c r="M20" s="37">
        <f t="shared" si="0"/>
        <v>133.33333333333334</v>
      </c>
      <c r="N20" s="37">
        <f t="shared" si="0"/>
        <v>133.33333333333334</v>
      </c>
      <c r="O20" s="37">
        <f>IF(C5="W",(C8+C9)/12/1000, (D8+D9)/12/1000)</f>
        <v>145.83333333333334</v>
      </c>
      <c r="P20" s="37">
        <f>O20</f>
        <v>145.83333333333334</v>
      </c>
      <c r="Q20" s="37">
        <f t="shared" ref="Q20:Z20" si="1">P20</f>
        <v>145.83333333333334</v>
      </c>
      <c r="R20" s="37">
        <f t="shared" si="1"/>
        <v>145.83333333333334</v>
      </c>
      <c r="S20" s="37">
        <f t="shared" si="1"/>
        <v>145.83333333333334</v>
      </c>
      <c r="T20" s="37">
        <f t="shared" si="1"/>
        <v>145.83333333333334</v>
      </c>
      <c r="U20" s="37">
        <f t="shared" si="1"/>
        <v>145.83333333333334</v>
      </c>
      <c r="V20" s="37">
        <f t="shared" si="1"/>
        <v>145.83333333333334</v>
      </c>
      <c r="W20" s="37">
        <f t="shared" si="1"/>
        <v>145.83333333333334</v>
      </c>
      <c r="X20" s="37">
        <f t="shared" si="1"/>
        <v>145.83333333333334</v>
      </c>
      <c r="Y20" s="37">
        <f t="shared" si="1"/>
        <v>145.83333333333334</v>
      </c>
      <c r="Z20" s="37">
        <f t="shared" si="1"/>
        <v>145.83333333333334</v>
      </c>
      <c r="AA20" s="37">
        <f>IF(C5="W",(C8+C9+C9)/12/1000,(D8+D9+D9)/12/1000)</f>
        <v>158.33333333333334</v>
      </c>
      <c r="AB20" s="37">
        <f>AA20</f>
        <v>158.33333333333334</v>
      </c>
      <c r="AC20" s="37">
        <f t="shared" ref="AC20:AL20" si="2">AB20</f>
        <v>158.33333333333334</v>
      </c>
      <c r="AD20" s="37">
        <f t="shared" si="2"/>
        <v>158.33333333333334</v>
      </c>
      <c r="AE20" s="37">
        <f t="shared" si="2"/>
        <v>158.33333333333334</v>
      </c>
      <c r="AF20" s="37">
        <f t="shared" si="2"/>
        <v>158.33333333333334</v>
      </c>
      <c r="AG20" s="37">
        <f t="shared" si="2"/>
        <v>158.33333333333334</v>
      </c>
      <c r="AH20" s="37">
        <f t="shared" si="2"/>
        <v>158.33333333333334</v>
      </c>
      <c r="AI20" s="37">
        <f t="shared" si="2"/>
        <v>158.33333333333334</v>
      </c>
      <c r="AJ20" s="37">
        <f t="shared" si="2"/>
        <v>158.33333333333334</v>
      </c>
      <c r="AK20" s="37">
        <f t="shared" si="2"/>
        <v>158.33333333333334</v>
      </c>
      <c r="AL20" s="38">
        <f t="shared" si="2"/>
        <v>158.33333333333334</v>
      </c>
      <c r="AM20" s="36">
        <f>SUM(C20:N20)</f>
        <v>1599.9999999999998</v>
      </c>
      <c r="AN20" s="37">
        <f>SUM(O20:Z20)</f>
        <v>1749.9999999999998</v>
      </c>
      <c r="AO20" s="38">
        <f>SUM(AA20:AL20)</f>
        <v>1899.9999999999998</v>
      </c>
    </row>
    <row r="21" spans="1:41" x14ac:dyDescent="0.3">
      <c r="A21" s="28">
        <v>0.4</v>
      </c>
      <c r="B21" s="32" t="s">
        <v>20</v>
      </c>
      <c r="C21" s="39">
        <f>C20*$A$21</f>
        <v>53.333333333333343</v>
      </c>
      <c r="D21" s="40">
        <f t="shared" ref="D21:AL21" si="3">D20*$A$21</f>
        <v>53.333333333333343</v>
      </c>
      <c r="E21" s="40">
        <f t="shared" si="3"/>
        <v>53.333333333333343</v>
      </c>
      <c r="F21" s="40">
        <f t="shared" si="3"/>
        <v>53.333333333333343</v>
      </c>
      <c r="G21" s="40">
        <f t="shared" si="3"/>
        <v>53.333333333333343</v>
      </c>
      <c r="H21" s="40">
        <f t="shared" si="3"/>
        <v>53.333333333333343</v>
      </c>
      <c r="I21" s="40">
        <f t="shared" si="3"/>
        <v>53.333333333333343</v>
      </c>
      <c r="J21" s="40">
        <f t="shared" si="3"/>
        <v>53.333333333333343</v>
      </c>
      <c r="K21" s="40">
        <f t="shared" si="3"/>
        <v>53.333333333333343</v>
      </c>
      <c r="L21" s="40">
        <f t="shared" si="3"/>
        <v>53.333333333333343</v>
      </c>
      <c r="M21" s="40">
        <f t="shared" si="3"/>
        <v>53.333333333333343</v>
      </c>
      <c r="N21" s="40">
        <f t="shared" si="3"/>
        <v>53.333333333333343</v>
      </c>
      <c r="O21" s="40">
        <f t="shared" si="3"/>
        <v>58.333333333333343</v>
      </c>
      <c r="P21" s="40">
        <f t="shared" si="3"/>
        <v>58.333333333333343</v>
      </c>
      <c r="Q21" s="40">
        <f t="shared" si="3"/>
        <v>58.333333333333343</v>
      </c>
      <c r="R21" s="40">
        <f t="shared" si="3"/>
        <v>58.333333333333343</v>
      </c>
      <c r="S21" s="40">
        <f t="shared" si="3"/>
        <v>58.333333333333343</v>
      </c>
      <c r="T21" s="40">
        <f t="shared" si="3"/>
        <v>58.333333333333343</v>
      </c>
      <c r="U21" s="40">
        <f t="shared" si="3"/>
        <v>58.333333333333343</v>
      </c>
      <c r="V21" s="40">
        <f t="shared" si="3"/>
        <v>58.333333333333343</v>
      </c>
      <c r="W21" s="40">
        <f t="shared" si="3"/>
        <v>58.333333333333343</v>
      </c>
      <c r="X21" s="40">
        <f t="shared" si="3"/>
        <v>58.333333333333343</v>
      </c>
      <c r="Y21" s="40">
        <f t="shared" si="3"/>
        <v>58.333333333333343</v>
      </c>
      <c r="Z21" s="40">
        <f t="shared" si="3"/>
        <v>58.333333333333343</v>
      </c>
      <c r="AA21" s="40">
        <f t="shared" si="3"/>
        <v>63.333333333333343</v>
      </c>
      <c r="AB21" s="40">
        <f t="shared" si="3"/>
        <v>63.333333333333343</v>
      </c>
      <c r="AC21" s="40">
        <f t="shared" si="3"/>
        <v>63.333333333333343</v>
      </c>
      <c r="AD21" s="40">
        <f t="shared" si="3"/>
        <v>63.333333333333343</v>
      </c>
      <c r="AE21" s="40">
        <f t="shared" si="3"/>
        <v>63.333333333333343</v>
      </c>
      <c r="AF21" s="40">
        <f t="shared" si="3"/>
        <v>63.333333333333343</v>
      </c>
      <c r="AG21" s="40">
        <f t="shared" si="3"/>
        <v>63.333333333333343</v>
      </c>
      <c r="AH21" s="40">
        <f t="shared" si="3"/>
        <v>63.333333333333343</v>
      </c>
      <c r="AI21" s="40">
        <f t="shared" si="3"/>
        <v>63.333333333333343</v>
      </c>
      <c r="AJ21" s="40">
        <f t="shared" si="3"/>
        <v>63.333333333333343</v>
      </c>
      <c r="AK21" s="40">
        <f t="shared" si="3"/>
        <v>63.333333333333343</v>
      </c>
      <c r="AL21" s="41">
        <f t="shared" si="3"/>
        <v>63.333333333333343</v>
      </c>
      <c r="AM21" s="39">
        <f>SUM(C21:N21)</f>
        <v>640.00000000000034</v>
      </c>
      <c r="AN21" s="40">
        <f>SUM(O21:Z21)</f>
        <v>700.00000000000034</v>
      </c>
      <c r="AO21" s="41">
        <f>SUM(AA21:AL21)</f>
        <v>760.00000000000034</v>
      </c>
    </row>
    <row r="22" spans="1:41" x14ac:dyDescent="0.3">
      <c r="A22" s="49">
        <f>60%*0.95</f>
        <v>0.56999999999999995</v>
      </c>
      <c r="B22" s="32" t="s">
        <v>21</v>
      </c>
      <c r="C22" s="39">
        <f>C20*$A$22</f>
        <v>76</v>
      </c>
      <c r="D22" s="40">
        <f t="shared" ref="D22:AL22" si="4">D20*$A$22</f>
        <v>76</v>
      </c>
      <c r="E22" s="40">
        <f t="shared" si="4"/>
        <v>76</v>
      </c>
      <c r="F22" s="40">
        <f t="shared" si="4"/>
        <v>76</v>
      </c>
      <c r="G22" s="40">
        <f t="shared" si="4"/>
        <v>76</v>
      </c>
      <c r="H22" s="40">
        <f t="shared" si="4"/>
        <v>76</v>
      </c>
      <c r="I22" s="40">
        <f t="shared" si="4"/>
        <v>76</v>
      </c>
      <c r="J22" s="40">
        <f t="shared" si="4"/>
        <v>76</v>
      </c>
      <c r="K22" s="40">
        <f t="shared" si="4"/>
        <v>76</v>
      </c>
      <c r="L22" s="40">
        <f t="shared" si="4"/>
        <v>76</v>
      </c>
      <c r="M22" s="40">
        <f t="shared" si="4"/>
        <v>76</v>
      </c>
      <c r="N22" s="40">
        <f t="shared" si="4"/>
        <v>76</v>
      </c>
      <c r="O22" s="40">
        <f t="shared" si="4"/>
        <v>83.125</v>
      </c>
      <c r="P22" s="40">
        <f t="shared" si="4"/>
        <v>83.125</v>
      </c>
      <c r="Q22" s="40">
        <f t="shared" si="4"/>
        <v>83.125</v>
      </c>
      <c r="R22" s="40">
        <f t="shared" si="4"/>
        <v>83.125</v>
      </c>
      <c r="S22" s="40">
        <f t="shared" si="4"/>
        <v>83.125</v>
      </c>
      <c r="T22" s="40">
        <f t="shared" si="4"/>
        <v>83.125</v>
      </c>
      <c r="U22" s="40">
        <f t="shared" si="4"/>
        <v>83.125</v>
      </c>
      <c r="V22" s="40">
        <f t="shared" si="4"/>
        <v>83.125</v>
      </c>
      <c r="W22" s="40">
        <f t="shared" si="4"/>
        <v>83.125</v>
      </c>
      <c r="X22" s="40">
        <f t="shared" si="4"/>
        <v>83.125</v>
      </c>
      <c r="Y22" s="40">
        <f t="shared" si="4"/>
        <v>83.125</v>
      </c>
      <c r="Z22" s="40">
        <f t="shared" si="4"/>
        <v>83.125</v>
      </c>
      <c r="AA22" s="40">
        <f t="shared" si="4"/>
        <v>90.25</v>
      </c>
      <c r="AB22" s="40">
        <f t="shared" si="4"/>
        <v>90.25</v>
      </c>
      <c r="AC22" s="40">
        <f t="shared" si="4"/>
        <v>90.25</v>
      </c>
      <c r="AD22" s="40">
        <f t="shared" si="4"/>
        <v>90.25</v>
      </c>
      <c r="AE22" s="40">
        <f t="shared" si="4"/>
        <v>90.25</v>
      </c>
      <c r="AF22" s="40">
        <f t="shared" si="4"/>
        <v>90.25</v>
      </c>
      <c r="AG22" s="40">
        <f t="shared" si="4"/>
        <v>90.25</v>
      </c>
      <c r="AH22" s="40">
        <f t="shared" si="4"/>
        <v>90.25</v>
      </c>
      <c r="AI22" s="40">
        <f t="shared" si="4"/>
        <v>90.25</v>
      </c>
      <c r="AJ22" s="40">
        <f t="shared" si="4"/>
        <v>90.25</v>
      </c>
      <c r="AK22" s="40">
        <f t="shared" si="4"/>
        <v>90.25</v>
      </c>
      <c r="AL22" s="41">
        <f t="shared" si="4"/>
        <v>90.25</v>
      </c>
      <c r="AM22" s="39">
        <f>SUM(C22:N22)</f>
        <v>912</v>
      </c>
      <c r="AN22" s="40">
        <f>SUM(O22:Z22)</f>
        <v>997.5</v>
      </c>
      <c r="AO22" s="41">
        <f>SUM(AA22:AL22)</f>
        <v>1083</v>
      </c>
    </row>
    <row r="23" spans="1:41" x14ac:dyDescent="0.3">
      <c r="A23" s="49">
        <f>60%*0.05</f>
        <v>0.03</v>
      </c>
      <c r="B23" s="32" t="s">
        <v>22</v>
      </c>
      <c r="C23" s="39">
        <v>0</v>
      </c>
      <c r="D23" s="40">
        <f>C20*$A$23</f>
        <v>4</v>
      </c>
      <c r="E23" s="40">
        <f t="shared" ref="E23:AL23" si="5">D20*$A$23</f>
        <v>4</v>
      </c>
      <c r="F23" s="40">
        <f t="shared" si="5"/>
        <v>4</v>
      </c>
      <c r="G23" s="40">
        <f t="shared" si="5"/>
        <v>4</v>
      </c>
      <c r="H23" s="40">
        <f t="shared" si="5"/>
        <v>4</v>
      </c>
      <c r="I23" s="40">
        <f t="shared" si="5"/>
        <v>4</v>
      </c>
      <c r="J23" s="40">
        <f t="shared" si="5"/>
        <v>4</v>
      </c>
      <c r="K23" s="40">
        <f t="shared" si="5"/>
        <v>4</v>
      </c>
      <c r="L23" s="40">
        <f t="shared" si="5"/>
        <v>4</v>
      </c>
      <c r="M23" s="40">
        <f t="shared" si="5"/>
        <v>4</v>
      </c>
      <c r="N23" s="40">
        <f t="shared" si="5"/>
        <v>4</v>
      </c>
      <c r="O23" s="40">
        <f t="shared" si="5"/>
        <v>4</v>
      </c>
      <c r="P23" s="40">
        <f t="shared" si="5"/>
        <v>4.375</v>
      </c>
      <c r="Q23" s="40">
        <f t="shared" si="5"/>
        <v>4.375</v>
      </c>
      <c r="R23" s="40">
        <f t="shared" si="5"/>
        <v>4.375</v>
      </c>
      <c r="S23" s="40">
        <f t="shared" si="5"/>
        <v>4.375</v>
      </c>
      <c r="T23" s="40">
        <f t="shared" si="5"/>
        <v>4.375</v>
      </c>
      <c r="U23" s="40">
        <f t="shared" si="5"/>
        <v>4.375</v>
      </c>
      <c r="V23" s="40">
        <f t="shared" si="5"/>
        <v>4.375</v>
      </c>
      <c r="W23" s="40">
        <f t="shared" si="5"/>
        <v>4.375</v>
      </c>
      <c r="X23" s="40">
        <f t="shared" si="5"/>
        <v>4.375</v>
      </c>
      <c r="Y23" s="40">
        <f t="shared" si="5"/>
        <v>4.375</v>
      </c>
      <c r="Z23" s="40">
        <f t="shared" si="5"/>
        <v>4.375</v>
      </c>
      <c r="AA23" s="40">
        <f t="shared" si="5"/>
        <v>4.375</v>
      </c>
      <c r="AB23" s="40">
        <f t="shared" si="5"/>
        <v>4.75</v>
      </c>
      <c r="AC23" s="40">
        <f t="shared" si="5"/>
        <v>4.75</v>
      </c>
      <c r="AD23" s="40">
        <f t="shared" si="5"/>
        <v>4.75</v>
      </c>
      <c r="AE23" s="40">
        <f t="shared" si="5"/>
        <v>4.75</v>
      </c>
      <c r="AF23" s="40">
        <f t="shared" si="5"/>
        <v>4.75</v>
      </c>
      <c r="AG23" s="40">
        <f t="shared" si="5"/>
        <v>4.75</v>
      </c>
      <c r="AH23" s="40">
        <f t="shared" si="5"/>
        <v>4.75</v>
      </c>
      <c r="AI23" s="40">
        <f t="shared" si="5"/>
        <v>4.75</v>
      </c>
      <c r="AJ23" s="40">
        <f t="shared" si="5"/>
        <v>4.75</v>
      </c>
      <c r="AK23" s="40">
        <f t="shared" si="5"/>
        <v>4.75</v>
      </c>
      <c r="AL23" s="41">
        <f t="shared" si="5"/>
        <v>4.75</v>
      </c>
      <c r="AM23" s="39">
        <f>SUM(C23:N23)</f>
        <v>44</v>
      </c>
      <c r="AN23" s="40">
        <f>SUM(O23:Z23)</f>
        <v>52.125</v>
      </c>
      <c r="AO23" s="41">
        <f>SUM(AA23:AL23)</f>
        <v>56.625</v>
      </c>
    </row>
    <row r="24" spans="1:41" x14ac:dyDescent="0.3">
      <c r="A24" s="28">
        <v>2.1000000000000001E-2</v>
      </c>
      <c r="B24" s="32" t="s">
        <v>23</v>
      </c>
      <c r="C24" s="39">
        <f t="shared" ref="C24:AK24" si="6">($A$23+$A$22)*C20*$A$24</f>
        <v>1.6800000000000002</v>
      </c>
      <c r="D24" s="40">
        <f t="shared" si="6"/>
        <v>1.6800000000000002</v>
      </c>
      <c r="E24" s="40">
        <f t="shared" si="6"/>
        <v>1.6800000000000002</v>
      </c>
      <c r="F24" s="40">
        <f t="shared" si="6"/>
        <v>1.6800000000000002</v>
      </c>
      <c r="G24" s="40">
        <f t="shared" si="6"/>
        <v>1.6800000000000002</v>
      </c>
      <c r="H24" s="40">
        <f t="shared" si="6"/>
        <v>1.6800000000000002</v>
      </c>
      <c r="I24" s="40">
        <f t="shared" si="6"/>
        <v>1.6800000000000002</v>
      </c>
      <c r="J24" s="40">
        <f t="shared" si="6"/>
        <v>1.6800000000000002</v>
      </c>
      <c r="K24" s="40">
        <f t="shared" si="6"/>
        <v>1.6800000000000002</v>
      </c>
      <c r="L24" s="40">
        <f t="shared" si="6"/>
        <v>1.6800000000000002</v>
      </c>
      <c r="M24" s="40">
        <f t="shared" si="6"/>
        <v>1.6800000000000002</v>
      </c>
      <c r="N24" s="40">
        <f t="shared" si="6"/>
        <v>1.6800000000000002</v>
      </c>
      <c r="O24" s="40">
        <f t="shared" si="6"/>
        <v>1.8375000000000001</v>
      </c>
      <c r="P24" s="40">
        <f t="shared" si="6"/>
        <v>1.8375000000000001</v>
      </c>
      <c r="Q24" s="40">
        <f t="shared" si="6"/>
        <v>1.8375000000000001</v>
      </c>
      <c r="R24" s="40">
        <f t="shared" si="6"/>
        <v>1.8375000000000001</v>
      </c>
      <c r="S24" s="40">
        <f t="shared" si="6"/>
        <v>1.8375000000000001</v>
      </c>
      <c r="T24" s="40">
        <f t="shared" si="6"/>
        <v>1.8375000000000001</v>
      </c>
      <c r="U24" s="40">
        <f t="shared" si="6"/>
        <v>1.8375000000000001</v>
      </c>
      <c r="V24" s="40">
        <f t="shared" si="6"/>
        <v>1.8375000000000001</v>
      </c>
      <c r="W24" s="40">
        <f t="shared" si="6"/>
        <v>1.8375000000000001</v>
      </c>
      <c r="X24" s="40">
        <f t="shared" si="6"/>
        <v>1.8375000000000001</v>
      </c>
      <c r="Y24" s="40">
        <f t="shared" si="6"/>
        <v>1.8375000000000001</v>
      </c>
      <c r="Z24" s="40">
        <f t="shared" si="6"/>
        <v>1.8375000000000001</v>
      </c>
      <c r="AA24" s="40">
        <f t="shared" si="6"/>
        <v>1.9950000000000001</v>
      </c>
      <c r="AB24" s="40">
        <f t="shared" si="6"/>
        <v>1.9950000000000001</v>
      </c>
      <c r="AC24" s="40">
        <f t="shared" si="6"/>
        <v>1.9950000000000001</v>
      </c>
      <c r="AD24" s="40">
        <f t="shared" si="6"/>
        <v>1.9950000000000001</v>
      </c>
      <c r="AE24" s="40">
        <f t="shared" si="6"/>
        <v>1.9950000000000001</v>
      </c>
      <c r="AF24" s="40">
        <f t="shared" si="6"/>
        <v>1.9950000000000001</v>
      </c>
      <c r="AG24" s="40">
        <f t="shared" si="6"/>
        <v>1.9950000000000001</v>
      </c>
      <c r="AH24" s="40">
        <f t="shared" si="6"/>
        <v>1.9950000000000001</v>
      </c>
      <c r="AI24" s="40">
        <f t="shared" si="6"/>
        <v>1.9950000000000001</v>
      </c>
      <c r="AJ24" s="40">
        <f t="shared" si="6"/>
        <v>1.9950000000000001</v>
      </c>
      <c r="AK24" s="40">
        <f t="shared" si="6"/>
        <v>1.9950000000000001</v>
      </c>
      <c r="AL24" s="41">
        <f>($A$23+$A$22)*AL20*$A$24</f>
        <v>1.9950000000000001</v>
      </c>
      <c r="AM24" s="39">
        <f>SUM(C24:N24)</f>
        <v>20.16</v>
      </c>
      <c r="AN24" s="40">
        <f>SUM(O24:Z24)</f>
        <v>22.049999999999997</v>
      </c>
      <c r="AO24" s="41">
        <f>SUM(AA24:AL24)</f>
        <v>23.940000000000008</v>
      </c>
    </row>
    <row r="25" spans="1:41" x14ac:dyDescent="0.3">
      <c r="A25" s="29"/>
      <c r="B25" s="24"/>
      <c r="C25" s="42"/>
      <c r="AL25" s="43"/>
      <c r="AM25" s="42"/>
      <c r="AO25" s="43"/>
    </row>
    <row r="26" spans="1:41" x14ac:dyDescent="0.3">
      <c r="A26" s="50">
        <v>15</v>
      </c>
      <c r="B26" s="32" t="s">
        <v>24</v>
      </c>
      <c r="C26" s="42"/>
      <c r="AL26" s="43"/>
      <c r="AM26" s="42"/>
      <c r="AO26" s="43"/>
    </row>
    <row r="27" spans="1:41" x14ac:dyDescent="0.3">
      <c r="A27" s="29"/>
      <c r="B27" s="24"/>
      <c r="C27" s="42"/>
      <c r="AL27" s="43"/>
      <c r="AM27" s="42"/>
      <c r="AO27" s="43"/>
    </row>
    <row r="28" spans="1:41" x14ac:dyDescent="0.3">
      <c r="A28" s="50">
        <v>15</v>
      </c>
      <c r="B28" s="33" t="s">
        <v>25</v>
      </c>
      <c r="C28" s="42">
        <f>A28</f>
        <v>15</v>
      </c>
      <c r="D28">
        <f>C31</f>
        <v>15</v>
      </c>
      <c r="E28">
        <f t="shared" ref="E28:AL28" si="7">D31</f>
        <v>15</v>
      </c>
      <c r="F28">
        <f t="shared" si="7"/>
        <v>15</v>
      </c>
      <c r="G28">
        <f t="shared" si="7"/>
        <v>15</v>
      </c>
      <c r="H28">
        <f t="shared" si="7"/>
        <v>15</v>
      </c>
      <c r="I28">
        <f t="shared" si="7"/>
        <v>15</v>
      </c>
      <c r="J28">
        <f t="shared" si="7"/>
        <v>15</v>
      </c>
      <c r="K28">
        <f t="shared" si="7"/>
        <v>15</v>
      </c>
      <c r="L28">
        <f t="shared" si="7"/>
        <v>15</v>
      </c>
      <c r="M28">
        <f t="shared" si="7"/>
        <v>15</v>
      </c>
      <c r="N28">
        <f t="shared" si="7"/>
        <v>15</v>
      </c>
      <c r="O28">
        <f t="shared" si="7"/>
        <v>15</v>
      </c>
      <c r="P28">
        <f t="shared" si="7"/>
        <v>15</v>
      </c>
      <c r="Q28">
        <f t="shared" si="7"/>
        <v>15</v>
      </c>
      <c r="R28">
        <f t="shared" si="7"/>
        <v>15</v>
      </c>
      <c r="S28">
        <f t="shared" si="7"/>
        <v>15</v>
      </c>
      <c r="T28">
        <f t="shared" si="7"/>
        <v>15</v>
      </c>
      <c r="U28">
        <f t="shared" si="7"/>
        <v>15</v>
      </c>
      <c r="V28">
        <f t="shared" si="7"/>
        <v>15</v>
      </c>
      <c r="W28">
        <f t="shared" si="7"/>
        <v>15</v>
      </c>
      <c r="X28">
        <f t="shared" si="7"/>
        <v>15</v>
      </c>
      <c r="Y28">
        <f t="shared" si="7"/>
        <v>15</v>
      </c>
      <c r="Z28">
        <f t="shared" si="7"/>
        <v>15</v>
      </c>
      <c r="AA28">
        <f t="shared" si="7"/>
        <v>15</v>
      </c>
      <c r="AB28">
        <f t="shared" si="7"/>
        <v>15</v>
      </c>
      <c r="AC28">
        <f t="shared" si="7"/>
        <v>15</v>
      </c>
      <c r="AD28">
        <f t="shared" si="7"/>
        <v>15</v>
      </c>
      <c r="AE28">
        <f t="shared" si="7"/>
        <v>15</v>
      </c>
      <c r="AF28">
        <f t="shared" si="7"/>
        <v>15</v>
      </c>
      <c r="AG28">
        <f t="shared" si="7"/>
        <v>15</v>
      </c>
      <c r="AH28">
        <f t="shared" si="7"/>
        <v>15</v>
      </c>
      <c r="AI28">
        <f t="shared" si="7"/>
        <v>15</v>
      </c>
      <c r="AJ28">
        <f t="shared" si="7"/>
        <v>15</v>
      </c>
      <c r="AK28">
        <f t="shared" si="7"/>
        <v>15</v>
      </c>
      <c r="AL28" s="43">
        <f t="shared" si="7"/>
        <v>15</v>
      </c>
      <c r="AM28" s="42"/>
      <c r="AO28" s="43"/>
    </row>
    <row r="29" spans="1:41" x14ac:dyDescent="0.3">
      <c r="A29" s="29"/>
      <c r="B29" s="34" t="s">
        <v>27</v>
      </c>
      <c r="C29" s="39">
        <f>IF($C$5="W",C20*$C$10,C20*$D$10)</f>
        <v>41.333333333333336</v>
      </c>
      <c r="D29" s="40">
        <f t="shared" ref="D29:AL29" si="8">IF($C$5="W",D20*$C$10,D20*$D$10)</f>
        <v>41.333333333333336</v>
      </c>
      <c r="E29" s="40">
        <f t="shared" si="8"/>
        <v>41.333333333333336</v>
      </c>
      <c r="F29" s="40">
        <f t="shared" si="8"/>
        <v>41.333333333333336</v>
      </c>
      <c r="G29" s="40">
        <f t="shared" si="8"/>
        <v>41.333333333333336</v>
      </c>
      <c r="H29" s="40">
        <f t="shared" si="8"/>
        <v>41.333333333333336</v>
      </c>
      <c r="I29" s="40">
        <f t="shared" si="8"/>
        <v>41.333333333333336</v>
      </c>
      <c r="J29" s="40">
        <f t="shared" si="8"/>
        <v>41.333333333333336</v>
      </c>
      <c r="K29" s="40">
        <f t="shared" si="8"/>
        <v>41.333333333333336</v>
      </c>
      <c r="L29" s="40">
        <f t="shared" si="8"/>
        <v>41.333333333333336</v>
      </c>
      <c r="M29" s="40">
        <f t="shared" si="8"/>
        <v>41.333333333333336</v>
      </c>
      <c r="N29" s="40">
        <f t="shared" si="8"/>
        <v>41.333333333333336</v>
      </c>
      <c r="O29" s="40">
        <f t="shared" si="8"/>
        <v>45.208333333333336</v>
      </c>
      <c r="P29" s="40">
        <f t="shared" si="8"/>
        <v>45.208333333333336</v>
      </c>
      <c r="Q29" s="40">
        <f t="shared" si="8"/>
        <v>45.208333333333336</v>
      </c>
      <c r="R29" s="40">
        <f t="shared" si="8"/>
        <v>45.208333333333336</v>
      </c>
      <c r="S29" s="40">
        <f t="shared" si="8"/>
        <v>45.208333333333336</v>
      </c>
      <c r="T29" s="40">
        <f t="shared" si="8"/>
        <v>45.208333333333336</v>
      </c>
      <c r="U29" s="40">
        <f t="shared" si="8"/>
        <v>45.208333333333336</v>
      </c>
      <c r="V29" s="40">
        <f t="shared" si="8"/>
        <v>45.208333333333336</v>
      </c>
      <c r="W29" s="40">
        <f t="shared" si="8"/>
        <v>45.208333333333336</v>
      </c>
      <c r="X29" s="40">
        <f t="shared" si="8"/>
        <v>45.208333333333336</v>
      </c>
      <c r="Y29" s="40">
        <f t="shared" si="8"/>
        <v>45.208333333333336</v>
      </c>
      <c r="Z29" s="40">
        <f t="shared" si="8"/>
        <v>45.208333333333336</v>
      </c>
      <c r="AA29" s="40">
        <f t="shared" si="8"/>
        <v>49.083333333333336</v>
      </c>
      <c r="AB29" s="40">
        <f t="shared" si="8"/>
        <v>49.083333333333336</v>
      </c>
      <c r="AC29" s="40">
        <f t="shared" si="8"/>
        <v>49.083333333333336</v>
      </c>
      <c r="AD29" s="40">
        <f t="shared" si="8"/>
        <v>49.083333333333336</v>
      </c>
      <c r="AE29" s="40">
        <f t="shared" si="8"/>
        <v>49.083333333333336</v>
      </c>
      <c r="AF29" s="40">
        <f t="shared" si="8"/>
        <v>49.083333333333336</v>
      </c>
      <c r="AG29" s="40">
        <f t="shared" si="8"/>
        <v>49.083333333333336</v>
      </c>
      <c r="AH29" s="40">
        <f t="shared" si="8"/>
        <v>49.083333333333336</v>
      </c>
      <c r="AI29" s="40">
        <f t="shared" si="8"/>
        <v>49.083333333333336</v>
      </c>
      <c r="AJ29" s="40">
        <f t="shared" si="8"/>
        <v>49.083333333333336</v>
      </c>
      <c r="AK29" s="40">
        <f t="shared" si="8"/>
        <v>49.083333333333336</v>
      </c>
      <c r="AL29" s="41">
        <f t="shared" si="8"/>
        <v>49.083333333333336</v>
      </c>
      <c r="AM29" s="39">
        <f>SUM(C29:N29)</f>
        <v>495.99999999999994</v>
      </c>
      <c r="AN29" s="40">
        <f>SUM(O29:Z29)</f>
        <v>542.49999999999989</v>
      </c>
      <c r="AO29" s="41">
        <f>SUM(AA29:AL29)</f>
        <v>589</v>
      </c>
    </row>
    <row r="30" spans="1:41" x14ac:dyDescent="0.3">
      <c r="A30" s="29"/>
      <c r="B30" s="34" t="s">
        <v>28</v>
      </c>
      <c r="C30" s="39">
        <f>IF(C28-C29&gt;$A$26,0,$A$26-C28+C29)</f>
        <v>41.333333333333336</v>
      </c>
      <c r="D30" s="40">
        <f t="shared" ref="D30:AL30" si="9">IF(D28-D29&gt;$A$26,0,$A$26-D28+D29)</f>
        <v>41.333333333333336</v>
      </c>
      <c r="E30" s="40">
        <f t="shared" si="9"/>
        <v>41.333333333333336</v>
      </c>
      <c r="F30" s="40">
        <f t="shared" si="9"/>
        <v>41.333333333333336</v>
      </c>
      <c r="G30" s="40">
        <f t="shared" si="9"/>
        <v>41.333333333333336</v>
      </c>
      <c r="H30" s="40">
        <f t="shared" si="9"/>
        <v>41.333333333333336</v>
      </c>
      <c r="I30" s="40">
        <f t="shared" si="9"/>
        <v>41.333333333333336</v>
      </c>
      <c r="J30" s="40">
        <f t="shared" si="9"/>
        <v>41.333333333333336</v>
      </c>
      <c r="K30" s="40">
        <f t="shared" si="9"/>
        <v>41.333333333333336</v>
      </c>
      <c r="L30" s="40">
        <f t="shared" si="9"/>
        <v>41.333333333333336</v>
      </c>
      <c r="M30" s="40">
        <f t="shared" si="9"/>
        <v>41.333333333333336</v>
      </c>
      <c r="N30" s="40">
        <f t="shared" si="9"/>
        <v>41.333333333333336</v>
      </c>
      <c r="O30" s="40">
        <f t="shared" si="9"/>
        <v>45.208333333333336</v>
      </c>
      <c r="P30" s="40">
        <f t="shared" si="9"/>
        <v>45.208333333333336</v>
      </c>
      <c r="Q30" s="40">
        <f t="shared" si="9"/>
        <v>45.208333333333336</v>
      </c>
      <c r="R30" s="40">
        <f t="shared" si="9"/>
        <v>45.208333333333336</v>
      </c>
      <c r="S30" s="40">
        <f t="shared" si="9"/>
        <v>45.208333333333336</v>
      </c>
      <c r="T30" s="40">
        <f t="shared" si="9"/>
        <v>45.208333333333336</v>
      </c>
      <c r="U30" s="40">
        <f t="shared" si="9"/>
        <v>45.208333333333336</v>
      </c>
      <c r="V30" s="40">
        <f t="shared" si="9"/>
        <v>45.208333333333336</v>
      </c>
      <c r="W30" s="40">
        <f t="shared" si="9"/>
        <v>45.208333333333336</v>
      </c>
      <c r="X30" s="40">
        <f t="shared" si="9"/>
        <v>45.208333333333336</v>
      </c>
      <c r="Y30" s="40">
        <f t="shared" si="9"/>
        <v>45.208333333333336</v>
      </c>
      <c r="Z30" s="40">
        <f t="shared" si="9"/>
        <v>45.208333333333336</v>
      </c>
      <c r="AA30" s="40">
        <f t="shared" si="9"/>
        <v>49.083333333333336</v>
      </c>
      <c r="AB30" s="40">
        <f t="shared" si="9"/>
        <v>49.083333333333336</v>
      </c>
      <c r="AC30" s="40">
        <f t="shared" si="9"/>
        <v>49.083333333333336</v>
      </c>
      <c r="AD30" s="40">
        <f t="shared" si="9"/>
        <v>49.083333333333336</v>
      </c>
      <c r="AE30" s="40">
        <f t="shared" si="9"/>
        <v>49.083333333333336</v>
      </c>
      <c r="AF30" s="40">
        <f t="shared" si="9"/>
        <v>49.083333333333336</v>
      </c>
      <c r="AG30" s="40">
        <f t="shared" si="9"/>
        <v>49.083333333333336</v>
      </c>
      <c r="AH30" s="40">
        <f t="shared" si="9"/>
        <v>49.083333333333336</v>
      </c>
      <c r="AI30" s="40">
        <f t="shared" si="9"/>
        <v>49.083333333333336</v>
      </c>
      <c r="AJ30" s="40">
        <f t="shared" si="9"/>
        <v>49.083333333333336</v>
      </c>
      <c r="AK30" s="40">
        <f t="shared" si="9"/>
        <v>49.083333333333336</v>
      </c>
      <c r="AL30" s="41">
        <f t="shared" si="9"/>
        <v>49.083333333333336</v>
      </c>
      <c r="AM30" s="39">
        <f>SUM(C30:N30)</f>
        <v>495.99999999999994</v>
      </c>
      <c r="AN30" s="40">
        <f>SUM(O30:Z30)</f>
        <v>542.49999999999989</v>
      </c>
      <c r="AO30" s="41">
        <f>SUM(AA30:AL30)</f>
        <v>589</v>
      </c>
    </row>
    <row r="31" spans="1:41" x14ac:dyDescent="0.3">
      <c r="A31" s="31"/>
      <c r="B31" s="35" t="s">
        <v>26</v>
      </c>
      <c r="C31" s="44">
        <f>C28-C29+C30</f>
        <v>15</v>
      </c>
      <c r="D31" s="45">
        <f t="shared" ref="D31:AL31" si="10">D28-D29+D30</f>
        <v>15</v>
      </c>
      <c r="E31" s="45">
        <f t="shared" si="10"/>
        <v>15</v>
      </c>
      <c r="F31" s="45">
        <f t="shared" si="10"/>
        <v>15</v>
      </c>
      <c r="G31" s="45">
        <f t="shared" si="10"/>
        <v>15</v>
      </c>
      <c r="H31" s="45">
        <f t="shared" si="10"/>
        <v>15</v>
      </c>
      <c r="I31" s="45">
        <f t="shared" si="10"/>
        <v>15</v>
      </c>
      <c r="J31" s="45">
        <f t="shared" si="10"/>
        <v>15</v>
      </c>
      <c r="K31" s="45">
        <f t="shared" si="10"/>
        <v>15</v>
      </c>
      <c r="L31" s="45">
        <f t="shared" si="10"/>
        <v>15</v>
      </c>
      <c r="M31" s="45">
        <f t="shared" si="10"/>
        <v>15</v>
      </c>
      <c r="N31" s="45">
        <f t="shared" si="10"/>
        <v>15</v>
      </c>
      <c r="O31" s="45">
        <f t="shared" si="10"/>
        <v>15</v>
      </c>
      <c r="P31" s="45">
        <f t="shared" si="10"/>
        <v>15</v>
      </c>
      <c r="Q31" s="45">
        <f t="shared" si="10"/>
        <v>15</v>
      </c>
      <c r="R31" s="45">
        <f t="shared" si="10"/>
        <v>15</v>
      </c>
      <c r="S31" s="45">
        <f t="shared" si="10"/>
        <v>15</v>
      </c>
      <c r="T31" s="45">
        <f t="shared" si="10"/>
        <v>15</v>
      </c>
      <c r="U31" s="45">
        <f t="shared" si="10"/>
        <v>15</v>
      </c>
      <c r="V31" s="45">
        <f t="shared" si="10"/>
        <v>15</v>
      </c>
      <c r="W31" s="45">
        <f t="shared" si="10"/>
        <v>15</v>
      </c>
      <c r="X31" s="45">
        <f t="shared" si="10"/>
        <v>15</v>
      </c>
      <c r="Y31" s="45">
        <f t="shared" si="10"/>
        <v>15</v>
      </c>
      <c r="Z31" s="45">
        <f t="shared" si="10"/>
        <v>15</v>
      </c>
      <c r="AA31" s="45">
        <f t="shared" si="10"/>
        <v>15</v>
      </c>
      <c r="AB31" s="45">
        <f t="shared" si="10"/>
        <v>15</v>
      </c>
      <c r="AC31" s="45">
        <f t="shared" si="10"/>
        <v>15</v>
      </c>
      <c r="AD31" s="45">
        <f t="shared" si="10"/>
        <v>15</v>
      </c>
      <c r="AE31" s="45">
        <f t="shared" si="10"/>
        <v>15</v>
      </c>
      <c r="AF31" s="45">
        <f t="shared" si="10"/>
        <v>15</v>
      </c>
      <c r="AG31" s="45">
        <f t="shared" si="10"/>
        <v>15</v>
      </c>
      <c r="AH31" s="45">
        <f t="shared" si="10"/>
        <v>15</v>
      </c>
      <c r="AI31" s="45">
        <f t="shared" si="10"/>
        <v>15</v>
      </c>
      <c r="AJ31" s="45">
        <f t="shared" si="10"/>
        <v>15</v>
      </c>
      <c r="AK31" s="45">
        <f t="shared" si="10"/>
        <v>15</v>
      </c>
      <c r="AL31" s="46">
        <f t="shared" si="10"/>
        <v>15</v>
      </c>
      <c r="AM31" s="44">
        <f>N31</f>
        <v>15</v>
      </c>
      <c r="AN31" s="45">
        <f>Z31</f>
        <v>15</v>
      </c>
      <c r="AO31" s="46">
        <f>AL31</f>
        <v>15</v>
      </c>
    </row>
    <row r="34" spans="1:41" x14ac:dyDescent="0.3">
      <c r="C34" s="132" t="s">
        <v>30</v>
      </c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4"/>
    </row>
    <row r="35" spans="1:41" x14ac:dyDescent="0.3">
      <c r="C35" s="20">
        <v>1</v>
      </c>
      <c r="D35" s="21">
        <v>2</v>
      </c>
      <c r="E35" s="21">
        <v>3</v>
      </c>
      <c r="F35" s="21">
        <v>4</v>
      </c>
      <c r="G35" s="21">
        <v>5</v>
      </c>
      <c r="H35" s="21">
        <v>6</v>
      </c>
      <c r="I35" s="21">
        <v>7</v>
      </c>
      <c r="J35" s="21">
        <v>8</v>
      </c>
      <c r="K35" s="21">
        <v>9</v>
      </c>
      <c r="L35" s="21">
        <v>10</v>
      </c>
      <c r="M35" s="21">
        <v>11</v>
      </c>
      <c r="N35" s="21">
        <v>12</v>
      </c>
      <c r="O35" s="21">
        <v>13</v>
      </c>
      <c r="P35" s="21">
        <v>14</v>
      </c>
      <c r="Q35" s="21">
        <v>15</v>
      </c>
      <c r="R35" s="21">
        <v>16</v>
      </c>
      <c r="S35" s="21">
        <v>17</v>
      </c>
      <c r="T35" s="21">
        <v>18</v>
      </c>
      <c r="U35" s="21">
        <v>19</v>
      </c>
      <c r="V35" s="21">
        <v>20</v>
      </c>
      <c r="W35" s="21">
        <v>21</v>
      </c>
      <c r="X35" s="21">
        <v>22</v>
      </c>
      <c r="Y35" s="21">
        <v>23</v>
      </c>
      <c r="Z35" s="21">
        <v>24</v>
      </c>
      <c r="AA35" s="21">
        <v>25</v>
      </c>
      <c r="AB35" s="21">
        <v>26</v>
      </c>
      <c r="AC35" s="21">
        <v>27</v>
      </c>
      <c r="AD35" s="21">
        <v>28</v>
      </c>
      <c r="AE35" s="21">
        <v>29</v>
      </c>
      <c r="AF35" s="21">
        <v>30</v>
      </c>
      <c r="AG35" s="21">
        <v>31</v>
      </c>
      <c r="AH35" s="21">
        <v>32</v>
      </c>
      <c r="AI35" s="21">
        <v>33</v>
      </c>
      <c r="AJ35" s="21">
        <v>34</v>
      </c>
      <c r="AK35" s="21">
        <v>35</v>
      </c>
      <c r="AL35" s="22">
        <v>36</v>
      </c>
      <c r="AM35" s="17" t="s">
        <v>14</v>
      </c>
      <c r="AN35" s="18" t="s">
        <v>15</v>
      </c>
      <c r="AO35" s="19" t="s">
        <v>16</v>
      </c>
    </row>
    <row r="36" spans="1:41" x14ac:dyDescent="0.3">
      <c r="B36" t="s">
        <v>10</v>
      </c>
      <c r="C36" s="12">
        <f>C20</f>
        <v>133.33333333333334</v>
      </c>
      <c r="D36" s="12">
        <f t="shared" ref="D36:AL36" si="11">D20</f>
        <v>133.33333333333334</v>
      </c>
      <c r="E36" s="12">
        <f t="shared" si="11"/>
        <v>133.33333333333334</v>
      </c>
      <c r="F36" s="12">
        <f t="shared" si="11"/>
        <v>133.33333333333334</v>
      </c>
      <c r="G36" s="12">
        <f t="shared" si="11"/>
        <v>133.33333333333334</v>
      </c>
      <c r="H36" s="12">
        <f t="shared" si="11"/>
        <v>133.33333333333334</v>
      </c>
      <c r="I36" s="12">
        <f t="shared" si="11"/>
        <v>133.33333333333334</v>
      </c>
      <c r="J36" s="12">
        <f t="shared" si="11"/>
        <v>133.33333333333334</v>
      </c>
      <c r="K36" s="12">
        <f t="shared" si="11"/>
        <v>133.33333333333334</v>
      </c>
      <c r="L36" s="12">
        <f t="shared" si="11"/>
        <v>133.33333333333334</v>
      </c>
      <c r="M36" s="12">
        <f t="shared" si="11"/>
        <v>133.33333333333334</v>
      </c>
      <c r="N36" s="12">
        <f t="shared" si="11"/>
        <v>133.33333333333334</v>
      </c>
      <c r="O36" s="12">
        <f t="shared" si="11"/>
        <v>145.83333333333334</v>
      </c>
      <c r="P36" s="12">
        <f t="shared" si="11"/>
        <v>145.83333333333334</v>
      </c>
      <c r="Q36" s="12">
        <f t="shared" si="11"/>
        <v>145.83333333333334</v>
      </c>
      <c r="R36" s="12">
        <f t="shared" si="11"/>
        <v>145.83333333333334</v>
      </c>
      <c r="S36" s="12">
        <f t="shared" si="11"/>
        <v>145.83333333333334</v>
      </c>
      <c r="T36" s="12">
        <f t="shared" si="11"/>
        <v>145.83333333333334</v>
      </c>
      <c r="U36" s="12">
        <f t="shared" si="11"/>
        <v>145.83333333333334</v>
      </c>
      <c r="V36" s="12">
        <f t="shared" si="11"/>
        <v>145.83333333333334</v>
      </c>
      <c r="W36" s="12">
        <f t="shared" si="11"/>
        <v>145.83333333333334</v>
      </c>
      <c r="X36" s="12">
        <f t="shared" si="11"/>
        <v>145.83333333333334</v>
      </c>
      <c r="Y36" s="12">
        <f t="shared" si="11"/>
        <v>145.83333333333334</v>
      </c>
      <c r="Z36" s="12">
        <f t="shared" si="11"/>
        <v>145.83333333333334</v>
      </c>
      <c r="AA36" s="12">
        <f t="shared" si="11"/>
        <v>158.33333333333334</v>
      </c>
      <c r="AB36" s="12">
        <f t="shared" si="11"/>
        <v>158.33333333333334</v>
      </c>
      <c r="AC36" s="12">
        <f t="shared" si="11"/>
        <v>158.33333333333334</v>
      </c>
      <c r="AD36" s="12">
        <f t="shared" si="11"/>
        <v>158.33333333333334</v>
      </c>
      <c r="AE36" s="12">
        <f t="shared" si="11"/>
        <v>158.33333333333334</v>
      </c>
      <c r="AF36" s="12">
        <f t="shared" si="11"/>
        <v>158.33333333333334</v>
      </c>
      <c r="AG36" s="12">
        <f t="shared" si="11"/>
        <v>158.33333333333334</v>
      </c>
      <c r="AH36" s="12">
        <f t="shared" si="11"/>
        <v>158.33333333333334</v>
      </c>
      <c r="AI36" s="12">
        <f t="shared" si="11"/>
        <v>158.33333333333334</v>
      </c>
      <c r="AJ36" s="12">
        <f t="shared" si="11"/>
        <v>158.33333333333334</v>
      </c>
      <c r="AK36" s="12">
        <f t="shared" si="11"/>
        <v>158.33333333333334</v>
      </c>
      <c r="AL36" s="12">
        <f t="shared" si="11"/>
        <v>158.33333333333334</v>
      </c>
      <c r="AM36" s="1">
        <f t="shared" ref="AM36:AM39" si="12">SUM(C36:N36)</f>
        <v>1599.9999999999998</v>
      </c>
      <c r="AN36" s="1">
        <f t="shared" ref="AN36:AN39" si="13">SUM(O36:Z36)</f>
        <v>1749.9999999999998</v>
      </c>
      <c r="AO36" s="1">
        <f t="shared" ref="AO36:AO39" si="14">SUM(AA36:AL36)</f>
        <v>1899.9999999999998</v>
      </c>
    </row>
    <row r="37" spans="1:41" x14ac:dyDescent="0.3">
      <c r="B37" s="16" t="s">
        <v>27</v>
      </c>
      <c r="C37" s="12">
        <f>C29</f>
        <v>41.333333333333336</v>
      </c>
      <c r="D37" s="12">
        <f t="shared" ref="D37:AL37" si="15">D29</f>
        <v>41.333333333333336</v>
      </c>
      <c r="E37" s="12">
        <f t="shared" si="15"/>
        <v>41.333333333333336</v>
      </c>
      <c r="F37" s="12">
        <f t="shared" si="15"/>
        <v>41.333333333333336</v>
      </c>
      <c r="G37" s="12">
        <f t="shared" si="15"/>
        <v>41.333333333333336</v>
      </c>
      <c r="H37" s="12">
        <f t="shared" si="15"/>
        <v>41.333333333333336</v>
      </c>
      <c r="I37" s="12">
        <f t="shared" si="15"/>
        <v>41.333333333333336</v>
      </c>
      <c r="J37" s="12">
        <f t="shared" si="15"/>
        <v>41.333333333333336</v>
      </c>
      <c r="K37" s="12">
        <f t="shared" si="15"/>
        <v>41.333333333333336</v>
      </c>
      <c r="L37" s="12">
        <f t="shared" si="15"/>
        <v>41.333333333333336</v>
      </c>
      <c r="M37" s="12">
        <f t="shared" si="15"/>
        <v>41.333333333333336</v>
      </c>
      <c r="N37" s="12">
        <f t="shared" si="15"/>
        <v>41.333333333333336</v>
      </c>
      <c r="O37" s="12">
        <f t="shared" si="15"/>
        <v>45.208333333333336</v>
      </c>
      <c r="P37" s="12">
        <f t="shared" si="15"/>
        <v>45.208333333333336</v>
      </c>
      <c r="Q37" s="12">
        <f t="shared" si="15"/>
        <v>45.208333333333336</v>
      </c>
      <c r="R37" s="12">
        <f t="shared" si="15"/>
        <v>45.208333333333336</v>
      </c>
      <c r="S37" s="12">
        <f t="shared" si="15"/>
        <v>45.208333333333336</v>
      </c>
      <c r="T37" s="12">
        <f t="shared" si="15"/>
        <v>45.208333333333336</v>
      </c>
      <c r="U37" s="12">
        <f t="shared" si="15"/>
        <v>45.208333333333336</v>
      </c>
      <c r="V37" s="12">
        <f t="shared" si="15"/>
        <v>45.208333333333336</v>
      </c>
      <c r="W37" s="12">
        <f t="shared" si="15"/>
        <v>45.208333333333336</v>
      </c>
      <c r="X37" s="12">
        <f t="shared" si="15"/>
        <v>45.208333333333336</v>
      </c>
      <c r="Y37" s="12">
        <f t="shared" si="15"/>
        <v>45.208333333333336</v>
      </c>
      <c r="Z37" s="12">
        <f t="shared" si="15"/>
        <v>45.208333333333336</v>
      </c>
      <c r="AA37" s="12">
        <f t="shared" si="15"/>
        <v>49.083333333333336</v>
      </c>
      <c r="AB37" s="12">
        <f t="shared" si="15"/>
        <v>49.083333333333336</v>
      </c>
      <c r="AC37" s="12">
        <f t="shared" si="15"/>
        <v>49.083333333333336</v>
      </c>
      <c r="AD37" s="12">
        <f t="shared" si="15"/>
        <v>49.083333333333336</v>
      </c>
      <c r="AE37" s="12">
        <f t="shared" si="15"/>
        <v>49.083333333333336</v>
      </c>
      <c r="AF37" s="12">
        <f t="shared" si="15"/>
        <v>49.083333333333336</v>
      </c>
      <c r="AG37" s="12">
        <f t="shared" si="15"/>
        <v>49.083333333333336</v>
      </c>
      <c r="AH37" s="12">
        <f t="shared" si="15"/>
        <v>49.083333333333336</v>
      </c>
      <c r="AI37" s="12">
        <f t="shared" si="15"/>
        <v>49.083333333333336</v>
      </c>
      <c r="AJ37" s="12">
        <f t="shared" si="15"/>
        <v>49.083333333333336</v>
      </c>
      <c r="AK37" s="12">
        <f t="shared" si="15"/>
        <v>49.083333333333336</v>
      </c>
      <c r="AL37" s="12">
        <f t="shared" si="15"/>
        <v>49.083333333333336</v>
      </c>
      <c r="AM37" s="1">
        <f t="shared" si="12"/>
        <v>495.99999999999994</v>
      </c>
      <c r="AN37" s="1">
        <f t="shared" si="13"/>
        <v>542.49999999999989</v>
      </c>
      <c r="AO37" s="1">
        <f t="shared" si="14"/>
        <v>589</v>
      </c>
    </row>
    <row r="38" spans="1:41" x14ac:dyDescent="0.3">
      <c r="B38" s="16" t="s">
        <v>31</v>
      </c>
      <c r="C38" s="12">
        <f>C24</f>
        <v>1.6800000000000002</v>
      </c>
      <c r="D38" s="12">
        <f t="shared" ref="D38:AL38" si="16">D24</f>
        <v>1.6800000000000002</v>
      </c>
      <c r="E38" s="12">
        <f t="shared" si="16"/>
        <v>1.6800000000000002</v>
      </c>
      <c r="F38" s="12">
        <f t="shared" si="16"/>
        <v>1.6800000000000002</v>
      </c>
      <c r="G38" s="12">
        <f t="shared" si="16"/>
        <v>1.6800000000000002</v>
      </c>
      <c r="H38" s="12">
        <f t="shared" si="16"/>
        <v>1.6800000000000002</v>
      </c>
      <c r="I38" s="12">
        <f t="shared" si="16"/>
        <v>1.6800000000000002</v>
      </c>
      <c r="J38" s="12">
        <f t="shared" si="16"/>
        <v>1.6800000000000002</v>
      </c>
      <c r="K38" s="12">
        <f t="shared" si="16"/>
        <v>1.6800000000000002</v>
      </c>
      <c r="L38" s="12">
        <f t="shared" si="16"/>
        <v>1.6800000000000002</v>
      </c>
      <c r="M38" s="12">
        <f t="shared" si="16"/>
        <v>1.6800000000000002</v>
      </c>
      <c r="N38" s="12">
        <f t="shared" si="16"/>
        <v>1.6800000000000002</v>
      </c>
      <c r="O38" s="12">
        <f t="shared" si="16"/>
        <v>1.8375000000000001</v>
      </c>
      <c r="P38" s="12">
        <f t="shared" si="16"/>
        <v>1.8375000000000001</v>
      </c>
      <c r="Q38" s="12">
        <f t="shared" si="16"/>
        <v>1.8375000000000001</v>
      </c>
      <c r="R38" s="12">
        <f t="shared" si="16"/>
        <v>1.8375000000000001</v>
      </c>
      <c r="S38" s="12">
        <f t="shared" si="16"/>
        <v>1.8375000000000001</v>
      </c>
      <c r="T38" s="12">
        <f t="shared" si="16"/>
        <v>1.8375000000000001</v>
      </c>
      <c r="U38" s="12">
        <f t="shared" si="16"/>
        <v>1.8375000000000001</v>
      </c>
      <c r="V38" s="12">
        <f t="shared" si="16"/>
        <v>1.8375000000000001</v>
      </c>
      <c r="W38" s="12">
        <f t="shared" si="16"/>
        <v>1.8375000000000001</v>
      </c>
      <c r="X38" s="12">
        <f t="shared" si="16"/>
        <v>1.8375000000000001</v>
      </c>
      <c r="Y38" s="12">
        <f t="shared" si="16"/>
        <v>1.8375000000000001</v>
      </c>
      <c r="Z38" s="12">
        <f t="shared" si="16"/>
        <v>1.8375000000000001</v>
      </c>
      <c r="AA38" s="12">
        <f t="shared" si="16"/>
        <v>1.9950000000000001</v>
      </c>
      <c r="AB38" s="12">
        <f t="shared" si="16"/>
        <v>1.9950000000000001</v>
      </c>
      <c r="AC38" s="12">
        <f t="shared" si="16"/>
        <v>1.9950000000000001</v>
      </c>
      <c r="AD38" s="12">
        <f t="shared" si="16"/>
        <v>1.9950000000000001</v>
      </c>
      <c r="AE38" s="12">
        <f t="shared" si="16"/>
        <v>1.9950000000000001</v>
      </c>
      <c r="AF38" s="12">
        <f t="shared" si="16"/>
        <v>1.9950000000000001</v>
      </c>
      <c r="AG38" s="12">
        <f t="shared" si="16"/>
        <v>1.9950000000000001</v>
      </c>
      <c r="AH38" s="12">
        <f t="shared" si="16"/>
        <v>1.9950000000000001</v>
      </c>
      <c r="AI38" s="12">
        <f t="shared" si="16"/>
        <v>1.9950000000000001</v>
      </c>
      <c r="AJ38" s="12">
        <f t="shared" si="16"/>
        <v>1.9950000000000001</v>
      </c>
      <c r="AK38" s="12">
        <f t="shared" si="16"/>
        <v>1.9950000000000001</v>
      </c>
      <c r="AL38" s="12">
        <f t="shared" si="16"/>
        <v>1.9950000000000001</v>
      </c>
      <c r="AM38" s="1">
        <f t="shared" si="12"/>
        <v>20.16</v>
      </c>
      <c r="AN38" s="1">
        <f t="shared" si="13"/>
        <v>22.049999999999997</v>
      </c>
      <c r="AO38" s="1">
        <f t="shared" si="14"/>
        <v>23.940000000000008</v>
      </c>
    </row>
    <row r="39" spans="1:41" x14ac:dyDescent="0.3">
      <c r="B39" t="s">
        <v>32</v>
      </c>
      <c r="C39" s="1">
        <f>C36-C37-C38</f>
        <v>90.32</v>
      </c>
      <c r="D39" s="1">
        <f t="shared" ref="D39:AL39" si="17">D36-D37-D38</f>
        <v>90.32</v>
      </c>
      <c r="E39" s="1">
        <f t="shared" si="17"/>
        <v>90.32</v>
      </c>
      <c r="F39" s="1">
        <f t="shared" si="17"/>
        <v>90.32</v>
      </c>
      <c r="G39" s="1">
        <f t="shared" si="17"/>
        <v>90.32</v>
      </c>
      <c r="H39" s="1">
        <f t="shared" si="17"/>
        <v>90.32</v>
      </c>
      <c r="I39" s="1">
        <f t="shared" si="17"/>
        <v>90.32</v>
      </c>
      <c r="J39" s="1">
        <f t="shared" si="17"/>
        <v>90.32</v>
      </c>
      <c r="K39" s="1">
        <f t="shared" si="17"/>
        <v>90.32</v>
      </c>
      <c r="L39" s="1">
        <f t="shared" si="17"/>
        <v>90.32</v>
      </c>
      <c r="M39" s="1">
        <f t="shared" si="17"/>
        <v>90.32</v>
      </c>
      <c r="N39" s="1">
        <f t="shared" si="17"/>
        <v>90.32</v>
      </c>
      <c r="O39" s="1">
        <f t="shared" si="17"/>
        <v>98.787499999999994</v>
      </c>
      <c r="P39" s="1">
        <f t="shared" si="17"/>
        <v>98.787499999999994</v>
      </c>
      <c r="Q39" s="1">
        <f t="shared" si="17"/>
        <v>98.787499999999994</v>
      </c>
      <c r="R39" s="1">
        <f t="shared" si="17"/>
        <v>98.787499999999994</v>
      </c>
      <c r="S39" s="1">
        <f t="shared" si="17"/>
        <v>98.787499999999994</v>
      </c>
      <c r="T39" s="1">
        <f t="shared" si="17"/>
        <v>98.787499999999994</v>
      </c>
      <c r="U39" s="1">
        <f t="shared" si="17"/>
        <v>98.787499999999994</v>
      </c>
      <c r="V39" s="1">
        <f t="shared" si="17"/>
        <v>98.787499999999994</v>
      </c>
      <c r="W39" s="1">
        <f t="shared" si="17"/>
        <v>98.787499999999994</v>
      </c>
      <c r="X39" s="1">
        <f t="shared" si="17"/>
        <v>98.787499999999994</v>
      </c>
      <c r="Y39" s="1">
        <f t="shared" si="17"/>
        <v>98.787499999999994</v>
      </c>
      <c r="Z39" s="1">
        <f t="shared" si="17"/>
        <v>98.787499999999994</v>
      </c>
      <c r="AA39" s="1">
        <f t="shared" si="17"/>
        <v>107.255</v>
      </c>
      <c r="AB39" s="1">
        <f t="shared" si="17"/>
        <v>107.255</v>
      </c>
      <c r="AC39" s="1">
        <f t="shared" si="17"/>
        <v>107.255</v>
      </c>
      <c r="AD39" s="1">
        <f t="shared" si="17"/>
        <v>107.255</v>
      </c>
      <c r="AE39" s="1">
        <f t="shared" si="17"/>
        <v>107.255</v>
      </c>
      <c r="AF39" s="1">
        <f t="shared" si="17"/>
        <v>107.255</v>
      </c>
      <c r="AG39" s="1">
        <f t="shared" si="17"/>
        <v>107.255</v>
      </c>
      <c r="AH39" s="1">
        <f t="shared" si="17"/>
        <v>107.255</v>
      </c>
      <c r="AI39" s="1">
        <f t="shared" si="17"/>
        <v>107.255</v>
      </c>
      <c r="AJ39" s="1">
        <f t="shared" si="17"/>
        <v>107.255</v>
      </c>
      <c r="AK39" s="1">
        <f t="shared" si="17"/>
        <v>107.255</v>
      </c>
      <c r="AL39" s="1">
        <f t="shared" si="17"/>
        <v>107.255</v>
      </c>
      <c r="AM39" s="1">
        <f t="shared" si="12"/>
        <v>1083.8399999999997</v>
      </c>
      <c r="AN39" s="1">
        <f t="shared" si="13"/>
        <v>1185.45</v>
      </c>
      <c r="AO39" s="1">
        <f t="shared" si="14"/>
        <v>1287.06</v>
      </c>
    </row>
    <row r="41" spans="1:41" x14ac:dyDescent="0.3">
      <c r="B41" t="s">
        <v>33</v>
      </c>
      <c r="C41" s="1">
        <f>IF($C$5="W",$C$11*C20,$D$11*C20)</f>
        <v>22.666666666666671</v>
      </c>
      <c r="D41" s="1">
        <f t="shared" ref="D41:AL41" si="18">IF($C$5="W",$C$11*D20,$D$11*D20)</f>
        <v>22.666666666666671</v>
      </c>
      <c r="E41" s="1">
        <f t="shared" si="18"/>
        <v>22.666666666666671</v>
      </c>
      <c r="F41" s="1">
        <f t="shared" si="18"/>
        <v>22.666666666666671</v>
      </c>
      <c r="G41" s="1">
        <f t="shared" si="18"/>
        <v>22.666666666666671</v>
      </c>
      <c r="H41" s="1">
        <f t="shared" si="18"/>
        <v>22.666666666666671</v>
      </c>
      <c r="I41" s="1">
        <f t="shared" si="18"/>
        <v>22.666666666666671</v>
      </c>
      <c r="J41" s="1">
        <f t="shared" si="18"/>
        <v>22.666666666666671</v>
      </c>
      <c r="K41" s="1">
        <f t="shared" si="18"/>
        <v>22.666666666666671</v>
      </c>
      <c r="L41" s="1">
        <f t="shared" si="18"/>
        <v>22.666666666666671</v>
      </c>
      <c r="M41" s="1">
        <f t="shared" si="18"/>
        <v>22.666666666666671</v>
      </c>
      <c r="N41" s="1">
        <f t="shared" si="18"/>
        <v>22.666666666666671</v>
      </c>
      <c r="O41" s="1">
        <f t="shared" si="18"/>
        <v>24.791666666666671</v>
      </c>
      <c r="P41" s="1">
        <f t="shared" si="18"/>
        <v>24.791666666666671</v>
      </c>
      <c r="Q41" s="1">
        <f t="shared" si="18"/>
        <v>24.791666666666671</v>
      </c>
      <c r="R41" s="1">
        <f t="shared" si="18"/>
        <v>24.791666666666671</v>
      </c>
      <c r="S41" s="1">
        <f t="shared" si="18"/>
        <v>24.791666666666671</v>
      </c>
      <c r="T41" s="1">
        <f t="shared" si="18"/>
        <v>24.791666666666671</v>
      </c>
      <c r="U41" s="1">
        <f t="shared" si="18"/>
        <v>24.791666666666671</v>
      </c>
      <c r="V41" s="1">
        <f t="shared" si="18"/>
        <v>24.791666666666671</v>
      </c>
      <c r="W41" s="1">
        <f t="shared" si="18"/>
        <v>24.791666666666671</v>
      </c>
      <c r="X41" s="1">
        <f t="shared" si="18"/>
        <v>24.791666666666671</v>
      </c>
      <c r="Y41" s="1">
        <f t="shared" si="18"/>
        <v>24.791666666666671</v>
      </c>
      <c r="Z41" s="1">
        <f t="shared" si="18"/>
        <v>24.791666666666671</v>
      </c>
      <c r="AA41" s="1">
        <f t="shared" si="18"/>
        <v>26.916666666666671</v>
      </c>
      <c r="AB41" s="1">
        <f t="shared" si="18"/>
        <v>26.916666666666671</v>
      </c>
      <c r="AC41" s="1">
        <f t="shared" si="18"/>
        <v>26.916666666666671</v>
      </c>
      <c r="AD41" s="1">
        <f t="shared" si="18"/>
        <v>26.916666666666671</v>
      </c>
      <c r="AE41" s="1">
        <f t="shared" si="18"/>
        <v>26.916666666666671</v>
      </c>
      <c r="AF41" s="1">
        <f t="shared" si="18"/>
        <v>26.916666666666671</v>
      </c>
      <c r="AG41" s="1">
        <f t="shared" si="18"/>
        <v>26.916666666666671</v>
      </c>
      <c r="AH41" s="1">
        <f t="shared" si="18"/>
        <v>26.916666666666671</v>
      </c>
      <c r="AI41" s="1">
        <f t="shared" si="18"/>
        <v>26.916666666666671</v>
      </c>
      <c r="AJ41" s="1">
        <f t="shared" si="18"/>
        <v>26.916666666666671</v>
      </c>
      <c r="AK41" s="1">
        <f t="shared" si="18"/>
        <v>26.916666666666671</v>
      </c>
      <c r="AL41" s="1">
        <f t="shared" si="18"/>
        <v>26.916666666666671</v>
      </c>
      <c r="AM41" s="1">
        <f t="shared" ref="AM41:AM57" si="19">SUM(C41:N41)</f>
        <v>272.00000000000011</v>
      </c>
      <c r="AN41" s="1">
        <f t="shared" ref="AN41:AN57" si="20">SUM(O41:Z41)</f>
        <v>297.50000000000011</v>
      </c>
      <c r="AO41" s="1">
        <f t="shared" ref="AO41:AO57" si="21">SUM(AA41:AL41)</f>
        <v>323.00000000000017</v>
      </c>
    </row>
    <row r="42" spans="1:41" x14ac:dyDescent="0.3">
      <c r="A42" s="15">
        <v>0.1</v>
      </c>
      <c r="B42" t="s">
        <v>1</v>
      </c>
      <c r="C42" s="1">
        <f>$A$42*C41</f>
        <v>2.2666666666666671</v>
      </c>
      <c r="D42" s="1">
        <f t="shared" ref="D42:AL42" si="22">$A$42*D41</f>
        <v>2.2666666666666671</v>
      </c>
      <c r="E42" s="1">
        <f t="shared" si="22"/>
        <v>2.2666666666666671</v>
      </c>
      <c r="F42" s="1">
        <f t="shared" si="22"/>
        <v>2.2666666666666671</v>
      </c>
      <c r="G42" s="1">
        <f t="shared" si="22"/>
        <v>2.2666666666666671</v>
      </c>
      <c r="H42" s="1">
        <f t="shared" si="22"/>
        <v>2.2666666666666671</v>
      </c>
      <c r="I42" s="1">
        <f t="shared" si="22"/>
        <v>2.2666666666666671</v>
      </c>
      <c r="J42" s="1">
        <f t="shared" si="22"/>
        <v>2.2666666666666671</v>
      </c>
      <c r="K42" s="1">
        <f t="shared" si="22"/>
        <v>2.2666666666666671</v>
      </c>
      <c r="L42" s="1">
        <f t="shared" si="22"/>
        <v>2.2666666666666671</v>
      </c>
      <c r="M42" s="1">
        <f t="shared" si="22"/>
        <v>2.2666666666666671</v>
      </c>
      <c r="N42" s="1">
        <f t="shared" si="22"/>
        <v>2.2666666666666671</v>
      </c>
      <c r="O42" s="1">
        <f t="shared" si="22"/>
        <v>2.4791666666666674</v>
      </c>
      <c r="P42" s="1">
        <f t="shared" si="22"/>
        <v>2.4791666666666674</v>
      </c>
      <c r="Q42" s="1">
        <f t="shared" si="22"/>
        <v>2.4791666666666674</v>
      </c>
      <c r="R42" s="1">
        <f t="shared" si="22"/>
        <v>2.4791666666666674</v>
      </c>
      <c r="S42" s="1">
        <f t="shared" si="22"/>
        <v>2.4791666666666674</v>
      </c>
      <c r="T42" s="1">
        <f t="shared" si="22"/>
        <v>2.4791666666666674</v>
      </c>
      <c r="U42" s="1">
        <f t="shared" si="22"/>
        <v>2.4791666666666674</v>
      </c>
      <c r="V42" s="1">
        <f t="shared" si="22"/>
        <v>2.4791666666666674</v>
      </c>
      <c r="W42" s="1">
        <f t="shared" si="22"/>
        <v>2.4791666666666674</v>
      </c>
      <c r="X42" s="1">
        <f t="shared" si="22"/>
        <v>2.4791666666666674</v>
      </c>
      <c r="Y42" s="1">
        <f t="shared" si="22"/>
        <v>2.4791666666666674</v>
      </c>
      <c r="Z42" s="1">
        <f t="shared" si="22"/>
        <v>2.4791666666666674</v>
      </c>
      <c r="AA42" s="1">
        <f t="shared" si="22"/>
        <v>2.6916666666666673</v>
      </c>
      <c r="AB42" s="1">
        <f t="shared" si="22"/>
        <v>2.6916666666666673</v>
      </c>
      <c r="AC42" s="1">
        <f t="shared" si="22"/>
        <v>2.6916666666666673</v>
      </c>
      <c r="AD42" s="1">
        <f t="shared" si="22"/>
        <v>2.6916666666666673</v>
      </c>
      <c r="AE42" s="1">
        <f t="shared" si="22"/>
        <v>2.6916666666666673</v>
      </c>
      <c r="AF42" s="1">
        <f t="shared" si="22"/>
        <v>2.6916666666666673</v>
      </c>
      <c r="AG42" s="1">
        <f t="shared" si="22"/>
        <v>2.6916666666666673</v>
      </c>
      <c r="AH42" s="1">
        <f t="shared" si="22"/>
        <v>2.6916666666666673</v>
      </c>
      <c r="AI42" s="1">
        <f t="shared" si="22"/>
        <v>2.6916666666666673</v>
      </c>
      <c r="AJ42" s="1">
        <f t="shared" si="22"/>
        <v>2.6916666666666673</v>
      </c>
      <c r="AK42" s="1">
        <f t="shared" si="22"/>
        <v>2.6916666666666673</v>
      </c>
      <c r="AL42" s="1">
        <f t="shared" si="22"/>
        <v>2.6916666666666673</v>
      </c>
      <c r="AM42" s="1">
        <f t="shared" si="19"/>
        <v>27.2</v>
      </c>
      <c r="AN42" s="1">
        <f t="shared" si="20"/>
        <v>29.750000000000011</v>
      </c>
      <c r="AO42" s="1">
        <f t="shared" si="21"/>
        <v>32.300000000000004</v>
      </c>
    </row>
    <row r="43" spans="1:41" x14ac:dyDescent="0.3">
      <c r="A43" s="15">
        <v>0.04</v>
      </c>
      <c r="B43" t="s">
        <v>36</v>
      </c>
      <c r="C43" s="1">
        <f>$A43*C$36</f>
        <v>5.3333333333333339</v>
      </c>
      <c r="D43" s="1">
        <f t="shared" ref="D43:AL43" si="23">$A43*D$36</f>
        <v>5.3333333333333339</v>
      </c>
      <c r="E43" s="1">
        <f t="shared" si="23"/>
        <v>5.3333333333333339</v>
      </c>
      <c r="F43" s="1">
        <f t="shared" si="23"/>
        <v>5.3333333333333339</v>
      </c>
      <c r="G43" s="1">
        <f t="shared" si="23"/>
        <v>5.3333333333333339</v>
      </c>
      <c r="H43" s="1">
        <f t="shared" si="23"/>
        <v>5.3333333333333339</v>
      </c>
      <c r="I43" s="1">
        <f t="shared" si="23"/>
        <v>5.3333333333333339</v>
      </c>
      <c r="J43" s="1">
        <f t="shared" si="23"/>
        <v>5.3333333333333339</v>
      </c>
      <c r="K43" s="1">
        <f t="shared" si="23"/>
        <v>5.3333333333333339</v>
      </c>
      <c r="L43" s="1">
        <f t="shared" si="23"/>
        <v>5.3333333333333339</v>
      </c>
      <c r="M43" s="1">
        <f t="shared" si="23"/>
        <v>5.3333333333333339</v>
      </c>
      <c r="N43" s="1">
        <f t="shared" si="23"/>
        <v>5.3333333333333339</v>
      </c>
      <c r="O43" s="1">
        <f t="shared" si="23"/>
        <v>5.8333333333333339</v>
      </c>
      <c r="P43" s="1">
        <f t="shared" si="23"/>
        <v>5.8333333333333339</v>
      </c>
      <c r="Q43" s="1">
        <f t="shared" si="23"/>
        <v>5.8333333333333339</v>
      </c>
      <c r="R43" s="1">
        <f t="shared" si="23"/>
        <v>5.8333333333333339</v>
      </c>
      <c r="S43" s="1">
        <f t="shared" si="23"/>
        <v>5.8333333333333339</v>
      </c>
      <c r="T43" s="1">
        <f t="shared" si="23"/>
        <v>5.8333333333333339</v>
      </c>
      <c r="U43" s="1">
        <f t="shared" si="23"/>
        <v>5.8333333333333339</v>
      </c>
      <c r="V43" s="1">
        <f t="shared" si="23"/>
        <v>5.8333333333333339</v>
      </c>
      <c r="W43" s="1">
        <f t="shared" si="23"/>
        <v>5.8333333333333339</v>
      </c>
      <c r="X43" s="1">
        <f t="shared" si="23"/>
        <v>5.8333333333333339</v>
      </c>
      <c r="Y43" s="1">
        <f t="shared" si="23"/>
        <v>5.8333333333333339</v>
      </c>
      <c r="Z43" s="1">
        <f t="shared" si="23"/>
        <v>5.8333333333333339</v>
      </c>
      <c r="AA43" s="1">
        <f t="shared" si="23"/>
        <v>6.3333333333333339</v>
      </c>
      <c r="AB43" s="1">
        <f t="shared" si="23"/>
        <v>6.3333333333333339</v>
      </c>
      <c r="AC43" s="1">
        <f t="shared" si="23"/>
        <v>6.3333333333333339</v>
      </c>
      <c r="AD43" s="1">
        <f t="shared" si="23"/>
        <v>6.3333333333333339</v>
      </c>
      <c r="AE43" s="1">
        <f t="shared" si="23"/>
        <v>6.3333333333333339</v>
      </c>
      <c r="AF43" s="1">
        <f t="shared" si="23"/>
        <v>6.3333333333333339</v>
      </c>
      <c r="AG43" s="1">
        <f t="shared" si="23"/>
        <v>6.3333333333333339</v>
      </c>
      <c r="AH43" s="1">
        <f t="shared" si="23"/>
        <v>6.3333333333333339</v>
      </c>
      <c r="AI43" s="1">
        <f t="shared" si="23"/>
        <v>6.3333333333333339</v>
      </c>
      <c r="AJ43" s="1">
        <f t="shared" si="23"/>
        <v>6.3333333333333339</v>
      </c>
      <c r="AK43" s="1">
        <f t="shared" si="23"/>
        <v>6.3333333333333339</v>
      </c>
      <c r="AL43" s="1">
        <f t="shared" si="23"/>
        <v>6.3333333333333339</v>
      </c>
      <c r="AM43" s="1">
        <f t="shared" si="19"/>
        <v>64.000000000000014</v>
      </c>
      <c r="AN43" s="1">
        <f t="shared" si="20"/>
        <v>70.000000000000014</v>
      </c>
      <c r="AO43" s="1">
        <f t="shared" si="21"/>
        <v>76.000000000000014</v>
      </c>
    </row>
    <row r="44" spans="1:41" x14ac:dyDescent="0.3">
      <c r="A44" s="1">
        <f>20*3500/1000</f>
        <v>70</v>
      </c>
      <c r="B44" t="s">
        <v>4</v>
      </c>
      <c r="C44" s="1">
        <f t="shared" ref="C44:C50" si="24">$A44/12</f>
        <v>5.833333333333333</v>
      </c>
      <c r="D44" s="1">
        <f t="shared" ref="D44:AL50" si="25">$A44/12</f>
        <v>5.833333333333333</v>
      </c>
      <c r="E44" s="1">
        <f t="shared" si="25"/>
        <v>5.833333333333333</v>
      </c>
      <c r="F44" s="1">
        <f t="shared" si="25"/>
        <v>5.833333333333333</v>
      </c>
      <c r="G44" s="1">
        <f t="shared" si="25"/>
        <v>5.833333333333333</v>
      </c>
      <c r="H44" s="1">
        <f t="shared" si="25"/>
        <v>5.833333333333333</v>
      </c>
      <c r="I44" s="1">
        <f t="shared" si="25"/>
        <v>5.833333333333333</v>
      </c>
      <c r="J44" s="1">
        <f t="shared" si="25"/>
        <v>5.833333333333333</v>
      </c>
      <c r="K44" s="1">
        <f t="shared" si="25"/>
        <v>5.833333333333333</v>
      </c>
      <c r="L44" s="1">
        <f t="shared" si="25"/>
        <v>5.833333333333333</v>
      </c>
      <c r="M44" s="1">
        <f t="shared" si="25"/>
        <v>5.833333333333333</v>
      </c>
      <c r="N44" s="1">
        <f t="shared" si="25"/>
        <v>5.833333333333333</v>
      </c>
      <c r="O44" s="1">
        <f t="shared" si="25"/>
        <v>5.833333333333333</v>
      </c>
      <c r="P44" s="1">
        <f t="shared" si="25"/>
        <v>5.833333333333333</v>
      </c>
      <c r="Q44" s="1">
        <f t="shared" si="25"/>
        <v>5.833333333333333</v>
      </c>
      <c r="R44" s="1">
        <f t="shared" si="25"/>
        <v>5.833333333333333</v>
      </c>
      <c r="S44" s="1">
        <f t="shared" si="25"/>
        <v>5.833333333333333</v>
      </c>
      <c r="T44" s="1">
        <f t="shared" si="25"/>
        <v>5.833333333333333</v>
      </c>
      <c r="U44" s="1">
        <f t="shared" si="25"/>
        <v>5.833333333333333</v>
      </c>
      <c r="V44" s="1">
        <f t="shared" si="25"/>
        <v>5.833333333333333</v>
      </c>
      <c r="W44" s="1">
        <f t="shared" si="25"/>
        <v>5.833333333333333</v>
      </c>
      <c r="X44" s="1">
        <f t="shared" si="25"/>
        <v>5.833333333333333</v>
      </c>
      <c r="Y44" s="1">
        <f t="shared" si="25"/>
        <v>5.833333333333333</v>
      </c>
      <c r="Z44" s="1">
        <f t="shared" si="25"/>
        <v>5.833333333333333</v>
      </c>
      <c r="AA44" s="1">
        <f t="shared" si="25"/>
        <v>5.833333333333333</v>
      </c>
      <c r="AB44" s="1">
        <f t="shared" si="25"/>
        <v>5.833333333333333</v>
      </c>
      <c r="AC44" s="1">
        <f t="shared" si="25"/>
        <v>5.833333333333333</v>
      </c>
      <c r="AD44" s="1">
        <f t="shared" si="25"/>
        <v>5.833333333333333</v>
      </c>
      <c r="AE44" s="1">
        <f t="shared" si="25"/>
        <v>5.833333333333333</v>
      </c>
      <c r="AF44" s="1">
        <f t="shared" si="25"/>
        <v>5.833333333333333</v>
      </c>
      <c r="AG44" s="1">
        <f t="shared" si="25"/>
        <v>5.833333333333333</v>
      </c>
      <c r="AH44" s="1">
        <f t="shared" si="25"/>
        <v>5.833333333333333</v>
      </c>
      <c r="AI44" s="1">
        <f t="shared" si="25"/>
        <v>5.833333333333333</v>
      </c>
      <c r="AJ44" s="1">
        <f t="shared" si="25"/>
        <v>5.833333333333333</v>
      </c>
      <c r="AK44" s="1">
        <f t="shared" si="25"/>
        <v>5.833333333333333</v>
      </c>
      <c r="AL44" s="1">
        <f t="shared" si="25"/>
        <v>5.833333333333333</v>
      </c>
      <c r="AM44" s="1">
        <f t="shared" si="19"/>
        <v>70</v>
      </c>
      <c r="AN44" s="1">
        <f t="shared" si="20"/>
        <v>70</v>
      </c>
      <c r="AO44" s="1">
        <f t="shared" si="21"/>
        <v>70</v>
      </c>
    </row>
    <row r="45" spans="1:41" x14ac:dyDescent="0.3">
      <c r="A45" s="1">
        <v>10</v>
      </c>
      <c r="B45" t="s">
        <v>37</v>
      </c>
      <c r="C45" s="1">
        <f t="shared" si="24"/>
        <v>0.83333333333333337</v>
      </c>
      <c r="D45" s="1">
        <f t="shared" si="25"/>
        <v>0.83333333333333337</v>
      </c>
      <c r="E45" s="1">
        <f t="shared" si="25"/>
        <v>0.83333333333333337</v>
      </c>
      <c r="F45" s="1">
        <f t="shared" si="25"/>
        <v>0.83333333333333337</v>
      </c>
      <c r="G45" s="1">
        <f t="shared" si="25"/>
        <v>0.83333333333333337</v>
      </c>
      <c r="H45" s="1">
        <f t="shared" si="25"/>
        <v>0.83333333333333337</v>
      </c>
      <c r="I45" s="1">
        <f t="shared" si="25"/>
        <v>0.83333333333333337</v>
      </c>
      <c r="J45" s="1">
        <f t="shared" si="25"/>
        <v>0.83333333333333337</v>
      </c>
      <c r="K45" s="1">
        <f t="shared" si="25"/>
        <v>0.83333333333333337</v>
      </c>
      <c r="L45" s="1">
        <f t="shared" si="25"/>
        <v>0.83333333333333337</v>
      </c>
      <c r="M45" s="1">
        <f t="shared" si="25"/>
        <v>0.83333333333333337</v>
      </c>
      <c r="N45" s="1">
        <f t="shared" si="25"/>
        <v>0.83333333333333337</v>
      </c>
      <c r="O45" s="1">
        <f t="shared" si="25"/>
        <v>0.83333333333333337</v>
      </c>
      <c r="P45" s="1">
        <f t="shared" si="25"/>
        <v>0.83333333333333337</v>
      </c>
      <c r="Q45" s="1">
        <f t="shared" si="25"/>
        <v>0.83333333333333337</v>
      </c>
      <c r="R45" s="1">
        <f t="shared" si="25"/>
        <v>0.83333333333333337</v>
      </c>
      <c r="S45" s="1">
        <f t="shared" si="25"/>
        <v>0.83333333333333337</v>
      </c>
      <c r="T45" s="1">
        <f t="shared" si="25"/>
        <v>0.83333333333333337</v>
      </c>
      <c r="U45" s="1">
        <f t="shared" si="25"/>
        <v>0.83333333333333337</v>
      </c>
      <c r="V45" s="1">
        <f t="shared" si="25"/>
        <v>0.83333333333333337</v>
      </c>
      <c r="W45" s="1">
        <f t="shared" si="25"/>
        <v>0.83333333333333337</v>
      </c>
      <c r="X45" s="1">
        <f t="shared" si="25"/>
        <v>0.83333333333333337</v>
      </c>
      <c r="Y45" s="1">
        <f t="shared" si="25"/>
        <v>0.83333333333333337</v>
      </c>
      <c r="Z45" s="1">
        <f t="shared" si="25"/>
        <v>0.83333333333333337</v>
      </c>
      <c r="AA45" s="1">
        <f t="shared" si="25"/>
        <v>0.83333333333333337</v>
      </c>
      <c r="AB45" s="1">
        <f t="shared" si="25"/>
        <v>0.83333333333333337</v>
      </c>
      <c r="AC45" s="1">
        <f t="shared" si="25"/>
        <v>0.83333333333333337</v>
      </c>
      <c r="AD45" s="1">
        <f t="shared" si="25"/>
        <v>0.83333333333333337</v>
      </c>
      <c r="AE45" s="1">
        <f t="shared" si="25"/>
        <v>0.83333333333333337</v>
      </c>
      <c r="AF45" s="1">
        <f t="shared" si="25"/>
        <v>0.83333333333333337</v>
      </c>
      <c r="AG45" s="1">
        <f t="shared" si="25"/>
        <v>0.83333333333333337</v>
      </c>
      <c r="AH45" s="1">
        <f t="shared" si="25"/>
        <v>0.83333333333333337</v>
      </c>
      <c r="AI45" s="1">
        <f t="shared" si="25"/>
        <v>0.83333333333333337</v>
      </c>
      <c r="AJ45" s="1">
        <f t="shared" si="25"/>
        <v>0.83333333333333337</v>
      </c>
      <c r="AK45" s="1">
        <f t="shared" si="25"/>
        <v>0.83333333333333337</v>
      </c>
      <c r="AL45" s="1">
        <f t="shared" si="25"/>
        <v>0.83333333333333337</v>
      </c>
      <c r="AM45" s="1">
        <f t="shared" si="19"/>
        <v>10</v>
      </c>
      <c r="AN45" s="1">
        <f t="shared" si="20"/>
        <v>10</v>
      </c>
      <c r="AO45" s="1">
        <f t="shared" si="21"/>
        <v>10</v>
      </c>
    </row>
    <row r="46" spans="1:41" x14ac:dyDescent="0.3">
      <c r="A46" s="1">
        <f>0.7*42</f>
        <v>29.4</v>
      </c>
      <c r="B46" t="s">
        <v>5</v>
      </c>
      <c r="C46" s="1">
        <f t="shared" si="24"/>
        <v>2.4499999999999997</v>
      </c>
      <c r="D46" s="1">
        <f t="shared" si="25"/>
        <v>2.4499999999999997</v>
      </c>
      <c r="E46" s="1">
        <f t="shared" si="25"/>
        <v>2.4499999999999997</v>
      </c>
      <c r="F46" s="1">
        <f t="shared" si="25"/>
        <v>2.4499999999999997</v>
      </c>
      <c r="G46" s="1">
        <f t="shared" si="25"/>
        <v>2.4499999999999997</v>
      </c>
      <c r="H46" s="1">
        <f t="shared" si="25"/>
        <v>2.4499999999999997</v>
      </c>
      <c r="I46" s="1">
        <f t="shared" si="25"/>
        <v>2.4499999999999997</v>
      </c>
      <c r="J46" s="1">
        <f t="shared" si="25"/>
        <v>2.4499999999999997</v>
      </c>
      <c r="K46" s="1">
        <f t="shared" si="25"/>
        <v>2.4499999999999997</v>
      </c>
      <c r="L46" s="1">
        <f t="shared" si="25"/>
        <v>2.4499999999999997</v>
      </c>
      <c r="M46" s="1">
        <f t="shared" si="25"/>
        <v>2.4499999999999997</v>
      </c>
      <c r="N46" s="1">
        <f t="shared" si="25"/>
        <v>2.4499999999999997</v>
      </c>
      <c r="O46" s="1">
        <f>($A$46+$C$12/1000)/12</f>
        <v>2.6166666666666667</v>
      </c>
      <c r="P46" s="1">
        <f t="shared" ref="P46:Z46" si="26">($A$46+$C$12/1000)/12</f>
        <v>2.6166666666666667</v>
      </c>
      <c r="Q46" s="1">
        <f t="shared" si="26"/>
        <v>2.6166666666666667</v>
      </c>
      <c r="R46" s="1">
        <f t="shared" si="26"/>
        <v>2.6166666666666667</v>
      </c>
      <c r="S46" s="1">
        <f t="shared" si="26"/>
        <v>2.6166666666666667</v>
      </c>
      <c r="T46" s="1">
        <f t="shared" si="26"/>
        <v>2.6166666666666667</v>
      </c>
      <c r="U46" s="1">
        <f t="shared" si="26"/>
        <v>2.6166666666666667</v>
      </c>
      <c r="V46" s="1">
        <f t="shared" si="26"/>
        <v>2.6166666666666667</v>
      </c>
      <c r="W46" s="1">
        <f t="shared" si="26"/>
        <v>2.6166666666666667</v>
      </c>
      <c r="X46" s="1">
        <f t="shared" si="26"/>
        <v>2.6166666666666667</v>
      </c>
      <c r="Y46" s="1">
        <f t="shared" si="26"/>
        <v>2.6166666666666667</v>
      </c>
      <c r="Z46" s="1">
        <f t="shared" si="26"/>
        <v>2.6166666666666667</v>
      </c>
      <c r="AA46" s="1">
        <f t="shared" ref="AA46:AL46" si="27">($A$46+$C$12/1000+$C$12/1000)/12</f>
        <v>2.7833333333333332</v>
      </c>
      <c r="AB46" s="1">
        <f t="shared" si="27"/>
        <v>2.7833333333333332</v>
      </c>
      <c r="AC46" s="1">
        <f t="shared" si="27"/>
        <v>2.7833333333333332</v>
      </c>
      <c r="AD46" s="1">
        <f t="shared" si="27"/>
        <v>2.7833333333333332</v>
      </c>
      <c r="AE46" s="1">
        <f t="shared" si="27"/>
        <v>2.7833333333333332</v>
      </c>
      <c r="AF46" s="1">
        <f t="shared" si="27"/>
        <v>2.7833333333333332</v>
      </c>
      <c r="AG46" s="1">
        <f t="shared" si="27"/>
        <v>2.7833333333333332</v>
      </c>
      <c r="AH46" s="1">
        <f t="shared" si="27"/>
        <v>2.7833333333333332</v>
      </c>
      <c r="AI46" s="1">
        <f t="shared" si="27"/>
        <v>2.7833333333333332</v>
      </c>
      <c r="AJ46" s="1">
        <f t="shared" si="27"/>
        <v>2.7833333333333332</v>
      </c>
      <c r="AK46" s="1">
        <f t="shared" si="27"/>
        <v>2.7833333333333332</v>
      </c>
      <c r="AL46" s="1">
        <f t="shared" si="27"/>
        <v>2.7833333333333332</v>
      </c>
      <c r="AM46" s="1">
        <f t="shared" si="19"/>
        <v>29.399999999999995</v>
      </c>
      <c r="AN46" s="1">
        <f t="shared" si="20"/>
        <v>31.400000000000002</v>
      </c>
      <c r="AO46" s="1">
        <f t="shared" si="21"/>
        <v>33.399999999999991</v>
      </c>
    </row>
    <row r="47" spans="1:41" x14ac:dyDescent="0.3">
      <c r="A47" s="1">
        <v>12</v>
      </c>
      <c r="B47" t="s">
        <v>7</v>
      </c>
      <c r="C47" s="1">
        <f t="shared" si="24"/>
        <v>1</v>
      </c>
      <c r="D47" s="1">
        <f t="shared" si="25"/>
        <v>1</v>
      </c>
      <c r="E47" s="1">
        <f t="shared" si="25"/>
        <v>1</v>
      </c>
      <c r="F47" s="1">
        <f t="shared" si="25"/>
        <v>1</v>
      </c>
      <c r="G47" s="1">
        <f t="shared" si="25"/>
        <v>1</v>
      </c>
      <c r="H47" s="1">
        <f t="shared" si="25"/>
        <v>1</v>
      </c>
      <c r="I47" s="1">
        <f t="shared" si="25"/>
        <v>1</v>
      </c>
      <c r="J47" s="1">
        <f t="shared" si="25"/>
        <v>1</v>
      </c>
      <c r="K47" s="1">
        <f t="shared" si="25"/>
        <v>1</v>
      </c>
      <c r="L47" s="1">
        <f t="shared" si="25"/>
        <v>1</v>
      </c>
      <c r="M47" s="1">
        <f t="shared" si="25"/>
        <v>1</v>
      </c>
      <c r="N47" s="1">
        <f t="shared" si="25"/>
        <v>1</v>
      </c>
      <c r="O47" s="1">
        <f t="shared" si="25"/>
        <v>1</v>
      </c>
      <c r="P47" s="1">
        <f t="shared" si="25"/>
        <v>1</v>
      </c>
      <c r="Q47" s="1">
        <f t="shared" si="25"/>
        <v>1</v>
      </c>
      <c r="R47" s="1">
        <f t="shared" si="25"/>
        <v>1</v>
      </c>
      <c r="S47" s="1">
        <f t="shared" si="25"/>
        <v>1</v>
      </c>
      <c r="T47" s="1">
        <f t="shared" si="25"/>
        <v>1</v>
      </c>
      <c r="U47" s="1">
        <f t="shared" si="25"/>
        <v>1</v>
      </c>
      <c r="V47" s="1">
        <f t="shared" si="25"/>
        <v>1</v>
      </c>
      <c r="W47" s="1">
        <f t="shared" si="25"/>
        <v>1</v>
      </c>
      <c r="X47" s="1">
        <f t="shared" si="25"/>
        <v>1</v>
      </c>
      <c r="Y47" s="1">
        <f t="shared" si="25"/>
        <v>1</v>
      </c>
      <c r="Z47" s="1">
        <f t="shared" si="25"/>
        <v>1</v>
      </c>
      <c r="AA47" s="1">
        <f t="shared" si="25"/>
        <v>1</v>
      </c>
      <c r="AB47" s="1">
        <f t="shared" si="25"/>
        <v>1</v>
      </c>
      <c r="AC47" s="1">
        <f t="shared" si="25"/>
        <v>1</v>
      </c>
      <c r="AD47" s="1">
        <f t="shared" si="25"/>
        <v>1</v>
      </c>
      <c r="AE47" s="1">
        <f t="shared" si="25"/>
        <v>1</v>
      </c>
      <c r="AF47" s="1">
        <f t="shared" si="25"/>
        <v>1</v>
      </c>
      <c r="AG47" s="1">
        <f t="shared" si="25"/>
        <v>1</v>
      </c>
      <c r="AH47" s="1">
        <f t="shared" si="25"/>
        <v>1</v>
      </c>
      <c r="AI47" s="1">
        <f t="shared" si="25"/>
        <v>1</v>
      </c>
      <c r="AJ47" s="1">
        <f t="shared" si="25"/>
        <v>1</v>
      </c>
      <c r="AK47" s="1">
        <f t="shared" si="25"/>
        <v>1</v>
      </c>
      <c r="AL47" s="1">
        <f t="shared" si="25"/>
        <v>1</v>
      </c>
      <c r="AM47" s="1">
        <f t="shared" si="19"/>
        <v>12</v>
      </c>
      <c r="AN47" s="1">
        <f t="shared" si="20"/>
        <v>12</v>
      </c>
      <c r="AO47" s="1">
        <f t="shared" si="21"/>
        <v>12</v>
      </c>
    </row>
    <row r="48" spans="1:41" x14ac:dyDescent="0.3">
      <c r="A48" s="1">
        <v>14</v>
      </c>
      <c r="B48" t="s">
        <v>6</v>
      </c>
      <c r="C48" s="1">
        <f t="shared" si="24"/>
        <v>1.1666666666666667</v>
      </c>
      <c r="D48" s="1">
        <f t="shared" si="25"/>
        <v>1.1666666666666667</v>
      </c>
      <c r="E48" s="1">
        <f t="shared" si="25"/>
        <v>1.1666666666666667</v>
      </c>
      <c r="F48" s="1">
        <f t="shared" si="25"/>
        <v>1.1666666666666667</v>
      </c>
      <c r="G48" s="1">
        <f t="shared" si="25"/>
        <v>1.1666666666666667</v>
      </c>
      <c r="H48" s="1">
        <f t="shared" si="25"/>
        <v>1.1666666666666667</v>
      </c>
      <c r="I48" s="1">
        <f t="shared" si="25"/>
        <v>1.1666666666666667</v>
      </c>
      <c r="J48" s="1">
        <f t="shared" si="25"/>
        <v>1.1666666666666667</v>
      </c>
      <c r="K48" s="1">
        <f t="shared" si="25"/>
        <v>1.1666666666666667</v>
      </c>
      <c r="L48" s="1">
        <f t="shared" si="25"/>
        <v>1.1666666666666667</v>
      </c>
      <c r="M48" s="1">
        <f t="shared" si="25"/>
        <v>1.1666666666666667</v>
      </c>
      <c r="N48" s="1">
        <f t="shared" si="25"/>
        <v>1.1666666666666667</v>
      </c>
      <c r="O48" s="1">
        <f t="shared" si="25"/>
        <v>1.1666666666666667</v>
      </c>
      <c r="P48" s="1">
        <f t="shared" si="25"/>
        <v>1.1666666666666667</v>
      </c>
      <c r="Q48" s="1">
        <f t="shared" si="25"/>
        <v>1.1666666666666667</v>
      </c>
      <c r="R48" s="1">
        <f t="shared" si="25"/>
        <v>1.1666666666666667</v>
      </c>
      <c r="S48" s="1">
        <f t="shared" si="25"/>
        <v>1.1666666666666667</v>
      </c>
      <c r="T48" s="1">
        <f t="shared" si="25"/>
        <v>1.1666666666666667</v>
      </c>
      <c r="U48" s="1">
        <f t="shared" si="25"/>
        <v>1.1666666666666667</v>
      </c>
      <c r="V48" s="1">
        <f t="shared" si="25"/>
        <v>1.1666666666666667</v>
      </c>
      <c r="W48" s="1">
        <f t="shared" si="25"/>
        <v>1.1666666666666667</v>
      </c>
      <c r="X48" s="1">
        <f t="shared" si="25"/>
        <v>1.1666666666666667</v>
      </c>
      <c r="Y48" s="1">
        <f t="shared" si="25"/>
        <v>1.1666666666666667</v>
      </c>
      <c r="Z48" s="1">
        <f t="shared" si="25"/>
        <v>1.1666666666666667</v>
      </c>
      <c r="AA48" s="1">
        <f t="shared" si="25"/>
        <v>1.1666666666666667</v>
      </c>
      <c r="AB48" s="1">
        <f t="shared" si="25"/>
        <v>1.1666666666666667</v>
      </c>
      <c r="AC48" s="1">
        <f t="shared" si="25"/>
        <v>1.1666666666666667</v>
      </c>
      <c r="AD48" s="1">
        <f t="shared" si="25"/>
        <v>1.1666666666666667</v>
      </c>
      <c r="AE48" s="1">
        <f t="shared" si="25"/>
        <v>1.1666666666666667</v>
      </c>
      <c r="AF48" s="1">
        <f t="shared" si="25"/>
        <v>1.1666666666666667</v>
      </c>
      <c r="AG48" s="1">
        <f t="shared" si="25"/>
        <v>1.1666666666666667</v>
      </c>
      <c r="AH48" s="1">
        <f t="shared" si="25"/>
        <v>1.1666666666666667</v>
      </c>
      <c r="AI48" s="1">
        <f t="shared" si="25"/>
        <v>1.1666666666666667</v>
      </c>
      <c r="AJ48" s="1">
        <f t="shared" si="25"/>
        <v>1.1666666666666667</v>
      </c>
      <c r="AK48" s="1">
        <f t="shared" si="25"/>
        <v>1.1666666666666667</v>
      </c>
      <c r="AL48" s="1">
        <f t="shared" si="25"/>
        <v>1.1666666666666667</v>
      </c>
      <c r="AM48" s="1">
        <f t="shared" si="19"/>
        <v>13.999999999999998</v>
      </c>
      <c r="AN48" s="1">
        <f t="shared" si="20"/>
        <v>13.999999999999998</v>
      </c>
      <c r="AO48" s="1">
        <f t="shared" si="21"/>
        <v>13.999999999999998</v>
      </c>
    </row>
    <row r="49" spans="1:41" x14ac:dyDescent="0.3">
      <c r="A49" s="1">
        <v>75</v>
      </c>
      <c r="B49" t="s">
        <v>0</v>
      </c>
      <c r="C49" s="1">
        <f t="shared" si="24"/>
        <v>6.25</v>
      </c>
      <c r="D49" s="1">
        <f t="shared" si="25"/>
        <v>6.25</v>
      </c>
      <c r="E49" s="1">
        <f t="shared" si="25"/>
        <v>6.25</v>
      </c>
      <c r="F49" s="1">
        <f t="shared" si="25"/>
        <v>6.25</v>
      </c>
      <c r="G49" s="1">
        <f t="shared" si="25"/>
        <v>6.25</v>
      </c>
      <c r="H49" s="1">
        <f t="shared" si="25"/>
        <v>6.25</v>
      </c>
      <c r="I49" s="1">
        <f t="shared" si="25"/>
        <v>6.25</v>
      </c>
      <c r="J49" s="1">
        <f t="shared" si="25"/>
        <v>6.25</v>
      </c>
      <c r="K49" s="1">
        <f t="shared" si="25"/>
        <v>6.25</v>
      </c>
      <c r="L49" s="1">
        <f t="shared" si="25"/>
        <v>6.25</v>
      </c>
      <c r="M49" s="1">
        <f t="shared" si="25"/>
        <v>6.25</v>
      </c>
      <c r="N49" s="1">
        <f t="shared" si="25"/>
        <v>6.25</v>
      </c>
      <c r="O49" s="1">
        <f t="shared" si="25"/>
        <v>6.25</v>
      </c>
      <c r="P49" s="1">
        <f t="shared" si="25"/>
        <v>6.25</v>
      </c>
      <c r="Q49" s="1">
        <f t="shared" si="25"/>
        <v>6.25</v>
      </c>
      <c r="R49" s="1">
        <f t="shared" si="25"/>
        <v>6.25</v>
      </c>
      <c r="S49" s="1">
        <f t="shared" si="25"/>
        <v>6.25</v>
      </c>
      <c r="T49" s="1">
        <f t="shared" si="25"/>
        <v>6.25</v>
      </c>
      <c r="U49" s="1">
        <f t="shared" si="25"/>
        <v>6.25</v>
      </c>
      <c r="V49" s="1">
        <f t="shared" si="25"/>
        <v>6.25</v>
      </c>
      <c r="W49" s="1">
        <f t="shared" si="25"/>
        <v>6.25</v>
      </c>
      <c r="X49" s="1">
        <f t="shared" si="25"/>
        <v>6.25</v>
      </c>
      <c r="Y49" s="1">
        <f t="shared" si="25"/>
        <v>6.25</v>
      </c>
      <c r="Z49" s="1">
        <f t="shared" si="25"/>
        <v>6.25</v>
      </c>
      <c r="AA49" s="1">
        <f t="shared" si="25"/>
        <v>6.25</v>
      </c>
      <c r="AB49" s="1">
        <f t="shared" si="25"/>
        <v>6.25</v>
      </c>
      <c r="AC49" s="1">
        <f t="shared" si="25"/>
        <v>6.25</v>
      </c>
      <c r="AD49" s="1">
        <f t="shared" si="25"/>
        <v>6.25</v>
      </c>
      <c r="AE49" s="1">
        <f t="shared" si="25"/>
        <v>6.25</v>
      </c>
      <c r="AF49" s="1">
        <f t="shared" si="25"/>
        <v>6.25</v>
      </c>
      <c r="AG49" s="1">
        <f t="shared" si="25"/>
        <v>6.25</v>
      </c>
      <c r="AH49" s="1">
        <f t="shared" si="25"/>
        <v>6.25</v>
      </c>
      <c r="AI49" s="1">
        <f t="shared" si="25"/>
        <v>6.25</v>
      </c>
      <c r="AJ49" s="1">
        <f t="shared" si="25"/>
        <v>6.25</v>
      </c>
      <c r="AK49" s="1">
        <f t="shared" si="25"/>
        <v>6.25</v>
      </c>
      <c r="AL49" s="1">
        <f t="shared" si="25"/>
        <v>6.25</v>
      </c>
      <c r="AM49" s="1">
        <f t="shared" si="19"/>
        <v>75</v>
      </c>
      <c r="AN49" s="1">
        <f t="shared" si="20"/>
        <v>75</v>
      </c>
      <c r="AO49" s="1">
        <f t="shared" si="21"/>
        <v>75</v>
      </c>
    </row>
    <row r="50" spans="1:41" x14ac:dyDescent="0.3">
      <c r="A50" s="1">
        <v>1.2</v>
      </c>
      <c r="B50" t="s">
        <v>38</v>
      </c>
      <c r="C50" s="1">
        <f t="shared" si="24"/>
        <v>9.9999999999999992E-2</v>
      </c>
      <c r="D50" s="1">
        <f t="shared" si="25"/>
        <v>9.9999999999999992E-2</v>
      </c>
      <c r="E50" s="1">
        <f t="shared" si="25"/>
        <v>9.9999999999999992E-2</v>
      </c>
      <c r="F50" s="1">
        <f t="shared" si="25"/>
        <v>9.9999999999999992E-2</v>
      </c>
      <c r="G50" s="1">
        <f t="shared" si="25"/>
        <v>9.9999999999999992E-2</v>
      </c>
      <c r="H50" s="1">
        <f t="shared" si="25"/>
        <v>9.9999999999999992E-2</v>
      </c>
      <c r="I50" s="1">
        <f t="shared" si="25"/>
        <v>9.9999999999999992E-2</v>
      </c>
      <c r="J50" s="1">
        <f t="shared" si="25"/>
        <v>9.9999999999999992E-2</v>
      </c>
      <c r="K50" s="1">
        <f t="shared" si="25"/>
        <v>9.9999999999999992E-2</v>
      </c>
      <c r="L50" s="1">
        <f t="shared" si="25"/>
        <v>9.9999999999999992E-2</v>
      </c>
      <c r="M50" s="1">
        <f t="shared" si="25"/>
        <v>9.9999999999999992E-2</v>
      </c>
      <c r="N50" s="1">
        <f t="shared" si="25"/>
        <v>9.9999999999999992E-2</v>
      </c>
      <c r="O50" s="1">
        <f t="shared" si="25"/>
        <v>9.9999999999999992E-2</v>
      </c>
      <c r="P50" s="1">
        <f t="shared" si="25"/>
        <v>9.9999999999999992E-2</v>
      </c>
      <c r="Q50" s="1">
        <f t="shared" si="25"/>
        <v>9.9999999999999992E-2</v>
      </c>
      <c r="R50" s="1">
        <f t="shared" si="25"/>
        <v>9.9999999999999992E-2</v>
      </c>
      <c r="S50" s="1">
        <f t="shared" si="25"/>
        <v>9.9999999999999992E-2</v>
      </c>
      <c r="T50" s="1">
        <f t="shared" si="25"/>
        <v>9.9999999999999992E-2</v>
      </c>
      <c r="U50" s="1">
        <f t="shared" si="25"/>
        <v>9.9999999999999992E-2</v>
      </c>
      <c r="V50" s="1">
        <f t="shared" si="25"/>
        <v>9.9999999999999992E-2</v>
      </c>
      <c r="W50" s="1">
        <f t="shared" si="25"/>
        <v>9.9999999999999992E-2</v>
      </c>
      <c r="X50" s="1">
        <f t="shared" si="25"/>
        <v>9.9999999999999992E-2</v>
      </c>
      <c r="Y50" s="1">
        <f t="shared" si="25"/>
        <v>9.9999999999999992E-2</v>
      </c>
      <c r="Z50" s="1">
        <f t="shared" si="25"/>
        <v>9.9999999999999992E-2</v>
      </c>
      <c r="AA50" s="1">
        <f t="shared" si="25"/>
        <v>9.9999999999999992E-2</v>
      </c>
      <c r="AB50" s="1">
        <f t="shared" si="25"/>
        <v>9.9999999999999992E-2</v>
      </c>
      <c r="AC50" s="1">
        <f t="shared" si="25"/>
        <v>9.9999999999999992E-2</v>
      </c>
      <c r="AD50" s="1">
        <f t="shared" si="25"/>
        <v>9.9999999999999992E-2</v>
      </c>
      <c r="AE50" s="1">
        <f t="shared" si="25"/>
        <v>9.9999999999999992E-2</v>
      </c>
      <c r="AF50" s="1">
        <f t="shared" si="25"/>
        <v>9.9999999999999992E-2</v>
      </c>
      <c r="AG50" s="1">
        <f t="shared" si="25"/>
        <v>9.9999999999999992E-2</v>
      </c>
      <c r="AH50" s="1">
        <f t="shared" si="25"/>
        <v>9.9999999999999992E-2</v>
      </c>
      <c r="AI50" s="1">
        <f t="shared" si="25"/>
        <v>9.9999999999999992E-2</v>
      </c>
      <c r="AJ50" s="1">
        <f t="shared" si="25"/>
        <v>9.9999999999999992E-2</v>
      </c>
      <c r="AK50" s="1">
        <f t="shared" si="25"/>
        <v>9.9999999999999992E-2</v>
      </c>
      <c r="AL50" s="1">
        <f t="shared" si="25"/>
        <v>9.9999999999999992E-2</v>
      </c>
      <c r="AM50" s="1">
        <f t="shared" si="19"/>
        <v>1.2</v>
      </c>
      <c r="AN50" s="1">
        <f t="shared" si="20"/>
        <v>1.2</v>
      </c>
      <c r="AO50" s="1">
        <f t="shared" si="21"/>
        <v>1.2</v>
      </c>
    </row>
    <row r="51" spans="1:41" x14ac:dyDescent="0.3">
      <c r="A51" s="48">
        <v>1.4999999999999999E-2</v>
      </c>
      <c r="B51" s="47" t="s">
        <v>39</v>
      </c>
      <c r="C51" s="1">
        <f>$A51*C$36</f>
        <v>2</v>
      </c>
      <c r="D51" s="1">
        <f t="shared" ref="D51:AL52" si="28">$A51*D$36</f>
        <v>2</v>
      </c>
      <c r="E51" s="1">
        <f t="shared" si="28"/>
        <v>2</v>
      </c>
      <c r="F51" s="1">
        <f t="shared" si="28"/>
        <v>2</v>
      </c>
      <c r="G51" s="1">
        <f t="shared" si="28"/>
        <v>2</v>
      </c>
      <c r="H51" s="1">
        <f t="shared" si="28"/>
        <v>2</v>
      </c>
      <c r="I51" s="1">
        <f t="shared" si="28"/>
        <v>2</v>
      </c>
      <c r="J51" s="1">
        <f t="shared" si="28"/>
        <v>2</v>
      </c>
      <c r="K51" s="1">
        <f t="shared" si="28"/>
        <v>2</v>
      </c>
      <c r="L51" s="1">
        <f t="shared" si="28"/>
        <v>2</v>
      </c>
      <c r="M51" s="1">
        <f t="shared" si="28"/>
        <v>2</v>
      </c>
      <c r="N51" s="1">
        <f t="shared" si="28"/>
        <v>2</v>
      </c>
      <c r="O51" s="1">
        <f t="shared" si="28"/>
        <v>2.1875</v>
      </c>
      <c r="P51" s="1">
        <f t="shared" si="28"/>
        <v>2.1875</v>
      </c>
      <c r="Q51" s="1">
        <f t="shared" si="28"/>
        <v>2.1875</v>
      </c>
      <c r="R51" s="1">
        <f t="shared" si="28"/>
        <v>2.1875</v>
      </c>
      <c r="S51" s="1">
        <f t="shared" si="28"/>
        <v>2.1875</v>
      </c>
      <c r="T51" s="1">
        <f t="shared" si="28"/>
        <v>2.1875</v>
      </c>
      <c r="U51" s="1">
        <f t="shared" si="28"/>
        <v>2.1875</v>
      </c>
      <c r="V51" s="1">
        <f t="shared" si="28"/>
        <v>2.1875</v>
      </c>
      <c r="W51" s="1">
        <f t="shared" si="28"/>
        <v>2.1875</v>
      </c>
      <c r="X51" s="1">
        <f t="shared" si="28"/>
        <v>2.1875</v>
      </c>
      <c r="Y51" s="1">
        <f t="shared" si="28"/>
        <v>2.1875</v>
      </c>
      <c r="Z51" s="1">
        <f t="shared" si="28"/>
        <v>2.1875</v>
      </c>
      <c r="AA51" s="1">
        <f t="shared" si="28"/>
        <v>2.375</v>
      </c>
      <c r="AB51" s="1">
        <f t="shared" si="28"/>
        <v>2.375</v>
      </c>
      <c r="AC51" s="1">
        <f t="shared" si="28"/>
        <v>2.375</v>
      </c>
      <c r="AD51" s="1">
        <f t="shared" si="28"/>
        <v>2.375</v>
      </c>
      <c r="AE51" s="1">
        <f t="shared" si="28"/>
        <v>2.375</v>
      </c>
      <c r="AF51" s="1">
        <f t="shared" si="28"/>
        <v>2.375</v>
      </c>
      <c r="AG51" s="1">
        <f t="shared" si="28"/>
        <v>2.375</v>
      </c>
      <c r="AH51" s="1">
        <f t="shared" si="28"/>
        <v>2.375</v>
      </c>
      <c r="AI51" s="1">
        <f t="shared" si="28"/>
        <v>2.375</v>
      </c>
      <c r="AJ51" s="1">
        <f t="shared" si="28"/>
        <v>2.375</v>
      </c>
      <c r="AK51" s="1">
        <f t="shared" si="28"/>
        <v>2.375</v>
      </c>
      <c r="AL51" s="1">
        <f t="shared" si="28"/>
        <v>2.375</v>
      </c>
      <c r="AM51" s="1">
        <f t="shared" si="19"/>
        <v>24</v>
      </c>
      <c r="AN51" s="1">
        <f t="shared" si="20"/>
        <v>26.25</v>
      </c>
      <c r="AO51" s="1">
        <f t="shared" si="21"/>
        <v>28.5</v>
      </c>
    </row>
    <row r="52" spans="1:41" x14ac:dyDescent="0.3">
      <c r="A52" s="48">
        <v>6.0000000000000001E-3</v>
      </c>
      <c r="B52" s="47" t="s">
        <v>40</v>
      </c>
      <c r="C52" s="1">
        <f>$A52*C$36</f>
        <v>0.8</v>
      </c>
      <c r="D52" s="1">
        <f t="shared" si="28"/>
        <v>0.8</v>
      </c>
      <c r="E52" s="1">
        <f t="shared" si="28"/>
        <v>0.8</v>
      </c>
      <c r="F52" s="1">
        <f t="shared" si="28"/>
        <v>0.8</v>
      </c>
      <c r="G52" s="1">
        <f t="shared" si="28"/>
        <v>0.8</v>
      </c>
      <c r="H52" s="1">
        <f t="shared" si="28"/>
        <v>0.8</v>
      </c>
      <c r="I52" s="1">
        <f t="shared" si="28"/>
        <v>0.8</v>
      </c>
      <c r="J52" s="1">
        <f t="shared" si="28"/>
        <v>0.8</v>
      </c>
      <c r="K52" s="1">
        <f t="shared" si="28"/>
        <v>0.8</v>
      </c>
      <c r="L52" s="1">
        <f t="shared" si="28"/>
        <v>0.8</v>
      </c>
      <c r="M52" s="1">
        <f t="shared" si="28"/>
        <v>0.8</v>
      </c>
      <c r="N52" s="1">
        <f t="shared" si="28"/>
        <v>0.8</v>
      </c>
      <c r="O52" s="1">
        <f t="shared" si="28"/>
        <v>0.87500000000000011</v>
      </c>
      <c r="P52" s="1">
        <f t="shared" si="28"/>
        <v>0.87500000000000011</v>
      </c>
      <c r="Q52" s="1">
        <f t="shared" si="28"/>
        <v>0.87500000000000011</v>
      </c>
      <c r="R52" s="1">
        <f t="shared" si="28"/>
        <v>0.87500000000000011</v>
      </c>
      <c r="S52" s="1">
        <f t="shared" si="28"/>
        <v>0.87500000000000011</v>
      </c>
      <c r="T52" s="1">
        <f t="shared" si="28"/>
        <v>0.87500000000000011</v>
      </c>
      <c r="U52" s="1">
        <f t="shared" si="28"/>
        <v>0.87500000000000011</v>
      </c>
      <c r="V52" s="1">
        <f t="shared" si="28"/>
        <v>0.87500000000000011</v>
      </c>
      <c r="W52" s="1">
        <f t="shared" si="28"/>
        <v>0.87500000000000011</v>
      </c>
      <c r="X52" s="1">
        <f t="shared" si="28"/>
        <v>0.87500000000000011</v>
      </c>
      <c r="Y52" s="1">
        <f t="shared" si="28"/>
        <v>0.87500000000000011</v>
      </c>
      <c r="Z52" s="1">
        <f t="shared" si="28"/>
        <v>0.87500000000000011</v>
      </c>
      <c r="AA52" s="1">
        <f t="shared" si="28"/>
        <v>0.95000000000000007</v>
      </c>
      <c r="AB52" s="1">
        <f t="shared" si="28"/>
        <v>0.95000000000000007</v>
      </c>
      <c r="AC52" s="1">
        <f t="shared" si="28"/>
        <v>0.95000000000000007</v>
      </c>
      <c r="AD52" s="1">
        <f t="shared" si="28"/>
        <v>0.95000000000000007</v>
      </c>
      <c r="AE52" s="1">
        <f t="shared" si="28"/>
        <v>0.95000000000000007</v>
      </c>
      <c r="AF52" s="1">
        <f t="shared" si="28"/>
        <v>0.95000000000000007</v>
      </c>
      <c r="AG52" s="1">
        <f t="shared" si="28"/>
        <v>0.95000000000000007</v>
      </c>
      <c r="AH52" s="1">
        <f t="shared" si="28"/>
        <v>0.95000000000000007</v>
      </c>
      <c r="AI52" s="1">
        <f t="shared" si="28"/>
        <v>0.95000000000000007</v>
      </c>
      <c r="AJ52" s="1">
        <f t="shared" si="28"/>
        <v>0.95000000000000007</v>
      </c>
      <c r="AK52" s="1">
        <f t="shared" si="28"/>
        <v>0.95000000000000007</v>
      </c>
      <c r="AL52" s="1">
        <f t="shared" si="28"/>
        <v>0.95000000000000007</v>
      </c>
      <c r="AM52" s="1">
        <f t="shared" si="19"/>
        <v>9.6</v>
      </c>
      <c r="AN52" s="1">
        <f t="shared" si="20"/>
        <v>10.500000000000002</v>
      </c>
      <c r="AO52" s="1">
        <f t="shared" si="21"/>
        <v>11.399999999999999</v>
      </c>
    </row>
    <row r="53" spans="1:41" x14ac:dyDescent="0.3">
      <c r="A53" s="1">
        <v>3.6</v>
      </c>
      <c r="B53" s="47" t="s">
        <v>41</v>
      </c>
      <c r="C53" s="1">
        <f>$A53/12</f>
        <v>0.3</v>
      </c>
      <c r="D53" s="1">
        <f t="shared" ref="D53:AL53" si="29">$A53/12</f>
        <v>0.3</v>
      </c>
      <c r="E53" s="1">
        <f t="shared" si="29"/>
        <v>0.3</v>
      </c>
      <c r="F53" s="1">
        <f t="shared" si="29"/>
        <v>0.3</v>
      </c>
      <c r="G53" s="1">
        <f t="shared" si="29"/>
        <v>0.3</v>
      </c>
      <c r="H53" s="1">
        <f t="shared" si="29"/>
        <v>0.3</v>
      </c>
      <c r="I53" s="1">
        <f t="shared" si="29"/>
        <v>0.3</v>
      </c>
      <c r="J53" s="1">
        <f t="shared" si="29"/>
        <v>0.3</v>
      </c>
      <c r="K53" s="1">
        <f t="shared" si="29"/>
        <v>0.3</v>
      </c>
      <c r="L53" s="1">
        <f t="shared" si="29"/>
        <v>0.3</v>
      </c>
      <c r="M53" s="1">
        <f t="shared" si="29"/>
        <v>0.3</v>
      </c>
      <c r="N53" s="1">
        <f t="shared" si="29"/>
        <v>0.3</v>
      </c>
      <c r="O53" s="1">
        <f t="shared" si="29"/>
        <v>0.3</v>
      </c>
      <c r="P53" s="1">
        <f t="shared" si="29"/>
        <v>0.3</v>
      </c>
      <c r="Q53" s="1">
        <f t="shared" si="29"/>
        <v>0.3</v>
      </c>
      <c r="R53" s="1">
        <f t="shared" si="29"/>
        <v>0.3</v>
      </c>
      <c r="S53" s="1">
        <f t="shared" si="29"/>
        <v>0.3</v>
      </c>
      <c r="T53" s="1">
        <f t="shared" si="29"/>
        <v>0.3</v>
      </c>
      <c r="U53" s="1">
        <f t="shared" si="29"/>
        <v>0.3</v>
      </c>
      <c r="V53" s="1">
        <f t="shared" si="29"/>
        <v>0.3</v>
      </c>
      <c r="W53" s="1">
        <f t="shared" si="29"/>
        <v>0.3</v>
      </c>
      <c r="X53" s="1">
        <f t="shared" si="29"/>
        <v>0.3</v>
      </c>
      <c r="Y53" s="1">
        <f t="shared" si="29"/>
        <v>0.3</v>
      </c>
      <c r="Z53" s="1">
        <f t="shared" si="29"/>
        <v>0.3</v>
      </c>
      <c r="AA53" s="1">
        <f t="shared" si="29"/>
        <v>0.3</v>
      </c>
      <c r="AB53" s="1">
        <f t="shared" si="29"/>
        <v>0.3</v>
      </c>
      <c r="AC53" s="1">
        <f t="shared" si="29"/>
        <v>0.3</v>
      </c>
      <c r="AD53" s="1">
        <f t="shared" si="29"/>
        <v>0.3</v>
      </c>
      <c r="AE53" s="1">
        <f t="shared" si="29"/>
        <v>0.3</v>
      </c>
      <c r="AF53" s="1">
        <f t="shared" si="29"/>
        <v>0.3</v>
      </c>
      <c r="AG53" s="1">
        <f t="shared" si="29"/>
        <v>0.3</v>
      </c>
      <c r="AH53" s="1">
        <f t="shared" si="29"/>
        <v>0.3</v>
      </c>
      <c r="AI53" s="1">
        <f t="shared" si="29"/>
        <v>0.3</v>
      </c>
      <c r="AJ53" s="1">
        <f t="shared" si="29"/>
        <v>0.3</v>
      </c>
      <c r="AK53" s="1">
        <f t="shared" si="29"/>
        <v>0.3</v>
      </c>
      <c r="AL53" s="1">
        <f t="shared" si="29"/>
        <v>0.3</v>
      </c>
      <c r="AM53" s="1">
        <f t="shared" si="19"/>
        <v>3.5999999999999992</v>
      </c>
      <c r="AN53" s="1">
        <f t="shared" si="20"/>
        <v>3.5999999999999992</v>
      </c>
      <c r="AO53" s="1">
        <f t="shared" si="21"/>
        <v>3.5999999999999992</v>
      </c>
    </row>
    <row r="54" spans="1:41" x14ac:dyDescent="0.3">
      <c r="A54" s="48">
        <v>5.0000000000000001E-3</v>
      </c>
      <c r="B54" s="47" t="s">
        <v>42</v>
      </c>
      <c r="C54" s="1">
        <f>$A54*C$36</f>
        <v>0.66666666666666674</v>
      </c>
      <c r="D54" s="1">
        <f t="shared" ref="D54:AL54" si="30">$A54*D$36</f>
        <v>0.66666666666666674</v>
      </c>
      <c r="E54" s="1">
        <f t="shared" si="30"/>
        <v>0.66666666666666674</v>
      </c>
      <c r="F54" s="1">
        <f t="shared" si="30"/>
        <v>0.66666666666666674</v>
      </c>
      <c r="G54" s="1">
        <f t="shared" si="30"/>
        <v>0.66666666666666674</v>
      </c>
      <c r="H54" s="1">
        <f t="shared" si="30"/>
        <v>0.66666666666666674</v>
      </c>
      <c r="I54" s="1">
        <f t="shared" si="30"/>
        <v>0.66666666666666674</v>
      </c>
      <c r="J54" s="1">
        <f t="shared" si="30"/>
        <v>0.66666666666666674</v>
      </c>
      <c r="K54" s="1">
        <f t="shared" si="30"/>
        <v>0.66666666666666674</v>
      </c>
      <c r="L54" s="1">
        <f t="shared" si="30"/>
        <v>0.66666666666666674</v>
      </c>
      <c r="M54" s="1">
        <f t="shared" si="30"/>
        <v>0.66666666666666674</v>
      </c>
      <c r="N54" s="1">
        <f t="shared" si="30"/>
        <v>0.66666666666666674</v>
      </c>
      <c r="O54" s="1">
        <f t="shared" si="30"/>
        <v>0.72916666666666674</v>
      </c>
      <c r="P54" s="1">
        <f t="shared" si="30"/>
        <v>0.72916666666666674</v>
      </c>
      <c r="Q54" s="1">
        <f t="shared" si="30"/>
        <v>0.72916666666666674</v>
      </c>
      <c r="R54" s="1">
        <f t="shared" si="30"/>
        <v>0.72916666666666674</v>
      </c>
      <c r="S54" s="1">
        <f t="shared" si="30"/>
        <v>0.72916666666666674</v>
      </c>
      <c r="T54" s="1">
        <f t="shared" si="30"/>
        <v>0.72916666666666674</v>
      </c>
      <c r="U54" s="1">
        <f t="shared" si="30"/>
        <v>0.72916666666666674</v>
      </c>
      <c r="V54" s="1">
        <f t="shared" si="30"/>
        <v>0.72916666666666674</v>
      </c>
      <c r="W54" s="1">
        <f t="shared" si="30"/>
        <v>0.72916666666666674</v>
      </c>
      <c r="X54" s="1">
        <f t="shared" si="30"/>
        <v>0.72916666666666674</v>
      </c>
      <c r="Y54" s="1">
        <f t="shared" si="30"/>
        <v>0.72916666666666674</v>
      </c>
      <c r="Z54" s="1">
        <f t="shared" si="30"/>
        <v>0.72916666666666674</v>
      </c>
      <c r="AA54" s="1">
        <f t="shared" si="30"/>
        <v>0.79166666666666674</v>
      </c>
      <c r="AB54" s="1">
        <f t="shared" si="30"/>
        <v>0.79166666666666674</v>
      </c>
      <c r="AC54" s="1">
        <f t="shared" si="30"/>
        <v>0.79166666666666674</v>
      </c>
      <c r="AD54" s="1">
        <f t="shared" si="30"/>
        <v>0.79166666666666674</v>
      </c>
      <c r="AE54" s="1">
        <f t="shared" si="30"/>
        <v>0.79166666666666674</v>
      </c>
      <c r="AF54" s="1">
        <f t="shared" si="30"/>
        <v>0.79166666666666674</v>
      </c>
      <c r="AG54" s="1">
        <f t="shared" si="30"/>
        <v>0.79166666666666674</v>
      </c>
      <c r="AH54" s="1">
        <f t="shared" si="30"/>
        <v>0.79166666666666674</v>
      </c>
      <c r="AI54" s="1">
        <f t="shared" si="30"/>
        <v>0.79166666666666674</v>
      </c>
      <c r="AJ54" s="1">
        <f t="shared" si="30"/>
        <v>0.79166666666666674</v>
      </c>
      <c r="AK54" s="1">
        <f t="shared" si="30"/>
        <v>0.79166666666666674</v>
      </c>
      <c r="AL54" s="1">
        <f t="shared" si="30"/>
        <v>0.79166666666666674</v>
      </c>
      <c r="AM54" s="1">
        <f t="shared" si="19"/>
        <v>8.0000000000000018</v>
      </c>
      <c r="AN54" s="1">
        <f t="shared" si="20"/>
        <v>8.7500000000000018</v>
      </c>
      <c r="AO54" s="1">
        <f t="shared" si="21"/>
        <v>9.5000000000000018</v>
      </c>
    </row>
    <row r="55" spans="1:41" x14ac:dyDescent="0.3">
      <c r="A55" s="2"/>
      <c r="B55" s="47" t="s">
        <v>43</v>
      </c>
      <c r="C55" s="1">
        <f>$C$13/12/1000*$C$14</f>
        <v>2.84</v>
      </c>
      <c r="D55" s="1">
        <f t="shared" ref="D55:AL55" si="31">$C$13/12/1000*$C$14</f>
        <v>2.84</v>
      </c>
      <c r="E55" s="1">
        <f t="shared" si="31"/>
        <v>2.84</v>
      </c>
      <c r="F55" s="1">
        <f t="shared" si="31"/>
        <v>2.84</v>
      </c>
      <c r="G55" s="1">
        <f t="shared" si="31"/>
        <v>2.84</v>
      </c>
      <c r="H55" s="1">
        <f t="shared" si="31"/>
        <v>2.84</v>
      </c>
      <c r="I55" s="1">
        <f t="shared" si="31"/>
        <v>2.84</v>
      </c>
      <c r="J55" s="1">
        <f t="shared" si="31"/>
        <v>2.84</v>
      </c>
      <c r="K55" s="1">
        <f t="shared" si="31"/>
        <v>2.84</v>
      </c>
      <c r="L55" s="1">
        <f t="shared" si="31"/>
        <v>2.84</v>
      </c>
      <c r="M55" s="1">
        <f t="shared" si="31"/>
        <v>2.84</v>
      </c>
      <c r="N55" s="1">
        <f t="shared" si="31"/>
        <v>2.84</v>
      </c>
      <c r="O55" s="1">
        <f t="shared" si="31"/>
        <v>2.84</v>
      </c>
      <c r="P55" s="1">
        <f t="shared" si="31"/>
        <v>2.84</v>
      </c>
      <c r="Q55" s="1">
        <f t="shared" si="31"/>
        <v>2.84</v>
      </c>
      <c r="R55" s="1">
        <f t="shared" si="31"/>
        <v>2.84</v>
      </c>
      <c r="S55" s="1">
        <f t="shared" si="31"/>
        <v>2.84</v>
      </c>
      <c r="T55" s="1">
        <f t="shared" si="31"/>
        <v>2.84</v>
      </c>
      <c r="U55" s="1">
        <f t="shared" si="31"/>
        <v>2.84</v>
      </c>
      <c r="V55" s="1">
        <f t="shared" si="31"/>
        <v>2.84</v>
      </c>
      <c r="W55" s="1">
        <f t="shared" si="31"/>
        <v>2.84</v>
      </c>
      <c r="X55" s="1">
        <f t="shared" si="31"/>
        <v>2.84</v>
      </c>
      <c r="Y55" s="1">
        <f t="shared" si="31"/>
        <v>2.84</v>
      </c>
      <c r="Z55" s="1">
        <f t="shared" si="31"/>
        <v>2.84</v>
      </c>
      <c r="AA55" s="1">
        <f t="shared" si="31"/>
        <v>2.84</v>
      </c>
      <c r="AB55" s="1">
        <f t="shared" si="31"/>
        <v>2.84</v>
      </c>
      <c r="AC55" s="1">
        <f t="shared" si="31"/>
        <v>2.84</v>
      </c>
      <c r="AD55" s="1">
        <f t="shared" si="31"/>
        <v>2.84</v>
      </c>
      <c r="AE55" s="1">
        <f t="shared" si="31"/>
        <v>2.84</v>
      </c>
      <c r="AF55" s="1">
        <f t="shared" si="31"/>
        <v>2.84</v>
      </c>
      <c r="AG55" s="1">
        <f t="shared" si="31"/>
        <v>2.84</v>
      </c>
      <c r="AH55" s="1">
        <f t="shared" si="31"/>
        <v>2.84</v>
      </c>
      <c r="AI55" s="1">
        <f t="shared" si="31"/>
        <v>2.84</v>
      </c>
      <c r="AJ55" s="1">
        <f t="shared" si="31"/>
        <v>2.84</v>
      </c>
      <c r="AK55" s="1">
        <f t="shared" si="31"/>
        <v>2.84</v>
      </c>
      <c r="AL55" s="1">
        <f t="shared" si="31"/>
        <v>2.84</v>
      </c>
      <c r="AM55" s="1">
        <f t="shared" si="19"/>
        <v>34.08</v>
      </c>
      <c r="AN55" s="1">
        <f t="shared" si="20"/>
        <v>34.08</v>
      </c>
      <c r="AO55" s="1">
        <f t="shared" si="21"/>
        <v>34.08</v>
      </c>
    </row>
    <row r="56" spans="1:41" x14ac:dyDescent="0.3">
      <c r="A56" s="2"/>
      <c r="B56" s="47" t="s">
        <v>44</v>
      </c>
      <c r="C56" s="1">
        <f>139286/12/1000</f>
        <v>11.607166666666666</v>
      </c>
      <c r="D56" s="1">
        <f t="shared" ref="D56:N56" si="32">139286/12/1000</f>
        <v>11.607166666666666</v>
      </c>
      <c r="E56" s="1">
        <f t="shared" si="32"/>
        <v>11.607166666666666</v>
      </c>
      <c r="F56" s="1">
        <f t="shared" si="32"/>
        <v>11.607166666666666</v>
      </c>
      <c r="G56" s="1">
        <f t="shared" si="32"/>
        <v>11.607166666666666</v>
      </c>
      <c r="H56" s="1">
        <f t="shared" si="32"/>
        <v>11.607166666666666</v>
      </c>
      <c r="I56" s="1">
        <f t="shared" si="32"/>
        <v>11.607166666666666</v>
      </c>
      <c r="J56" s="1">
        <f t="shared" si="32"/>
        <v>11.607166666666666</v>
      </c>
      <c r="K56" s="1">
        <f t="shared" si="32"/>
        <v>11.607166666666666</v>
      </c>
      <c r="L56" s="1">
        <f t="shared" si="32"/>
        <v>11.607166666666666</v>
      </c>
      <c r="M56" s="1">
        <f t="shared" si="32"/>
        <v>11.607166666666666</v>
      </c>
      <c r="N56" s="1">
        <f t="shared" si="32"/>
        <v>11.607166666666666</v>
      </c>
      <c r="O56" s="1">
        <f t="shared" ref="O56:Z56" si="33">71633/12/1000</f>
        <v>5.9694166666666666</v>
      </c>
      <c r="P56" s="1">
        <f t="shared" si="33"/>
        <v>5.9694166666666666</v>
      </c>
      <c r="Q56" s="1">
        <f t="shared" si="33"/>
        <v>5.9694166666666666</v>
      </c>
      <c r="R56" s="1">
        <f t="shared" si="33"/>
        <v>5.9694166666666666</v>
      </c>
      <c r="S56" s="1">
        <f t="shared" si="33"/>
        <v>5.9694166666666666</v>
      </c>
      <c r="T56" s="1">
        <f t="shared" si="33"/>
        <v>5.9694166666666666</v>
      </c>
      <c r="U56" s="1">
        <f t="shared" si="33"/>
        <v>5.9694166666666666</v>
      </c>
      <c r="V56" s="1">
        <f t="shared" si="33"/>
        <v>5.9694166666666666</v>
      </c>
      <c r="W56" s="1">
        <f t="shared" si="33"/>
        <v>5.9694166666666666</v>
      </c>
      <c r="X56" s="1">
        <f t="shared" si="33"/>
        <v>5.9694166666666666</v>
      </c>
      <c r="Y56" s="1">
        <f t="shared" si="33"/>
        <v>5.9694166666666666</v>
      </c>
      <c r="Z56" s="1">
        <f t="shared" si="33"/>
        <v>5.9694166666666666</v>
      </c>
      <c r="AA56" s="1">
        <f t="shared" ref="AA56:AL56" si="34">59694/12/1000</f>
        <v>4.9744999999999999</v>
      </c>
      <c r="AB56" s="1">
        <f t="shared" si="34"/>
        <v>4.9744999999999999</v>
      </c>
      <c r="AC56" s="1">
        <f t="shared" si="34"/>
        <v>4.9744999999999999</v>
      </c>
      <c r="AD56" s="1">
        <f t="shared" si="34"/>
        <v>4.9744999999999999</v>
      </c>
      <c r="AE56" s="1">
        <f t="shared" si="34"/>
        <v>4.9744999999999999</v>
      </c>
      <c r="AF56" s="1">
        <f t="shared" si="34"/>
        <v>4.9744999999999999</v>
      </c>
      <c r="AG56" s="1">
        <f t="shared" si="34"/>
        <v>4.9744999999999999</v>
      </c>
      <c r="AH56" s="1">
        <f t="shared" si="34"/>
        <v>4.9744999999999999</v>
      </c>
      <c r="AI56" s="1">
        <f t="shared" si="34"/>
        <v>4.9744999999999999</v>
      </c>
      <c r="AJ56" s="1">
        <f t="shared" si="34"/>
        <v>4.9744999999999999</v>
      </c>
      <c r="AK56" s="1">
        <f t="shared" si="34"/>
        <v>4.9744999999999999</v>
      </c>
      <c r="AL56" s="1">
        <f t="shared" si="34"/>
        <v>4.9744999999999999</v>
      </c>
      <c r="AM56" s="1">
        <f t="shared" si="19"/>
        <v>139.28600000000003</v>
      </c>
      <c r="AN56" s="1">
        <f t="shared" si="20"/>
        <v>71.632999999999996</v>
      </c>
      <c r="AO56" s="1">
        <f t="shared" si="21"/>
        <v>59.693999999999996</v>
      </c>
    </row>
    <row r="57" spans="1:41" x14ac:dyDescent="0.3">
      <c r="B57" s="51" t="s">
        <v>47</v>
      </c>
      <c r="C57" s="12">
        <f>SUM(C41:C56)</f>
        <v>66.113833333333346</v>
      </c>
      <c r="D57" s="12">
        <f t="shared" ref="D57:AL57" si="35">SUM(D41:D56)</f>
        <v>66.113833333333346</v>
      </c>
      <c r="E57" s="12">
        <f t="shared" si="35"/>
        <v>66.113833333333346</v>
      </c>
      <c r="F57" s="12">
        <f t="shared" si="35"/>
        <v>66.113833333333346</v>
      </c>
      <c r="G57" s="12">
        <f t="shared" si="35"/>
        <v>66.113833333333346</v>
      </c>
      <c r="H57" s="12">
        <f t="shared" si="35"/>
        <v>66.113833333333346</v>
      </c>
      <c r="I57" s="12">
        <f t="shared" si="35"/>
        <v>66.113833333333346</v>
      </c>
      <c r="J57" s="12">
        <f t="shared" si="35"/>
        <v>66.113833333333346</v>
      </c>
      <c r="K57" s="12">
        <f t="shared" si="35"/>
        <v>66.113833333333346</v>
      </c>
      <c r="L57" s="12">
        <f t="shared" si="35"/>
        <v>66.113833333333346</v>
      </c>
      <c r="M57" s="12">
        <f t="shared" si="35"/>
        <v>66.113833333333346</v>
      </c>
      <c r="N57" s="12">
        <f t="shared" si="35"/>
        <v>66.113833333333346</v>
      </c>
      <c r="O57" s="12">
        <f t="shared" si="35"/>
        <v>63.805250000000008</v>
      </c>
      <c r="P57" s="12">
        <f t="shared" si="35"/>
        <v>63.805250000000008</v>
      </c>
      <c r="Q57" s="12">
        <f t="shared" si="35"/>
        <v>63.805250000000008</v>
      </c>
      <c r="R57" s="12">
        <f t="shared" si="35"/>
        <v>63.805250000000008</v>
      </c>
      <c r="S57" s="12">
        <f t="shared" si="35"/>
        <v>63.805250000000008</v>
      </c>
      <c r="T57" s="12">
        <f t="shared" si="35"/>
        <v>63.805250000000008</v>
      </c>
      <c r="U57" s="12">
        <f t="shared" si="35"/>
        <v>63.805250000000008</v>
      </c>
      <c r="V57" s="12">
        <f t="shared" si="35"/>
        <v>63.805250000000008</v>
      </c>
      <c r="W57" s="12">
        <f t="shared" si="35"/>
        <v>63.805250000000008</v>
      </c>
      <c r="X57" s="12">
        <f t="shared" si="35"/>
        <v>63.805250000000008</v>
      </c>
      <c r="Y57" s="12">
        <f t="shared" si="35"/>
        <v>63.805250000000008</v>
      </c>
      <c r="Z57" s="12">
        <f t="shared" si="35"/>
        <v>63.805250000000008</v>
      </c>
      <c r="AA57" s="12">
        <f t="shared" si="35"/>
        <v>66.139500000000012</v>
      </c>
      <c r="AB57" s="12">
        <f t="shared" si="35"/>
        <v>66.139500000000012</v>
      </c>
      <c r="AC57" s="12">
        <f t="shared" si="35"/>
        <v>66.139500000000012</v>
      </c>
      <c r="AD57" s="12">
        <f t="shared" si="35"/>
        <v>66.139500000000012</v>
      </c>
      <c r="AE57" s="12">
        <f t="shared" si="35"/>
        <v>66.139500000000012</v>
      </c>
      <c r="AF57" s="12">
        <f t="shared" si="35"/>
        <v>66.139500000000012</v>
      </c>
      <c r="AG57" s="12">
        <f t="shared" si="35"/>
        <v>66.139500000000012</v>
      </c>
      <c r="AH57" s="12">
        <f t="shared" si="35"/>
        <v>66.139500000000012</v>
      </c>
      <c r="AI57" s="12">
        <f t="shared" si="35"/>
        <v>66.139500000000012</v>
      </c>
      <c r="AJ57" s="12">
        <f t="shared" si="35"/>
        <v>66.139500000000012</v>
      </c>
      <c r="AK57" s="12">
        <f t="shared" si="35"/>
        <v>66.139500000000012</v>
      </c>
      <c r="AL57" s="12">
        <f t="shared" si="35"/>
        <v>66.139500000000012</v>
      </c>
      <c r="AM57" s="1">
        <f t="shared" si="19"/>
        <v>793.3660000000001</v>
      </c>
      <c r="AN57" s="1">
        <f t="shared" si="20"/>
        <v>765.66300000000012</v>
      </c>
      <c r="AO57" s="1">
        <f t="shared" si="21"/>
        <v>793.67400000000009</v>
      </c>
    </row>
    <row r="59" spans="1:41" x14ac:dyDescent="0.3">
      <c r="B59" s="47" t="s">
        <v>48</v>
      </c>
      <c r="C59" s="12">
        <f>C39-C57</f>
        <v>24.206166666666647</v>
      </c>
      <c r="D59" s="12">
        <f t="shared" ref="D59:AL59" si="36">D39-D57</f>
        <v>24.206166666666647</v>
      </c>
      <c r="E59" s="12">
        <f t="shared" si="36"/>
        <v>24.206166666666647</v>
      </c>
      <c r="F59" s="12">
        <f t="shared" si="36"/>
        <v>24.206166666666647</v>
      </c>
      <c r="G59" s="12">
        <f t="shared" si="36"/>
        <v>24.206166666666647</v>
      </c>
      <c r="H59" s="12">
        <f t="shared" si="36"/>
        <v>24.206166666666647</v>
      </c>
      <c r="I59" s="12">
        <f t="shared" si="36"/>
        <v>24.206166666666647</v>
      </c>
      <c r="J59" s="12">
        <f t="shared" si="36"/>
        <v>24.206166666666647</v>
      </c>
      <c r="K59" s="12">
        <f t="shared" si="36"/>
        <v>24.206166666666647</v>
      </c>
      <c r="L59" s="12">
        <f t="shared" si="36"/>
        <v>24.206166666666647</v>
      </c>
      <c r="M59" s="12">
        <f t="shared" si="36"/>
        <v>24.206166666666647</v>
      </c>
      <c r="N59" s="12">
        <f t="shared" si="36"/>
        <v>24.206166666666647</v>
      </c>
      <c r="O59" s="12">
        <f t="shared" si="36"/>
        <v>34.982249999999986</v>
      </c>
      <c r="P59" s="12">
        <f t="shared" si="36"/>
        <v>34.982249999999986</v>
      </c>
      <c r="Q59" s="12">
        <f t="shared" si="36"/>
        <v>34.982249999999986</v>
      </c>
      <c r="R59" s="12">
        <f t="shared" si="36"/>
        <v>34.982249999999986</v>
      </c>
      <c r="S59" s="12">
        <f t="shared" si="36"/>
        <v>34.982249999999986</v>
      </c>
      <c r="T59" s="12">
        <f t="shared" si="36"/>
        <v>34.982249999999986</v>
      </c>
      <c r="U59" s="12">
        <f t="shared" si="36"/>
        <v>34.982249999999986</v>
      </c>
      <c r="V59" s="12">
        <f t="shared" si="36"/>
        <v>34.982249999999986</v>
      </c>
      <c r="W59" s="12">
        <f t="shared" si="36"/>
        <v>34.982249999999986</v>
      </c>
      <c r="X59" s="12">
        <f t="shared" si="36"/>
        <v>34.982249999999986</v>
      </c>
      <c r="Y59" s="12">
        <f t="shared" si="36"/>
        <v>34.982249999999986</v>
      </c>
      <c r="Z59" s="12">
        <f t="shared" si="36"/>
        <v>34.982249999999986</v>
      </c>
      <c r="AA59" s="12">
        <f t="shared" si="36"/>
        <v>41.115499999999983</v>
      </c>
      <c r="AB59" s="12">
        <f t="shared" si="36"/>
        <v>41.115499999999983</v>
      </c>
      <c r="AC59" s="12">
        <f t="shared" si="36"/>
        <v>41.115499999999983</v>
      </c>
      <c r="AD59" s="12">
        <f t="shared" si="36"/>
        <v>41.115499999999983</v>
      </c>
      <c r="AE59" s="12">
        <f t="shared" si="36"/>
        <v>41.115499999999983</v>
      </c>
      <c r="AF59" s="12">
        <f t="shared" si="36"/>
        <v>41.115499999999983</v>
      </c>
      <c r="AG59" s="12">
        <f t="shared" si="36"/>
        <v>41.115499999999983</v>
      </c>
      <c r="AH59" s="12">
        <f t="shared" si="36"/>
        <v>41.115499999999983</v>
      </c>
      <c r="AI59" s="12">
        <f t="shared" si="36"/>
        <v>41.115499999999983</v>
      </c>
      <c r="AJ59" s="12">
        <f t="shared" si="36"/>
        <v>41.115499999999983</v>
      </c>
      <c r="AK59" s="12">
        <f t="shared" si="36"/>
        <v>41.115499999999983</v>
      </c>
      <c r="AL59" s="12">
        <f t="shared" si="36"/>
        <v>41.115499999999983</v>
      </c>
      <c r="AM59" s="1">
        <f t="shared" ref="AM59" si="37">SUM(C59:N59)</f>
        <v>290.47399999999982</v>
      </c>
      <c r="AN59" s="1">
        <f t="shared" ref="AN59" si="38">SUM(O59:Z59)</f>
        <v>419.78699999999975</v>
      </c>
      <c r="AO59" s="1">
        <f t="shared" ref="AO59" si="39">SUM(AA59:AL59)</f>
        <v>493.38599999999991</v>
      </c>
    </row>
    <row r="60" spans="1:41" x14ac:dyDescent="0.3">
      <c r="B60" s="52" t="s">
        <v>49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>
        <f>IF(AM59&gt;G11,I11+J11*(AM59-G11),IF(AM59&gt;G10,I10+J10*(AM59-G10),AM59*J9))</f>
        <v>112.42751999999992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1">
        <f>IF(AN59&gt;G11,I11+J11*(AN59-G11),IF(AN59&gt;G10,I10+J10*(AN59-G10),AN59*J9))</f>
        <v>174.49775999999989</v>
      </c>
    </row>
  </sheetData>
  <mergeCells count="2">
    <mergeCell ref="C18:AL18"/>
    <mergeCell ref="C34:AL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5:AO92"/>
  <sheetViews>
    <sheetView topLeftCell="AG55" zoomScale="126" zoomScaleNormal="62" workbookViewId="0">
      <selection activeCell="AO68" sqref="AO68"/>
    </sheetView>
  </sheetViews>
  <sheetFormatPr defaultRowHeight="14.4" x14ac:dyDescent="0.3"/>
  <cols>
    <col min="2" max="2" width="21" bestFit="1" customWidth="1"/>
    <col min="3" max="3" width="11.6640625" bestFit="1" customWidth="1"/>
    <col min="4" max="4" width="10.6640625" bestFit="1" customWidth="1"/>
    <col min="5" max="6" width="7.109375" customWidth="1"/>
    <col min="7" max="8" width="9.109375" bestFit="1" customWidth="1"/>
    <col min="9" max="9" width="8.44140625" bestFit="1" customWidth="1"/>
    <col min="10" max="10" width="11.6640625" bestFit="1" customWidth="1"/>
    <col min="11" max="38" width="7.109375" customWidth="1"/>
    <col min="39" max="41" width="11.109375" bestFit="1" customWidth="1"/>
  </cols>
  <sheetData>
    <row r="5" spans="2:11" x14ac:dyDescent="0.3">
      <c r="B5" t="s">
        <v>17</v>
      </c>
      <c r="C5" t="s">
        <v>18</v>
      </c>
    </row>
    <row r="7" spans="2:11" x14ac:dyDescent="0.3">
      <c r="B7" s="6" t="s">
        <v>9</v>
      </c>
      <c r="C7" s="9" t="s">
        <v>12</v>
      </c>
      <c r="D7" s="9" t="s">
        <v>8</v>
      </c>
      <c r="F7" s="6" t="s">
        <v>50</v>
      </c>
    </row>
    <row r="8" spans="2:11" x14ac:dyDescent="0.3">
      <c r="B8" s="7" t="s">
        <v>11</v>
      </c>
      <c r="C8" s="2">
        <v>1600000</v>
      </c>
      <c r="D8" s="2">
        <f>C8*0.8</f>
        <v>1280000</v>
      </c>
      <c r="F8" s="4" t="s">
        <v>51</v>
      </c>
      <c r="G8" s="4" t="s">
        <v>52</v>
      </c>
      <c r="H8" s="4" t="s">
        <v>53</v>
      </c>
      <c r="I8" s="4" t="s">
        <v>54</v>
      </c>
      <c r="J8" s="4" t="s">
        <v>55</v>
      </c>
    </row>
    <row r="9" spans="2:11" x14ac:dyDescent="0.3">
      <c r="B9" s="7" t="s">
        <v>13</v>
      </c>
      <c r="C9" s="2">
        <v>150000</v>
      </c>
      <c r="D9" s="2">
        <f>C9*0.8</f>
        <v>120000</v>
      </c>
      <c r="F9" s="4">
        <v>1</v>
      </c>
      <c r="G9" s="2">
        <v>0</v>
      </c>
      <c r="H9" s="2">
        <v>50</v>
      </c>
      <c r="I9" s="2">
        <v>0</v>
      </c>
      <c r="J9" s="3">
        <v>0.2</v>
      </c>
    </row>
    <row r="10" spans="2:11" x14ac:dyDescent="0.3">
      <c r="B10" s="7" t="s">
        <v>35</v>
      </c>
      <c r="C10" s="3">
        <v>0.31</v>
      </c>
      <c r="D10" s="14">
        <v>0.35</v>
      </c>
      <c r="F10" s="4">
        <v>2</v>
      </c>
      <c r="G10" s="2">
        <f>H9</f>
        <v>50</v>
      </c>
      <c r="H10" s="2">
        <v>100</v>
      </c>
      <c r="I10" s="2">
        <f>H9*J9</f>
        <v>10</v>
      </c>
      <c r="J10" s="3">
        <v>0.22</v>
      </c>
      <c r="K10" s="10"/>
    </row>
    <row r="11" spans="2:11" x14ac:dyDescent="0.3">
      <c r="B11" s="7" t="s">
        <v>34</v>
      </c>
      <c r="C11" s="3">
        <v>0.17</v>
      </c>
      <c r="D11" s="3">
        <v>0.2</v>
      </c>
      <c r="F11" s="4">
        <v>3</v>
      </c>
      <c r="G11" s="2">
        <f>H10</f>
        <v>100</v>
      </c>
      <c r="H11" s="2"/>
      <c r="I11" s="5">
        <f>I10+J10*(H10-G10)</f>
        <v>21</v>
      </c>
      <c r="J11" s="3">
        <v>0.48</v>
      </c>
    </row>
    <row r="12" spans="2:11" x14ac:dyDescent="0.3">
      <c r="B12" s="7" t="s">
        <v>45</v>
      </c>
      <c r="C12" s="2">
        <v>2000</v>
      </c>
      <c r="I12" s="10"/>
    </row>
    <row r="13" spans="2:11" x14ac:dyDescent="0.3">
      <c r="B13" s="7" t="s">
        <v>46</v>
      </c>
      <c r="C13" s="2">
        <v>426000</v>
      </c>
    </row>
    <row r="14" spans="2:11" x14ac:dyDescent="0.3">
      <c r="B14" s="7" t="s">
        <v>43</v>
      </c>
      <c r="C14" s="3">
        <v>0.08</v>
      </c>
    </row>
    <row r="18" spans="1:41" x14ac:dyDescent="0.3">
      <c r="C18" s="132" t="s">
        <v>29</v>
      </c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4"/>
    </row>
    <row r="19" spans="1:41" x14ac:dyDescent="0.3">
      <c r="C19" s="20">
        <v>1</v>
      </c>
      <c r="D19" s="21">
        <v>2</v>
      </c>
      <c r="E19" s="21">
        <v>3</v>
      </c>
      <c r="F19" s="21">
        <v>4</v>
      </c>
      <c r="G19" s="21">
        <v>5</v>
      </c>
      <c r="H19" s="21">
        <v>6</v>
      </c>
      <c r="I19" s="21">
        <v>7</v>
      </c>
      <c r="J19" s="21">
        <v>8</v>
      </c>
      <c r="K19" s="21">
        <v>9</v>
      </c>
      <c r="L19" s="21">
        <v>10</v>
      </c>
      <c r="M19" s="21">
        <v>11</v>
      </c>
      <c r="N19" s="21">
        <v>12</v>
      </c>
      <c r="O19" s="21">
        <v>13</v>
      </c>
      <c r="P19" s="21">
        <v>14</v>
      </c>
      <c r="Q19" s="21">
        <v>15</v>
      </c>
      <c r="R19" s="21">
        <v>16</v>
      </c>
      <c r="S19" s="21">
        <v>17</v>
      </c>
      <c r="T19" s="21">
        <v>18</v>
      </c>
      <c r="U19" s="21">
        <v>19</v>
      </c>
      <c r="V19" s="21">
        <v>20</v>
      </c>
      <c r="W19" s="21">
        <v>21</v>
      </c>
      <c r="X19" s="21">
        <v>22</v>
      </c>
      <c r="Y19" s="21">
        <v>23</v>
      </c>
      <c r="Z19" s="21">
        <v>24</v>
      </c>
      <c r="AA19" s="21">
        <v>25</v>
      </c>
      <c r="AB19" s="21">
        <v>26</v>
      </c>
      <c r="AC19" s="21">
        <v>27</v>
      </c>
      <c r="AD19" s="21">
        <v>28</v>
      </c>
      <c r="AE19" s="21">
        <v>29</v>
      </c>
      <c r="AF19" s="21">
        <v>30</v>
      </c>
      <c r="AG19" s="21">
        <v>31</v>
      </c>
      <c r="AH19" s="21">
        <v>32</v>
      </c>
      <c r="AI19" s="21">
        <v>33</v>
      </c>
      <c r="AJ19" s="21">
        <v>34</v>
      </c>
      <c r="AK19" s="21">
        <v>35</v>
      </c>
      <c r="AL19" s="22">
        <v>36</v>
      </c>
      <c r="AM19" s="17" t="s">
        <v>14</v>
      </c>
      <c r="AN19" s="18" t="s">
        <v>15</v>
      </c>
      <c r="AO19" s="19" t="s">
        <v>16</v>
      </c>
    </row>
    <row r="20" spans="1:41" x14ac:dyDescent="0.3">
      <c r="A20" s="25"/>
      <c r="B20" s="23" t="s">
        <v>10</v>
      </c>
      <c r="C20" s="36">
        <f>IF(C5="W", C8/12/1000, D8/12/1000)</f>
        <v>133.33333333333334</v>
      </c>
      <c r="D20" s="37">
        <f>C20</f>
        <v>133.33333333333334</v>
      </c>
      <c r="E20" s="37">
        <f t="shared" ref="E20:N20" si="0">D20</f>
        <v>133.33333333333334</v>
      </c>
      <c r="F20" s="37">
        <f t="shared" si="0"/>
        <v>133.33333333333334</v>
      </c>
      <c r="G20" s="37">
        <f t="shared" si="0"/>
        <v>133.33333333333334</v>
      </c>
      <c r="H20" s="37">
        <f t="shared" si="0"/>
        <v>133.33333333333334</v>
      </c>
      <c r="I20" s="37">
        <f t="shared" si="0"/>
        <v>133.33333333333334</v>
      </c>
      <c r="J20" s="37">
        <f t="shared" si="0"/>
        <v>133.33333333333334</v>
      </c>
      <c r="K20" s="37">
        <f t="shared" si="0"/>
        <v>133.33333333333334</v>
      </c>
      <c r="L20" s="37">
        <f t="shared" si="0"/>
        <v>133.33333333333334</v>
      </c>
      <c r="M20" s="37">
        <f t="shared" si="0"/>
        <v>133.33333333333334</v>
      </c>
      <c r="N20" s="37">
        <f t="shared" si="0"/>
        <v>133.33333333333334</v>
      </c>
      <c r="O20" s="37">
        <f>IF(C5="W",(C8+C9)/12/1000, (D8+D9)/12/1000)</f>
        <v>145.83333333333334</v>
      </c>
      <c r="P20" s="37">
        <f>O20</f>
        <v>145.83333333333334</v>
      </c>
      <c r="Q20" s="37">
        <f t="shared" ref="Q20:Z20" si="1">P20</f>
        <v>145.83333333333334</v>
      </c>
      <c r="R20" s="37">
        <f t="shared" si="1"/>
        <v>145.83333333333334</v>
      </c>
      <c r="S20" s="37">
        <f t="shared" si="1"/>
        <v>145.83333333333334</v>
      </c>
      <c r="T20" s="37">
        <f t="shared" si="1"/>
        <v>145.83333333333334</v>
      </c>
      <c r="U20" s="37">
        <f t="shared" si="1"/>
        <v>145.83333333333334</v>
      </c>
      <c r="V20" s="37">
        <f t="shared" si="1"/>
        <v>145.83333333333334</v>
      </c>
      <c r="W20" s="37">
        <f t="shared" si="1"/>
        <v>145.83333333333334</v>
      </c>
      <c r="X20" s="37">
        <f t="shared" si="1"/>
        <v>145.83333333333334</v>
      </c>
      <c r="Y20" s="37">
        <f t="shared" si="1"/>
        <v>145.83333333333334</v>
      </c>
      <c r="Z20" s="37">
        <f t="shared" si="1"/>
        <v>145.83333333333334</v>
      </c>
      <c r="AA20" s="37">
        <f>IF(C5="W",(C8+C9+C9)/12/1000,(D8+D9+D9)/12/1000)</f>
        <v>158.33333333333334</v>
      </c>
      <c r="AB20" s="37">
        <f>AA20</f>
        <v>158.33333333333334</v>
      </c>
      <c r="AC20" s="37">
        <f t="shared" ref="AC20:AL20" si="2">AB20</f>
        <v>158.33333333333334</v>
      </c>
      <c r="AD20" s="37">
        <f t="shared" si="2"/>
        <v>158.33333333333334</v>
      </c>
      <c r="AE20" s="37">
        <f t="shared" si="2"/>
        <v>158.33333333333334</v>
      </c>
      <c r="AF20" s="37">
        <f t="shared" si="2"/>
        <v>158.33333333333334</v>
      </c>
      <c r="AG20" s="37">
        <f t="shared" si="2"/>
        <v>158.33333333333334</v>
      </c>
      <c r="AH20" s="37">
        <f t="shared" si="2"/>
        <v>158.33333333333334</v>
      </c>
      <c r="AI20" s="37">
        <f t="shared" si="2"/>
        <v>158.33333333333334</v>
      </c>
      <c r="AJ20" s="37">
        <f t="shared" si="2"/>
        <v>158.33333333333334</v>
      </c>
      <c r="AK20" s="37">
        <f t="shared" si="2"/>
        <v>158.33333333333334</v>
      </c>
      <c r="AL20" s="38">
        <f t="shared" si="2"/>
        <v>158.33333333333334</v>
      </c>
      <c r="AM20" s="36">
        <f>SUM(C20:N20)</f>
        <v>1599.9999999999998</v>
      </c>
      <c r="AN20" s="37">
        <f>SUM(O20:Z20)</f>
        <v>1749.9999999999998</v>
      </c>
      <c r="AO20" s="38">
        <f>SUM(AA20:AL20)</f>
        <v>1899.9999999999998</v>
      </c>
    </row>
    <row r="21" spans="1:41" x14ac:dyDescent="0.3">
      <c r="A21" s="28">
        <v>0.4</v>
      </c>
      <c r="B21" s="32" t="s">
        <v>20</v>
      </c>
      <c r="C21" s="39">
        <f>C20*$A$21</f>
        <v>53.333333333333343</v>
      </c>
      <c r="D21" s="40">
        <f t="shared" ref="D21:AL21" si="3">D20*$A$21</f>
        <v>53.333333333333343</v>
      </c>
      <c r="E21" s="40">
        <f t="shared" si="3"/>
        <v>53.333333333333343</v>
      </c>
      <c r="F21" s="40">
        <f t="shared" si="3"/>
        <v>53.333333333333343</v>
      </c>
      <c r="G21" s="40">
        <f t="shared" si="3"/>
        <v>53.333333333333343</v>
      </c>
      <c r="H21" s="40">
        <f t="shared" si="3"/>
        <v>53.333333333333343</v>
      </c>
      <c r="I21" s="40">
        <f t="shared" si="3"/>
        <v>53.333333333333343</v>
      </c>
      <c r="J21" s="40">
        <f t="shared" si="3"/>
        <v>53.333333333333343</v>
      </c>
      <c r="K21" s="40">
        <f t="shared" si="3"/>
        <v>53.333333333333343</v>
      </c>
      <c r="L21" s="40">
        <f t="shared" si="3"/>
        <v>53.333333333333343</v>
      </c>
      <c r="M21" s="40">
        <f t="shared" si="3"/>
        <v>53.333333333333343</v>
      </c>
      <c r="N21" s="40">
        <f t="shared" si="3"/>
        <v>53.333333333333343</v>
      </c>
      <c r="O21" s="40">
        <f t="shared" si="3"/>
        <v>58.333333333333343</v>
      </c>
      <c r="P21" s="40">
        <f t="shared" si="3"/>
        <v>58.333333333333343</v>
      </c>
      <c r="Q21" s="40">
        <f t="shared" si="3"/>
        <v>58.333333333333343</v>
      </c>
      <c r="R21" s="40">
        <f t="shared" si="3"/>
        <v>58.333333333333343</v>
      </c>
      <c r="S21" s="40">
        <f t="shared" si="3"/>
        <v>58.333333333333343</v>
      </c>
      <c r="T21" s="40">
        <f t="shared" si="3"/>
        <v>58.333333333333343</v>
      </c>
      <c r="U21" s="40">
        <f t="shared" si="3"/>
        <v>58.333333333333343</v>
      </c>
      <c r="V21" s="40">
        <f t="shared" si="3"/>
        <v>58.333333333333343</v>
      </c>
      <c r="W21" s="40">
        <f t="shared" si="3"/>
        <v>58.333333333333343</v>
      </c>
      <c r="X21" s="40">
        <f t="shared" si="3"/>
        <v>58.333333333333343</v>
      </c>
      <c r="Y21" s="40">
        <f t="shared" si="3"/>
        <v>58.333333333333343</v>
      </c>
      <c r="Z21" s="40">
        <f t="shared" si="3"/>
        <v>58.333333333333343</v>
      </c>
      <c r="AA21" s="40">
        <f t="shared" si="3"/>
        <v>63.333333333333343</v>
      </c>
      <c r="AB21" s="40">
        <f t="shared" si="3"/>
        <v>63.333333333333343</v>
      </c>
      <c r="AC21" s="40">
        <f t="shared" si="3"/>
        <v>63.333333333333343</v>
      </c>
      <c r="AD21" s="40">
        <f t="shared" si="3"/>
        <v>63.333333333333343</v>
      </c>
      <c r="AE21" s="40">
        <f t="shared" si="3"/>
        <v>63.333333333333343</v>
      </c>
      <c r="AF21" s="40">
        <f t="shared" si="3"/>
        <v>63.333333333333343</v>
      </c>
      <c r="AG21" s="40">
        <f t="shared" si="3"/>
        <v>63.333333333333343</v>
      </c>
      <c r="AH21" s="40">
        <f t="shared" si="3"/>
        <v>63.333333333333343</v>
      </c>
      <c r="AI21" s="40">
        <f t="shared" si="3"/>
        <v>63.333333333333343</v>
      </c>
      <c r="AJ21" s="40">
        <f t="shared" si="3"/>
        <v>63.333333333333343</v>
      </c>
      <c r="AK21" s="40">
        <f t="shared" si="3"/>
        <v>63.333333333333343</v>
      </c>
      <c r="AL21" s="41">
        <f t="shared" si="3"/>
        <v>63.333333333333343</v>
      </c>
      <c r="AM21" s="39">
        <f>SUM(C21:N21)</f>
        <v>640.00000000000034</v>
      </c>
      <c r="AN21" s="40">
        <f>SUM(O21:Z21)</f>
        <v>700.00000000000034</v>
      </c>
      <c r="AO21" s="41">
        <f>SUM(AA21:AL21)</f>
        <v>760.00000000000034</v>
      </c>
    </row>
    <row r="22" spans="1:41" x14ac:dyDescent="0.3">
      <c r="A22" s="49">
        <f>60%*0.95</f>
        <v>0.56999999999999995</v>
      </c>
      <c r="B22" s="32" t="s">
        <v>21</v>
      </c>
      <c r="C22" s="39">
        <f>C20*$A$22</f>
        <v>76</v>
      </c>
      <c r="D22" s="40">
        <f t="shared" ref="D22:AL22" si="4">D20*$A$22</f>
        <v>76</v>
      </c>
      <c r="E22" s="40">
        <f t="shared" si="4"/>
        <v>76</v>
      </c>
      <c r="F22" s="40">
        <f t="shared" si="4"/>
        <v>76</v>
      </c>
      <c r="G22" s="40">
        <f t="shared" si="4"/>
        <v>76</v>
      </c>
      <c r="H22" s="40">
        <f t="shared" si="4"/>
        <v>76</v>
      </c>
      <c r="I22" s="40">
        <f t="shared" si="4"/>
        <v>76</v>
      </c>
      <c r="J22" s="40">
        <f t="shared" si="4"/>
        <v>76</v>
      </c>
      <c r="K22" s="40">
        <f t="shared" si="4"/>
        <v>76</v>
      </c>
      <c r="L22" s="40">
        <f t="shared" si="4"/>
        <v>76</v>
      </c>
      <c r="M22" s="40">
        <f t="shared" si="4"/>
        <v>76</v>
      </c>
      <c r="N22" s="40">
        <f t="shared" si="4"/>
        <v>76</v>
      </c>
      <c r="O22" s="40">
        <f t="shared" si="4"/>
        <v>83.125</v>
      </c>
      <c r="P22" s="40">
        <f t="shared" si="4"/>
        <v>83.125</v>
      </c>
      <c r="Q22" s="40">
        <f t="shared" si="4"/>
        <v>83.125</v>
      </c>
      <c r="R22" s="40">
        <f t="shared" si="4"/>
        <v>83.125</v>
      </c>
      <c r="S22" s="40">
        <f t="shared" si="4"/>
        <v>83.125</v>
      </c>
      <c r="T22" s="40">
        <f t="shared" si="4"/>
        <v>83.125</v>
      </c>
      <c r="U22" s="40">
        <f t="shared" si="4"/>
        <v>83.125</v>
      </c>
      <c r="V22" s="40">
        <f t="shared" si="4"/>
        <v>83.125</v>
      </c>
      <c r="W22" s="40">
        <f t="shared" si="4"/>
        <v>83.125</v>
      </c>
      <c r="X22" s="40">
        <f t="shared" si="4"/>
        <v>83.125</v>
      </c>
      <c r="Y22" s="40">
        <f t="shared" si="4"/>
        <v>83.125</v>
      </c>
      <c r="Z22" s="40">
        <f t="shared" si="4"/>
        <v>83.125</v>
      </c>
      <c r="AA22" s="40">
        <f t="shared" si="4"/>
        <v>90.25</v>
      </c>
      <c r="AB22" s="40">
        <f t="shared" si="4"/>
        <v>90.25</v>
      </c>
      <c r="AC22" s="40">
        <f t="shared" si="4"/>
        <v>90.25</v>
      </c>
      <c r="AD22" s="40">
        <f t="shared" si="4"/>
        <v>90.25</v>
      </c>
      <c r="AE22" s="40">
        <f t="shared" si="4"/>
        <v>90.25</v>
      </c>
      <c r="AF22" s="40">
        <f t="shared" si="4"/>
        <v>90.25</v>
      </c>
      <c r="AG22" s="40">
        <f t="shared" si="4"/>
        <v>90.25</v>
      </c>
      <c r="AH22" s="40">
        <f t="shared" si="4"/>
        <v>90.25</v>
      </c>
      <c r="AI22" s="40">
        <f t="shared" si="4"/>
        <v>90.25</v>
      </c>
      <c r="AJ22" s="40">
        <f t="shared" si="4"/>
        <v>90.25</v>
      </c>
      <c r="AK22" s="40">
        <f t="shared" si="4"/>
        <v>90.25</v>
      </c>
      <c r="AL22" s="41">
        <f t="shared" si="4"/>
        <v>90.25</v>
      </c>
      <c r="AM22" s="39">
        <f>SUM(C22:N22)</f>
        <v>912</v>
      </c>
      <c r="AN22" s="40">
        <f>SUM(O22:Z22)</f>
        <v>997.5</v>
      </c>
      <c r="AO22" s="41">
        <f>SUM(AA22:AL22)</f>
        <v>1083</v>
      </c>
    </row>
    <row r="23" spans="1:41" x14ac:dyDescent="0.3">
      <c r="A23" s="49">
        <f>60%*0.05</f>
        <v>0.03</v>
      </c>
      <c r="B23" s="32" t="s">
        <v>22</v>
      </c>
      <c r="C23" s="39">
        <v>0</v>
      </c>
      <c r="D23" s="40">
        <f>C20*$A$23</f>
        <v>4</v>
      </c>
      <c r="E23" s="40">
        <f t="shared" ref="E23:AL23" si="5">D20*$A$23</f>
        <v>4</v>
      </c>
      <c r="F23" s="40">
        <f t="shared" si="5"/>
        <v>4</v>
      </c>
      <c r="G23" s="40">
        <f t="shared" si="5"/>
        <v>4</v>
      </c>
      <c r="H23" s="40">
        <f t="shared" si="5"/>
        <v>4</v>
      </c>
      <c r="I23" s="40">
        <f t="shared" si="5"/>
        <v>4</v>
      </c>
      <c r="J23" s="40">
        <f t="shared" si="5"/>
        <v>4</v>
      </c>
      <c r="K23" s="40">
        <f t="shared" si="5"/>
        <v>4</v>
      </c>
      <c r="L23" s="40">
        <f t="shared" si="5"/>
        <v>4</v>
      </c>
      <c r="M23" s="40">
        <f t="shared" si="5"/>
        <v>4</v>
      </c>
      <c r="N23" s="40">
        <f t="shared" si="5"/>
        <v>4</v>
      </c>
      <c r="O23" s="40">
        <f t="shared" si="5"/>
        <v>4</v>
      </c>
      <c r="P23" s="40">
        <f t="shared" si="5"/>
        <v>4.375</v>
      </c>
      <c r="Q23" s="40">
        <f t="shared" si="5"/>
        <v>4.375</v>
      </c>
      <c r="R23" s="40">
        <f t="shared" si="5"/>
        <v>4.375</v>
      </c>
      <c r="S23" s="40">
        <f t="shared" si="5"/>
        <v>4.375</v>
      </c>
      <c r="T23" s="40">
        <f t="shared" si="5"/>
        <v>4.375</v>
      </c>
      <c r="U23" s="40">
        <f t="shared" si="5"/>
        <v>4.375</v>
      </c>
      <c r="V23" s="40">
        <f t="shared" si="5"/>
        <v>4.375</v>
      </c>
      <c r="W23" s="40">
        <f t="shared" si="5"/>
        <v>4.375</v>
      </c>
      <c r="X23" s="40">
        <f t="shared" si="5"/>
        <v>4.375</v>
      </c>
      <c r="Y23" s="40">
        <f t="shared" si="5"/>
        <v>4.375</v>
      </c>
      <c r="Z23" s="40">
        <f t="shared" si="5"/>
        <v>4.375</v>
      </c>
      <c r="AA23" s="40">
        <f t="shared" si="5"/>
        <v>4.375</v>
      </c>
      <c r="AB23" s="40">
        <f t="shared" si="5"/>
        <v>4.75</v>
      </c>
      <c r="AC23" s="40">
        <f t="shared" si="5"/>
        <v>4.75</v>
      </c>
      <c r="AD23" s="40">
        <f t="shared" si="5"/>
        <v>4.75</v>
      </c>
      <c r="AE23" s="40">
        <f t="shared" si="5"/>
        <v>4.75</v>
      </c>
      <c r="AF23" s="40">
        <f t="shared" si="5"/>
        <v>4.75</v>
      </c>
      <c r="AG23" s="40">
        <f t="shared" si="5"/>
        <v>4.75</v>
      </c>
      <c r="AH23" s="40">
        <f t="shared" si="5"/>
        <v>4.75</v>
      </c>
      <c r="AI23" s="40">
        <f t="shared" si="5"/>
        <v>4.75</v>
      </c>
      <c r="AJ23" s="40">
        <f t="shared" si="5"/>
        <v>4.75</v>
      </c>
      <c r="AK23" s="40">
        <f t="shared" si="5"/>
        <v>4.75</v>
      </c>
      <c r="AL23" s="41">
        <f t="shared" si="5"/>
        <v>4.75</v>
      </c>
      <c r="AM23" s="39">
        <f>SUM(C23:N23)</f>
        <v>44</v>
      </c>
      <c r="AN23" s="40">
        <f>SUM(O23:Z23)</f>
        <v>52.125</v>
      </c>
      <c r="AO23" s="41">
        <f>SUM(AA23:AL23)</f>
        <v>56.625</v>
      </c>
    </row>
    <row r="24" spans="1:41" x14ac:dyDescent="0.3">
      <c r="A24" s="28">
        <v>2.1000000000000001E-2</v>
      </c>
      <c r="B24" s="32" t="s">
        <v>23</v>
      </c>
      <c r="C24" s="39">
        <f t="shared" ref="C24:AK24" si="6">($A$23+$A$22)*C20*$A$24</f>
        <v>1.6800000000000002</v>
      </c>
      <c r="D24" s="40">
        <f t="shared" si="6"/>
        <v>1.6800000000000002</v>
      </c>
      <c r="E24" s="40">
        <f t="shared" si="6"/>
        <v>1.6800000000000002</v>
      </c>
      <c r="F24" s="40">
        <f t="shared" si="6"/>
        <v>1.6800000000000002</v>
      </c>
      <c r="G24" s="40">
        <f t="shared" si="6"/>
        <v>1.6800000000000002</v>
      </c>
      <c r="H24" s="40">
        <f t="shared" si="6"/>
        <v>1.6800000000000002</v>
      </c>
      <c r="I24" s="40">
        <f t="shared" si="6"/>
        <v>1.6800000000000002</v>
      </c>
      <c r="J24" s="40">
        <f t="shared" si="6"/>
        <v>1.6800000000000002</v>
      </c>
      <c r="K24" s="40">
        <f t="shared" si="6"/>
        <v>1.6800000000000002</v>
      </c>
      <c r="L24" s="40">
        <f t="shared" si="6"/>
        <v>1.6800000000000002</v>
      </c>
      <c r="M24" s="40">
        <f t="shared" si="6"/>
        <v>1.6800000000000002</v>
      </c>
      <c r="N24" s="40">
        <f t="shared" si="6"/>
        <v>1.6800000000000002</v>
      </c>
      <c r="O24" s="40">
        <f t="shared" si="6"/>
        <v>1.8375000000000001</v>
      </c>
      <c r="P24" s="40">
        <f t="shared" si="6"/>
        <v>1.8375000000000001</v>
      </c>
      <c r="Q24" s="40">
        <f t="shared" si="6"/>
        <v>1.8375000000000001</v>
      </c>
      <c r="R24" s="40">
        <f t="shared" si="6"/>
        <v>1.8375000000000001</v>
      </c>
      <c r="S24" s="40">
        <f t="shared" si="6"/>
        <v>1.8375000000000001</v>
      </c>
      <c r="T24" s="40">
        <f t="shared" si="6"/>
        <v>1.8375000000000001</v>
      </c>
      <c r="U24" s="40">
        <f t="shared" si="6"/>
        <v>1.8375000000000001</v>
      </c>
      <c r="V24" s="40">
        <f t="shared" si="6"/>
        <v>1.8375000000000001</v>
      </c>
      <c r="W24" s="40">
        <f t="shared" si="6"/>
        <v>1.8375000000000001</v>
      </c>
      <c r="X24" s="40">
        <f t="shared" si="6"/>
        <v>1.8375000000000001</v>
      </c>
      <c r="Y24" s="40">
        <f t="shared" si="6"/>
        <v>1.8375000000000001</v>
      </c>
      <c r="Z24" s="40">
        <f t="shared" si="6"/>
        <v>1.8375000000000001</v>
      </c>
      <c r="AA24" s="40">
        <f t="shared" si="6"/>
        <v>1.9950000000000001</v>
      </c>
      <c r="AB24" s="40">
        <f t="shared" si="6"/>
        <v>1.9950000000000001</v>
      </c>
      <c r="AC24" s="40">
        <f t="shared" si="6"/>
        <v>1.9950000000000001</v>
      </c>
      <c r="AD24" s="40">
        <f t="shared" si="6"/>
        <v>1.9950000000000001</v>
      </c>
      <c r="AE24" s="40">
        <f t="shared" si="6"/>
        <v>1.9950000000000001</v>
      </c>
      <c r="AF24" s="40">
        <f t="shared" si="6"/>
        <v>1.9950000000000001</v>
      </c>
      <c r="AG24" s="40">
        <f t="shared" si="6"/>
        <v>1.9950000000000001</v>
      </c>
      <c r="AH24" s="40">
        <f t="shared" si="6"/>
        <v>1.9950000000000001</v>
      </c>
      <c r="AI24" s="40">
        <f t="shared" si="6"/>
        <v>1.9950000000000001</v>
      </c>
      <c r="AJ24" s="40">
        <f t="shared" si="6"/>
        <v>1.9950000000000001</v>
      </c>
      <c r="AK24" s="40">
        <f t="shared" si="6"/>
        <v>1.9950000000000001</v>
      </c>
      <c r="AL24" s="41">
        <f>($A$23+$A$22)*AL20*$A$24</f>
        <v>1.9950000000000001</v>
      </c>
      <c r="AM24" s="39">
        <f>SUM(C24:N24)</f>
        <v>20.16</v>
      </c>
      <c r="AN24" s="40">
        <f>SUM(O24:Z24)</f>
        <v>22.049999999999997</v>
      </c>
      <c r="AO24" s="41">
        <f>SUM(AA24:AL24)</f>
        <v>23.940000000000008</v>
      </c>
    </row>
    <row r="25" spans="1:41" x14ac:dyDescent="0.3">
      <c r="A25" s="29"/>
      <c r="B25" s="24"/>
      <c r="C25" s="42"/>
      <c r="AL25" s="43"/>
      <c r="AM25" s="42"/>
      <c r="AO25" s="43"/>
    </row>
    <row r="26" spans="1:41" x14ac:dyDescent="0.3">
      <c r="A26" s="50">
        <v>15</v>
      </c>
      <c r="B26" s="32" t="s">
        <v>24</v>
      </c>
      <c r="C26" s="42"/>
      <c r="AL26" s="43"/>
      <c r="AM26" s="42"/>
      <c r="AO26" s="43"/>
    </row>
    <row r="27" spans="1:41" x14ac:dyDescent="0.3">
      <c r="A27" s="29"/>
      <c r="B27" s="24"/>
      <c r="C27" s="42"/>
      <c r="AL27" s="43"/>
      <c r="AM27" s="42"/>
      <c r="AO27" s="43"/>
    </row>
    <row r="28" spans="1:41" x14ac:dyDescent="0.3">
      <c r="A28" s="50">
        <v>15</v>
      </c>
      <c r="B28" s="33" t="s">
        <v>25</v>
      </c>
      <c r="C28" s="42">
        <f>A28</f>
        <v>15</v>
      </c>
      <c r="D28">
        <f>C31</f>
        <v>15</v>
      </c>
      <c r="E28">
        <f t="shared" ref="E28:AL28" si="7">D31</f>
        <v>15</v>
      </c>
      <c r="F28">
        <f t="shared" si="7"/>
        <v>15</v>
      </c>
      <c r="G28">
        <f t="shared" si="7"/>
        <v>15</v>
      </c>
      <c r="H28">
        <f t="shared" si="7"/>
        <v>15</v>
      </c>
      <c r="I28">
        <f t="shared" si="7"/>
        <v>15</v>
      </c>
      <c r="J28">
        <f t="shared" si="7"/>
        <v>15</v>
      </c>
      <c r="K28">
        <f t="shared" si="7"/>
        <v>15</v>
      </c>
      <c r="L28">
        <f t="shared" si="7"/>
        <v>15</v>
      </c>
      <c r="M28">
        <f t="shared" si="7"/>
        <v>15</v>
      </c>
      <c r="N28">
        <f t="shared" si="7"/>
        <v>15</v>
      </c>
      <c r="O28">
        <f t="shared" si="7"/>
        <v>15</v>
      </c>
      <c r="P28">
        <f t="shared" si="7"/>
        <v>15</v>
      </c>
      <c r="Q28">
        <f t="shared" si="7"/>
        <v>15</v>
      </c>
      <c r="R28">
        <f t="shared" si="7"/>
        <v>15</v>
      </c>
      <c r="S28">
        <f t="shared" si="7"/>
        <v>15</v>
      </c>
      <c r="T28">
        <f t="shared" si="7"/>
        <v>15</v>
      </c>
      <c r="U28">
        <f t="shared" si="7"/>
        <v>15</v>
      </c>
      <c r="V28">
        <f t="shared" si="7"/>
        <v>15</v>
      </c>
      <c r="W28">
        <f t="shared" si="7"/>
        <v>15</v>
      </c>
      <c r="X28">
        <f t="shared" si="7"/>
        <v>15</v>
      </c>
      <c r="Y28">
        <f t="shared" si="7"/>
        <v>15</v>
      </c>
      <c r="Z28">
        <f t="shared" si="7"/>
        <v>15</v>
      </c>
      <c r="AA28">
        <f t="shared" si="7"/>
        <v>15</v>
      </c>
      <c r="AB28">
        <f t="shared" si="7"/>
        <v>15</v>
      </c>
      <c r="AC28">
        <f t="shared" si="7"/>
        <v>15</v>
      </c>
      <c r="AD28">
        <f t="shared" si="7"/>
        <v>15</v>
      </c>
      <c r="AE28">
        <f t="shared" si="7"/>
        <v>15</v>
      </c>
      <c r="AF28">
        <f t="shared" si="7"/>
        <v>15</v>
      </c>
      <c r="AG28">
        <f t="shared" si="7"/>
        <v>15</v>
      </c>
      <c r="AH28">
        <f t="shared" si="7"/>
        <v>15</v>
      </c>
      <c r="AI28">
        <f t="shared" si="7"/>
        <v>15</v>
      </c>
      <c r="AJ28">
        <f t="shared" si="7"/>
        <v>15</v>
      </c>
      <c r="AK28">
        <f t="shared" si="7"/>
        <v>15</v>
      </c>
      <c r="AL28" s="43">
        <f t="shared" si="7"/>
        <v>15</v>
      </c>
      <c r="AM28" s="42"/>
      <c r="AO28" s="43"/>
    </row>
    <row r="29" spans="1:41" x14ac:dyDescent="0.3">
      <c r="A29" s="29"/>
      <c r="B29" s="34" t="s">
        <v>27</v>
      </c>
      <c r="C29" s="39">
        <f>IF($C$5="W",C20*$C$10,C20*$D$10)</f>
        <v>41.333333333333336</v>
      </c>
      <c r="D29" s="40">
        <f t="shared" ref="D29:AL29" si="8">IF($C$5="W",D20*$C$10,D20*$D$10)</f>
        <v>41.333333333333336</v>
      </c>
      <c r="E29" s="40">
        <f t="shared" si="8"/>
        <v>41.333333333333336</v>
      </c>
      <c r="F29" s="40">
        <f t="shared" si="8"/>
        <v>41.333333333333336</v>
      </c>
      <c r="G29" s="40">
        <f t="shared" si="8"/>
        <v>41.333333333333336</v>
      </c>
      <c r="H29" s="40">
        <f t="shared" si="8"/>
        <v>41.333333333333336</v>
      </c>
      <c r="I29" s="40">
        <f t="shared" si="8"/>
        <v>41.333333333333336</v>
      </c>
      <c r="J29" s="40">
        <f t="shared" si="8"/>
        <v>41.333333333333336</v>
      </c>
      <c r="K29" s="40">
        <f t="shared" si="8"/>
        <v>41.333333333333336</v>
      </c>
      <c r="L29" s="40">
        <f t="shared" si="8"/>
        <v>41.333333333333336</v>
      </c>
      <c r="M29" s="40">
        <f t="shared" si="8"/>
        <v>41.333333333333336</v>
      </c>
      <c r="N29" s="40">
        <f t="shared" si="8"/>
        <v>41.333333333333336</v>
      </c>
      <c r="O29" s="40">
        <f t="shared" si="8"/>
        <v>45.208333333333336</v>
      </c>
      <c r="P29" s="40">
        <f t="shared" si="8"/>
        <v>45.208333333333336</v>
      </c>
      <c r="Q29" s="40">
        <f t="shared" si="8"/>
        <v>45.208333333333336</v>
      </c>
      <c r="R29" s="40">
        <f t="shared" si="8"/>
        <v>45.208333333333336</v>
      </c>
      <c r="S29" s="40">
        <f t="shared" si="8"/>
        <v>45.208333333333336</v>
      </c>
      <c r="T29" s="40">
        <f t="shared" si="8"/>
        <v>45.208333333333336</v>
      </c>
      <c r="U29" s="40">
        <f t="shared" si="8"/>
        <v>45.208333333333336</v>
      </c>
      <c r="V29" s="40">
        <f t="shared" si="8"/>
        <v>45.208333333333336</v>
      </c>
      <c r="W29" s="40">
        <f t="shared" si="8"/>
        <v>45.208333333333336</v>
      </c>
      <c r="X29" s="40">
        <f t="shared" si="8"/>
        <v>45.208333333333336</v>
      </c>
      <c r="Y29" s="40">
        <f t="shared" si="8"/>
        <v>45.208333333333336</v>
      </c>
      <c r="Z29" s="40">
        <f t="shared" si="8"/>
        <v>45.208333333333336</v>
      </c>
      <c r="AA29" s="40">
        <f t="shared" si="8"/>
        <v>49.083333333333336</v>
      </c>
      <c r="AB29" s="40">
        <f t="shared" si="8"/>
        <v>49.083333333333336</v>
      </c>
      <c r="AC29" s="40">
        <f t="shared" si="8"/>
        <v>49.083333333333336</v>
      </c>
      <c r="AD29" s="40">
        <f t="shared" si="8"/>
        <v>49.083333333333336</v>
      </c>
      <c r="AE29" s="40">
        <f t="shared" si="8"/>
        <v>49.083333333333336</v>
      </c>
      <c r="AF29" s="40">
        <f t="shared" si="8"/>
        <v>49.083333333333336</v>
      </c>
      <c r="AG29" s="40">
        <f t="shared" si="8"/>
        <v>49.083333333333336</v>
      </c>
      <c r="AH29" s="40">
        <f t="shared" si="8"/>
        <v>49.083333333333336</v>
      </c>
      <c r="AI29" s="40">
        <f t="shared" si="8"/>
        <v>49.083333333333336</v>
      </c>
      <c r="AJ29" s="40">
        <f t="shared" si="8"/>
        <v>49.083333333333336</v>
      </c>
      <c r="AK29" s="40">
        <f t="shared" si="8"/>
        <v>49.083333333333336</v>
      </c>
      <c r="AL29" s="41">
        <f t="shared" si="8"/>
        <v>49.083333333333336</v>
      </c>
      <c r="AM29" s="39">
        <f>SUM(C29:N29)</f>
        <v>495.99999999999994</v>
      </c>
      <c r="AN29" s="40">
        <f>SUM(O29:Z29)</f>
        <v>542.49999999999989</v>
      </c>
      <c r="AO29" s="41">
        <f>SUM(AA29:AL29)</f>
        <v>589</v>
      </c>
    </row>
    <row r="30" spans="1:41" x14ac:dyDescent="0.3">
      <c r="A30" s="29"/>
      <c r="B30" s="34" t="s">
        <v>28</v>
      </c>
      <c r="C30" s="39">
        <f>IF(C28-C29&gt;$A$26,0,$A$26-C28+C29)</f>
        <v>41.333333333333336</v>
      </c>
      <c r="D30" s="40">
        <f t="shared" ref="D30:AL30" si="9">IF(D28-D29&gt;$A$26,0,$A$26-D28+D29)</f>
        <v>41.333333333333336</v>
      </c>
      <c r="E30" s="40">
        <f t="shared" si="9"/>
        <v>41.333333333333336</v>
      </c>
      <c r="F30" s="40">
        <f t="shared" si="9"/>
        <v>41.333333333333336</v>
      </c>
      <c r="G30" s="40">
        <f t="shared" si="9"/>
        <v>41.333333333333336</v>
      </c>
      <c r="H30" s="40">
        <f t="shared" si="9"/>
        <v>41.333333333333336</v>
      </c>
      <c r="I30" s="40">
        <f t="shared" si="9"/>
        <v>41.333333333333336</v>
      </c>
      <c r="J30" s="40">
        <f t="shared" si="9"/>
        <v>41.333333333333336</v>
      </c>
      <c r="K30" s="40">
        <f t="shared" si="9"/>
        <v>41.333333333333336</v>
      </c>
      <c r="L30" s="40">
        <f t="shared" si="9"/>
        <v>41.333333333333336</v>
      </c>
      <c r="M30" s="40">
        <f t="shared" si="9"/>
        <v>41.333333333333336</v>
      </c>
      <c r="N30" s="40">
        <f t="shared" si="9"/>
        <v>41.333333333333336</v>
      </c>
      <c r="O30" s="40">
        <f t="shared" si="9"/>
        <v>45.208333333333336</v>
      </c>
      <c r="P30" s="40">
        <f t="shared" si="9"/>
        <v>45.208333333333336</v>
      </c>
      <c r="Q30" s="40">
        <f t="shared" si="9"/>
        <v>45.208333333333336</v>
      </c>
      <c r="R30" s="40">
        <f t="shared" si="9"/>
        <v>45.208333333333336</v>
      </c>
      <c r="S30" s="40">
        <f t="shared" si="9"/>
        <v>45.208333333333336</v>
      </c>
      <c r="T30" s="40">
        <f t="shared" si="9"/>
        <v>45.208333333333336</v>
      </c>
      <c r="U30" s="40">
        <f t="shared" si="9"/>
        <v>45.208333333333336</v>
      </c>
      <c r="V30" s="40">
        <f t="shared" si="9"/>
        <v>45.208333333333336</v>
      </c>
      <c r="W30" s="40">
        <f t="shared" si="9"/>
        <v>45.208333333333336</v>
      </c>
      <c r="X30" s="40">
        <f t="shared" si="9"/>
        <v>45.208333333333336</v>
      </c>
      <c r="Y30" s="40">
        <f t="shared" si="9"/>
        <v>45.208333333333336</v>
      </c>
      <c r="Z30" s="40">
        <f t="shared" si="9"/>
        <v>45.208333333333336</v>
      </c>
      <c r="AA30" s="40">
        <f t="shared" si="9"/>
        <v>49.083333333333336</v>
      </c>
      <c r="AB30" s="40">
        <f t="shared" si="9"/>
        <v>49.083333333333336</v>
      </c>
      <c r="AC30" s="40">
        <f t="shared" si="9"/>
        <v>49.083333333333336</v>
      </c>
      <c r="AD30" s="40">
        <f t="shared" si="9"/>
        <v>49.083333333333336</v>
      </c>
      <c r="AE30" s="40">
        <f t="shared" si="9"/>
        <v>49.083333333333336</v>
      </c>
      <c r="AF30" s="40">
        <f t="shared" si="9"/>
        <v>49.083333333333336</v>
      </c>
      <c r="AG30" s="40">
        <f t="shared" si="9"/>
        <v>49.083333333333336</v>
      </c>
      <c r="AH30" s="40">
        <f t="shared" si="9"/>
        <v>49.083333333333336</v>
      </c>
      <c r="AI30" s="40">
        <f t="shared" si="9"/>
        <v>49.083333333333336</v>
      </c>
      <c r="AJ30" s="40">
        <f t="shared" si="9"/>
        <v>49.083333333333336</v>
      </c>
      <c r="AK30" s="40">
        <f t="shared" si="9"/>
        <v>49.083333333333336</v>
      </c>
      <c r="AL30" s="41">
        <f t="shared" si="9"/>
        <v>49.083333333333336</v>
      </c>
      <c r="AM30" s="39">
        <f>SUM(C30:N30)</f>
        <v>495.99999999999994</v>
      </c>
      <c r="AN30" s="40">
        <f>SUM(O30:Z30)</f>
        <v>542.49999999999989</v>
      </c>
      <c r="AO30" s="41">
        <f>SUM(AA30:AL30)</f>
        <v>589</v>
      </c>
    </row>
    <row r="31" spans="1:41" x14ac:dyDescent="0.3">
      <c r="A31" s="31"/>
      <c r="B31" s="35" t="s">
        <v>26</v>
      </c>
      <c r="C31" s="44">
        <f>C28-C29+C30</f>
        <v>15</v>
      </c>
      <c r="D31" s="45">
        <f t="shared" ref="D31:AL31" si="10">D28-D29+D30</f>
        <v>15</v>
      </c>
      <c r="E31" s="45">
        <f t="shared" si="10"/>
        <v>15</v>
      </c>
      <c r="F31" s="45">
        <f t="shared" si="10"/>
        <v>15</v>
      </c>
      <c r="G31" s="45">
        <f t="shared" si="10"/>
        <v>15</v>
      </c>
      <c r="H31" s="45">
        <f t="shared" si="10"/>
        <v>15</v>
      </c>
      <c r="I31" s="45">
        <f t="shared" si="10"/>
        <v>15</v>
      </c>
      <c r="J31" s="45">
        <f t="shared" si="10"/>
        <v>15</v>
      </c>
      <c r="K31" s="45">
        <f t="shared" si="10"/>
        <v>15</v>
      </c>
      <c r="L31" s="45">
        <f t="shared" si="10"/>
        <v>15</v>
      </c>
      <c r="M31" s="45">
        <f t="shared" si="10"/>
        <v>15</v>
      </c>
      <c r="N31" s="45">
        <f t="shared" si="10"/>
        <v>15</v>
      </c>
      <c r="O31" s="45">
        <f t="shared" si="10"/>
        <v>15</v>
      </c>
      <c r="P31" s="45">
        <f t="shared" si="10"/>
        <v>15</v>
      </c>
      <c r="Q31" s="45">
        <f t="shared" si="10"/>
        <v>15</v>
      </c>
      <c r="R31" s="45">
        <f t="shared" si="10"/>
        <v>15</v>
      </c>
      <c r="S31" s="45">
        <f t="shared" si="10"/>
        <v>15</v>
      </c>
      <c r="T31" s="45">
        <f t="shared" si="10"/>
        <v>15</v>
      </c>
      <c r="U31" s="45">
        <f t="shared" si="10"/>
        <v>15</v>
      </c>
      <c r="V31" s="45">
        <f t="shared" si="10"/>
        <v>15</v>
      </c>
      <c r="W31" s="45">
        <f t="shared" si="10"/>
        <v>15</v>
      </c>
      <c r="X31" s="45">
        <f t="shared" si="10"/>
        <v>15</v>
      </c>
      <c r="Y31" s="45">
        <f t="shared" si="10"/>
        <v>15</v>
      </c>
      <c r="Z31" s="45">
        <f t="shared" si="10"/>
        <v>15</v>
      </c>
      <c r="AA31" s="45">
        <f t="shared" si="10"/>
        <v>15</v>
      </c>
      <c r="AB31" s="45">
        <f t="shared" si="10"/>
        <v>15</v>
      </c>
      <c r="AC31" s="45">
        <f t="shared" si="10"/>
        <v>15</v>
      </c>
      <c r="AD31" s="45">
        <f t="shared" si="10"/>
        <v>15</v>
      </c>
      <c r="AE31" s="45">
        <f t="shared" si="10"/>
        <v>15</v>
      </c>
      <c r="AF31" s="45">
        <f t="shared" si="10"/>
        <v>15</v>
      </c>
      <c r="AG31" s="45">
        <f t="shared" si="10"/>
        <v>15</v>
      </c>
      <c r="AH31" s="45">
        <f t="shared" si="10"/>
        <v>15</v>
      </c>
      <c r="AI31" s="45">
        <f t="shared" si="10"/>
        <v>15</v>
      </c>
      <c r="AJ31" s="45">
        <f t="shared" si="10"/>
        <v>15</v>
      </c>
      <c r="AK31" s="45">
        <f t="shared" si="10"/>
        <v>15</v>
      </c>
      <c r="AL31" s="46">
        <f t="shared" si="10"/>
        <v>15</v>
      </c>
      <c r="AM31" s="44">
        <f>N31</f>
        <v>15</v>
      </c>
      <c r="AN31" s="45">
        <f>Z31</f>
        <v>15</v>
      </c>
      <c r="AO31" s="46">
        <f>AL31</f>
        <v>15</v>
      </c>
    </row>
    <row r="34" spans="1:41" x14ac:dyDescent="0.3">
      <c r="C34" s="132" t="s">
        <v>30</v>
      </c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4"/>
    </row>
    <row r="35" spans="1:41" x14ac:dyDescent="0.3">
      <c r="C35" s="20">
        <v>1</v>
      </c>
      <c r="D35" s="21">
        <v>2</v>
      </c>
      <c r="E35" s="21">
        <v>3</v>
      </c>
      <c r="F35" s="21">
        <v>4</v>
      </c>
      <c r="G35" s="21">
        <v>5</v>
      </c>
      <c r="H35" s="21">
        <v>6</v>
      </c>
      <c r="I35" s="21">
        <v>7</v>
      </c>
      <c r="J35" s="21">
        <v>8</v>
      </c>
      <c r="K35" s="21">
        <v>9</v>
      </c>
      <c r="L35" s="21">
        <v>10</v>
      </c>
      <c r="M35" s="21">
        <v>11</v>
      </c>
      <c r="N35" s="21">
        <v>12</v>
      </c>
      <c r="O35" s="21">
        <v>13</v>
      </c>
      <c r="P35" s="21">
        <v>14</v>
      </c>
      <c r="Q35" s="21">
        <v>15</v>
      </c>
      <c r="R35" s="21">
        <v>16</v>
      </c>
      <c r="S35" s="21">
        <v>17</v>
      </c>
      <c r="T35" s="21">
        <v>18</v>
      </c>
      <c r="U35" s="21">
        <v>19</v>
      </c>
      <c r="V35" s="21">
        <v>20</v>
      </c>
      <c r="W35" s="21">
        <v>21</v>
      </c>
      <c r="X35" s="21">
        <v>22</v>
      </c>
      <c r="Y35" s="21">
        <v>23</v>
      </c>
      <c r="Z35" s="21">
        <v>24</v>
      </c>
      <c r="AA35" s="21">
        <v>25</v>
      </c>
      <c r="AB35" s="21">
        <v>26</v>
      </c>
      <c r="AC35" s="21">
        <v>27</v>
      </c>
      <c r="AD35" s="21">
        <v>28</v>
      </c>
      <c r="AE35" s="21">
        <v>29</v>
      </c>
      <c r="AF35" s="21">
        <v>30</v>
      </c>
      <c r="AG35" s="21">
        <v>31</v>
      </c>
      <c r="AH35" s="21">
        <v>32</v>
      </c>
      <c r="AI35" s="21">
        <v>33</v>
      </c>
      <c r="AJ35" s="21">
        <v>34</v>
      </c>
      <c r="AK35" s="21">
        <v>35</v>
      </c>
      <c r="AL35" s="22">
        <v>36</v>
      </c>
      <c r="AM35" s="17" t="s">
        <v>14</v>
      </c>
      <c r="AN35" s="18" t="s">
        <v>15</v>
      </c>
      <c r="AO35" s="19" t="s">
        <v>16</v>
      </c>
    </row>
    <row r="36" spans="1:41" x14ac:dyDescent="0.3">
      <c r="B36" s="23" t="s">
        <v>10</v>
      </c>
      <c r="C36" s="57">
        <f>C20</f>
        <v>133.33333333333334</v>
      </c>
      <c r="D36" s="58">
        <f t="shared" ref="D36:AL36" si="11">D20</f>
        <v>133.33333333333334</v>
      </c>
      <c r="E36" s="58">
        <f t="shared" si="11"/>
        <v>133.33333333333334</v>
      </c>
      <c r="F36" s="58">
        <f t="shared" si="11"/>
        <v>133.33333333333334</v>
      </c>
      <c r="G36" s="58">
        <f t="shared" si="11"/>
        <v>133.33333333333334</v>
      </c>
      <c r="H36" s="58">
        <f t="shared" si="11"/>
        <v>133.33333333333334</v>
      </c>
      <c r="I36" s="58">
        <f t="shared" si="11"/>
        <v>133.33333333333334</v>
      </c>
      <c r="J36" s="58">
        <f t="shared" si="11"/>
        <v>133.33333333333334</v>
      </c>
      <c r="K36" s="58">
        <f t="shared" si="11"/>
        <v>133.33333333333334</v>
      </c>
      <c r="L36" s="58">
        <f t="shared" si="11"/>
        <v>133.33333333333334</v>
      </c>
      <c r="M36" s="58">
        <f t="shared" si="11"/>
        <v>133.33333333333334</v>
      </c>
      <c r="N36" s="58">
        <f t="shared" si="11"/>
        <v>133.33333333333334</v>
      </c>
      <c r="O36" s="58">
        <f t="shared" si="11"/>
        <v>145.83333333333334</v>
      </c>
      <c r="P36" s="58">
        <f t="shared" si="11"/>
        <v>145.83333333333334</v>
      </c>
      <c r="Q36" s="58">
        <f t="shared" si="11"/>
        <v>145.83333333333334</v>
      </c>
      <c r="R36" s="58">
        <f t="shared" si="11"/>
        <v>145.83333333333334</v>
      </c>
      <c r="S36" s="58">
        <f t="shared" si="11"/>
        <v>145.83333333333334</v>
      </c>
      <c r="T36" s="58">
        <f t="shared" si="11"/>
        <v>145.83333333333334</v>
      </c>
      <c r="U36" s="58">
        <f t="shared" si="11"/>
        <v>145.83333333333334</v>
      </c>
      <c r="V36" s="58">
        <f t="shared" si="11"/>
        <v>145.83333333333334</v>
      </c>
      <c r="W36" s="58">
        <f t="shared" si="11"/>
        <v>145.83333333333334</v>
      </c>
      <c r="X36" s="58">
        <f t="shared" si="11"/>
        <v>145.83333333333334</v>
      </c>
      <c r="Y36" s="58">
        <f t="shared" si="11"/>
        <v>145.83333333333334</v>
      </c>
      <c r="Z36" s="58">
        <f t="shared" si="11"/>
        <v>145.83333333333334</v>
      </c>
      <c r="AA36" s="58">
        <f t="shared" si="11"/>
        <v>158.33333333333334</v>
      </c>
      <c r="AB36" s="58">
        <f t="shared" si="11"/>
        <v>158.33333333333334</v>
      </c>
      <c r="AC36" s="58">
        <f t="shared" si="11"/>
        <v>158.33333333333334</v>
      </c>
      <c r="AD36" s="58">
        <f t="shared" si="11"/>
        <v>158.33333333333334</v>
      </c>
      <c r="AE36" s="58">
        <f t="shared" si="11"/>
        <v>158.33333333333334</v>
      </c>
      <c r="AF36" s="58">
        <f t="shared" si="11"/>
        <v>158.33333333333334</v>
      </c>
      <c r="AG36" s="58">
        <f t="shared" si="11"/>
        <v>158.33333333333334</v>
      </c>
      <c r="AH36" s="58">
        <f t="shared" si="11"/>
        <v>158.33333333333334</v>
      </c>
      <c r="AI36" s="58">
        <f t="shared" si="11"/>
        <v>158.33333333333334</v>
      </c>
      <c r="AJ36" s="58">
        <f t="shared" si="11"/>
        <v>158.33333333333334</v>
      </c>
      <c r="AK36" s="58">
        <f t="shared" si="11"/>
        <v>158.33333333333334</v>
      </c>
      <c r="AL36" s="59">
        <f t="shared" si="11"/>
        <v>158.33333333333334</v>
      </c>
      <c r="AM36" s="36">
        <f t="shared" ref="AM36:AM39" si="12">SUM(C36:N36)</f>
        <v>1599.9999999999998</v>
      </c>
      <c r="AN36" s="37">
        <f t="shared" ref="AN36:AN39" si="13">SUM(O36:Z36)</f>
        <v>1749.9999999999998</v>
      </c>
      <c r="AO36" s="38">
        <f t="shared" ref="AO36:AO39" si="14">SUM(AA36:AL36)</f>
        <v>1899.9999999999998</v>
      </c>
    </row>
    <row r="37" spans="1:41" x14ac:dyDescent="0.3">
      <c r="B37" s="34" t="s">
        <v>27</v>
      </c>
      <c r="C37" s="55">
        <f>C29</f>
        <v>41.333333333333336</v>
      </c>
      <c r="D37" s="12">
        <f t="shared" ref="D37:AL37" si="15">D29</f>
        <v>41.333333333333336</v>
      </c>
      <c r="E37" s="12">
        <f t="shared" si="15"/>
        <v>41.333333333333336</v>
      </c>
      <c r="F37" s="12">
        <f t="shared" si="15"/>
        <v>41.333333333333336</v>
      </c>
      <c r="G37" s="12">
        <f t="shared" si="15"/>
        <v>41.333333333333336</v>
      </c>
      <c r="H37" s="12">
        <f t="shared" si="15"/>
        <v>41.333333333333336</v>
      </c>
      <c r="I37" s="12">
        <f t="shared" si="15"/>
        <v>41.333333333333336</v>
      </c>
      <c r="J37" s="12">
        <f t="shared" si="15"/>
        <v>41.333333333333336</v>
      </c>
      <c r="K37" s="12">
        <f t="shared" si="15"/>
        <v>41.333333333333336</v>
      </c>
      <c r="L37" s="12">
        <f t="shared" si="15"/>
        <v>41.333333333333336</v>
      </c>
      <c r="M37" s="12">
        <f t="shared" si="15"/>
        <v>41.333333333333336</v>
      </c>
      <c r="N37" s="12">
        <f t="shared" si="15"/>
        <v>41.333333333333336</v>
      </c>
      <c r="O37" s="12">
        <f t="shared" si="15"/>
        <v>45.208333333333336</v>
      </c>
      <c r="P37" s="12">
        <f t="shared" si="15"/>
        <v>45.208333333333336</v>
      </c>
      <c r="Q37" s="12">
        <f t="shared" si="15"/>
        <v>45.208333333333336</v>
      </c>
      <c r="R37" s="12">
        <f t="shared" si="15"/>
        <v>45.208333333333336</v>
      </c>
      <c r="S37" s="12">
        <f t="shared" si="15"/>
        <v>45.208333333333336</v>
      </c>
      <c r="T37" s="12">
        <f t="shared" si="15"/>
        <v>45.208333333333336</v>
      </c>
      <c r="U37" s="12">
        <f t="shared" si="15"/>
        <v>45.208333333333336</v>
      </c>
      <c r="V37" s="12">
        <f t="shared" si="15"/>
        <v>45.208333333333336</v>
      </c>
      <c r="W37" s="12">
        <f t="shared" si="15"/>
        <v>45.208333333333336</v>
      </c>
      <c r="X37" s="12">
        <f t="shared" si="15"/>
        <v>45.208333333333336</v>
      </c>
      <c r="Y37" s="12">
        <f t="shared" si="15"/>
        <v>45.208333333333336</v>
      </c>
      <c r="Z37" s="12">
        <f t="shared" si="15"/>
        <v>45.208333333333336</v>
      </c>
      <c r="AA37" s="12">
        <f t="shared" si="15"/>
        <v>49.083333333333336</v>
      </c>
      <c r="AB37" s="12">
        <f t="shared" si="15"/>
        <v>49.083333333333336</v>
      </c>
      <c r="AC37" s="12">
        <f t="shared" si="15"/>
        <v>49.083333333333336</v>
      </c>
      <c r="AD37" s="12">
        <f t="shared" si="15"/>
        <v>49.083333333333336</v>
      </c>
      <c r="AE37" s="12">
        <f t="shared" si="15"/>
        <v>49.083333333333336</v>
      </c>
      <c r="AF37" s="12">
        <f t="shared" si="15"/>
        <v>49.083333333333336</v>
      </c>
      <c r="AG37" s="12">
        <f t="shared" si="15"/>
        <v>49.083333333333336</v>
      </c>
      <c r="AH37" s="12">
        <f t="shared" si="15"/>
        <v>49.083333333333336</v>
      </c>
      <c r="AI37" s="12">
        <f t="shared" si="15"/>
        <v>49.083333333333336</v>
      </c>
      <c r="AJ37" s="12">
        <f t="shared" si="15"/>
        <v>49.083333333333336</v>
      </c>
      <c r="AK37" s="12">
        <f t="shared" si="15"/>
        <v>49.083333333333336</v>
      </c>
      <c r="AL37" s="56">
        <f t="shared" si="15"/>
        <v>49.083333333333336</v>
      </c>
      <c r="AM37" s="39">
        <f t="shared" si="12"/>
        <v>495.99999999999994</v>
      </c>
      <c r="AN37" s="40">
        <f t="shared" si="13"/>
        <v>542.49999999999989</v>
      </c>
      <c r="AO37" s="41">
        <f t="shared" si="14"/>
        <v>589</v>
      </c>
    </row>
    <row r="38" spans="1:41" x14ac:dyDescent="0.3">
      <c r="B38" s="34" t="s">
        <v>31</v>
      </c>
      <c r="C38" s="55">
        <f>C24</f>
        <v>1.6800000000000002</v>
      </c>
      <c r="D38" s="12">
        <f t="shared" ref="D38:AL38" si="16">D24</f>
        <v>1.6800000000000002</v>
      </c>
      <c r="E38" s="12">
        <f t="shared" si="16"/>
        <v>1.6800000000000002</v>
      </c>
      <c r="F38" s="12">
        <f t="shared" si="16"/>
        <v>1.6800000000000002</v>
      </c>
      <c r="G38" s="12">
        <f t="shared" si="16"/>
        <v>1.6800000000000002</v>
      </c>
      <c r="H38" s="12">
        <f t="shared" si="16"/>
        <v>1.6800000000000002</v>
      </c>
      <c r="I38" s="12">
        <f t="shared" si="16"/>
        <v>1.6800000000000002</v>
      </c>
      <c r="J38" s="12">
        <f t="shared" si="16"/>
        <v>1.6800000000000002</v>
      </c>
      <c r="K38" s="12">
        <f t="shared" si="16"/>
        <v>1.6800000000000002</v>
      </c>
      <c r="L38" s="12">
        <f t="shared" si="16"/>
        <v>1.6800000000000002</v>
      </c>
      <c r="M38" s="12">
        <f t="shared" si="16"/>
        <v>1.6800000000000002</v>
      </c>
      <c r="N38" s="12">
        <f t="shared" si="16"/>
        <v>1.6800000000000002</v>
      </c>
      <c r="O38" s="12">
        <f t="shared" si="16"/>
        <v>1.8375000000000001</v>
      </c>
      <c r="P38" s="12">
        <f t="shared" si="16"/>
        <v>1.8375000000000001</v>
      </c>
      <c r="Q38" s="12">
        <f t="shared" si="16"/>
        <v>1.8375000000000001</v>
      </c>
      <c r="R38" s="12">
        <f t="shared" si="16"/>
        <v>1.8375000000000001</v>
      </c>
      <c r="S38" s="12">
        <f t="shared" si="16"/>
        <v>1.8375000000000001</v>
      </c>
      <c r="T38" s="12">
        <f t="shared" si="16"/>
        <v>1.8375000000000001</v>
      </c>
      <c r="U38" s="12">
        <f t="shared" si="16"/>
        <v>1.8375000000000001</v>
      </c>
      <c r="V38" s="12">
        <f t="shared" si="16"/>
        <v>1.8375000000000001</v>
      </c>
      <c r="W38" s="12">
        <f t="shared" si="16"/>
        <v>1.8375000000000001</v>
      </c>
      <c r="X38" s="12">
        <f t="shared" si="16"/>
        <v>1.8375000000000001</v>
      </c>
      <c r="Y38" s="12">
        <f t="shared" si="16"/>
        <v>1.8375000000000001</v>
      </c>
      <c r="Z38" s="12">
        <f t="shared" si="16"/>
        <v>1.8375000000000001</v>
      </c>
      <c r="AA38" s="12">
        <f t="shared" si="16"/>
        <v>1.9950000000000001</v>
      </c>
      <c r="AB38" s="12">
        <f t="shared" si="16"/>
        <v>1.9950000000000001</v>
      </c>
      <c r="AC38" s="12">
        <f t="shared" si="16"/>
        <v>1.9950000000000001</v>
      </c>
      <c r="AD38" s="12">
        <f t="shared" si="16"/>
        <v>1.9950000000000001</v>
      </c>
      <c r="AE38" s="12">
        <f t="shared" si="16"/>
        <v>1.9950000000000001</v>
      </c>
      <c r="AF38" s="12">
        <f t="shared" si="16"/>
        <v>1.9950000000000001</v>
      </c>
      <c r="AG38" s="12">
        <f t="shared" si="16"/>
        <v>1.9950000000000001</v>
      </c>
      <c r="AH38" s="12">
        <f t="shared" si="16"/>
        <v>1.9950000000000001</v>
      </c>
      <c r="AI38" s="12">
        <f t="shared" si="16"/>
        <v>1.9950000000000001</v>
      </c>
      <c r="AJ38" s="12">
        <f t="shared" si="16"/>
        <v>1.9950000000000001</v>
      </c>
      <c r="AK38" s="12">
        <f t="shared" si="16"/>
        <v>1.9950000000000001</v>
      </c>
      <c r="AL38" s="56">
        <f t="shared" si="16"/>
        <v>1.9950000000000001</v>
      </c>
      <c r="AM38" s="39">
        <f t="shared" si="12"/>
        <v>20.16</v>
      </c>
      <c r="AN38" s="40">
        <f t="shared" si="13"/>
        <v>22.049999999999997</v>
      </c>
      <c r="AO38" s="41">
        <f t="shared" si="14"/>
        <v>23.940000000000008</v>
      </c>
    </row>
    <row r="39" spans="1:41" x14ac:dyDescent="0.3">
      <c r="B39" s="63" t="s">
        <v>32</v>
      </c>
      <c r="C39" s="64">
        <f>C36-C37-C38</f>
        <v>90.32</v>
      </c>
      <c r="D39" s="65">
        <f t="shared" ref="D39:AL39" si="17">D36-D37-D38</f>
        <v>90.32</v>
      </c>
      <c r="E39" s="65">
        <f t="shared" si="17"/>
        <v>90.32</v>
      </c>
      <c r="F39" s="65">
        <f t="shared" si="17"/>
        <v>90.32</v>
      </c>
      <c r="G39" s="65">
        <f t="shared" si="17"/>
        <v>90.32</v>
      </c>
      <c r="H39" s="65">
        <f t="shared" si="17"/>
        <v>90.32</v>
      </c>
      <c r="I39" s="65">
        <f t="shared" si="17"/>
        <v>90.32</v>
      </c>
      <c r="J39" s="65">
        <f t="shared" si="17"/>
        <v>90.32</v>
      </c>
      <c r="K39" s="65">
        <f t="shared" si="17"/>
        <v>90.32</v>
      </c>
      <c r="L39" s="65">
        <f t="shared" si="17"/>
        <v>90.32</v>
      </c>
      <c r="M39" s="65">
        <f t="shared" si="17"/>
        <v>90.32</v>
      </c>
      <c r="N39" s="65">
        <f t="shared" si="17"/>
        <v>90.32</v>
      </c>
      <c r="O39" s="65">
        <f t="shared" si="17"/>
        <v>98.787499999999994</v>
      </c>
      <c r="P39" s="65">
        <f t="shared" si="17"/>
        <v>98.787499999999994</v>
      </c>
      <c r="Q39" s="65">
        <f t="shared" si="17"/>
        <v>98.787499999999994</v>
      </c>
      <c r="R39" s="65">
        <f t="shared" si="17"/>
        <v>98.787499999999994</v>
      </c>
      <c r="S39" s="65">
        <f t="shared" si="17"/>
        <v>98.787499999999994</v>
      </c>
      <c r="T39" s="65">
        <f t="shared" si="17"/>
        <v>98.787499999999994</v>
      </c>
      <c r="U39" s="65">
        <f t="shared" si="17"/>
        <v>98.787499999999994</v>
      </c>
      <c r="V39" s="65">
        <f t="shared" si="17"/>
        <v>98.787499999999994</v>
      </c>
      <c r="W39" s="65">
        <f t="shared" si="17"/>
        <v>98.787499999999994</v>
      </c>
      <c r="X39" s="65">
        <f t="shared" si="17"/>
        <v>98.787499999999994</v>
      </c>
      <c r="Y39" s="65">
        <f t="shared" si="17"/>
        <v>98.787499999999994</v>
      </c>
      <c r="Z39" s="65">
        <f t="shared" si="17"/>
        <v>98.787499999999994</v>
      </c>
      <c r="AA39" s="65">
        <f t="shared" si="17"/>
        <v>107.255</v>
      </c>
      <c r="AB39" s="65">
        <f t="shared" si="17"/>
        <v>107.255</v>
      </c>
      <c r="AC39" s="65">
        <f t="shared" si="17"/>
        <v>107.255</v>
      </c>
      <c r="AD39" s="65">
        <f t="shared" si="17"/>
        <v>107.255</v>
      </c>
      <c r="AE39" s="65">
        <f t="shared" si="17"/>
        <v>107.255</v>
      </c>
      <c r="AF39" s="65">
        <f t="shared" si="17"/>
        <v>107.255</v>
      </c>
      <c r="AG39" s="65">
        <f t="shared" si="17"/>
        <v>107.255</v>
      </c>
      <c r="AH39" s="65">
        <f t="shared" si="17"/>
        <v>107.255</v>
      </c>
      <c r="AI39" s="65">
        <f t="shared" si="17"/>
        <v>107.255</v>
      </c>
      <c r="AJ39" s="65">
        <f t="shared" si="17"/>
        <v>107.255</v>
      </c>
      <c r="AK39" s="65">
        <f t="shared" si="17"/>
        <v>107.255</v>
      </c>
      <c r="AL39" s="66">
        <f t="shared" si="17"/>
        <v>107.255</v>
      </c>
      <c r="AM39" s="64">
        <f t="shared" si="12"/>
        <v>1083.8399999999997</v>
      </c>
      <c r="AN39" s="65">
        <f t="shared" si="13"/>
        <v>1185.45</v>
      </c>
      <c r="AO39" s="66">
        <f t="shared" si="14"/>
        <v>1287.06</v>
      </c>
    </row>
    <row r="40" spans="1:41" x14ac:dyDescent="0.3">
      <c r="B40" s="24"/>
      <c r="C40" s="42"/>
      <c r="AL40" s="43"/>
      <c r="AM40" s="42"/>
      <c r="AO40" s="43"/>
    </row>
    <row r="41" spans="1:41" x14ac:dyDescent="0.3">
      <c r="A41" s="25"/>
      <c r="B41" s="24" t="s">
        <v>33</v>
      </c>
      <c r="C41" s="39">
        <f>IF($C$5="W",$C$11*C20,$D$11*C20)</f>
        <v>22.666666666666671</v>
      </c>
      <c r="D41" s="40">
        <f t="shared" ref="D41:AL41" si="18">IF($C$5="W",$C$11*D20,$D$11*D20)</f>
        <v>22.666666666666671</v>
      </c>
      <c r="E41" s="40">
        <f t="shared" si="18"/>
        <v>22.666666666666671</v>
      </c>
      <c r="F41" s="40">
        <f t="shared" si="18"/>
        <v>22.666666666666671</v>
      </c>
      <c r="G41" s="40">
        <f t="shared" si="18"/>
        <v>22.666666666666671</v>
      </c>
      <c r="H41" s="40">
        <f t="shared" si="18"/>
        <v>22.666666666666671</v>
      </c>
      <c r="I41" s="40">
        <f t="shared" si="18"/>
        <v>22.666666666666671</v>
      </c>
      <c r="J41" s="40">
        <f t="shared" si="18"/>
        <v>22.666666666666671</v>
      </c>
      <c r="K41" s="40">
        <f t="shared" si="18"/>
        <v>22.666666666666671</v>
      </c>
      <c r="L41" s="40">
        <f t="shared" si="18"/>
        <v>22.666666666666671</v>
      </c>
      <c r="M41" s="40">
        <f t="shared" si="18"/>
        <v>22.666666666666671</v>
      </c>
      <c r="N41" s="40">
        <f t="shared" si="18"/>
        <v>22.666666666666671</v>
      </c>
      <c r="O41" s="40">
        <f t="shared" si="18"/>
        <v>24.791666666666671</v>
      </c>
      <c r="P41" s="40">
        <f t="shared" si="18"/>
        <v>24.791666666666671</v>
      </c>
      <c r="Q41" s="40">
        <f t="shared" si="18"/>
        <v>24.791666666666671</v>
      </c>
      <c r="R41" s="40">
        <f t="shared" si="18"/>
        <v>24.791666666666671</v>
      </c>
      <c r="S41" s="40">
        <f t="shared" si="18"/>
        <v>24.791666666666671</v>
      </c>
      <c r="T41" s="40">
        <f t="shared" si="18"/>
        <v>24.791666666666671</v>
      </c>
      <c r="U41" s="40">
        <f t="shared" si="18"/>
        <v>24.791666666666671</v>
      </c>
      <c r="V41" s="40">
        <f t="shared" si="18"/>
        <v>24.791666666666671</v>
      </c>
      <c r="W41" s="40">
        <f t="shared" si="18"/>
        <v>24.791666666666671</v>
      </c>
      <c r="X41" s="40">
        <f t="shared" si="18"/>
        <v>24.791666666666671</v>
      </c>
      <c r="Y41" s="40">
        <f t="shared" si="18"/>
        <v>24.791666666666671</v>
      </c>
      <c r="Z41" s="40">
        <f t="shared" si="18"/>
        <v>24.791666666666671</v>
      </c>
      <c r="AA41" s="40">
        <f t="shared" si="18"/>
        <v>26.916666666666671</v>
      </c>
      <c r="AB41" s="40">
        <f t="shared" si="18"/>
        <v>26.916666666666671</v>
      </c>
      <c r="AC41" s="40">
        <f t="shared" si="18"/>
        <v>26.916666666666671</v>
      </c>
      <c r="AD41" s="40">
        <f t="shared" si="18"/>
        <v>26.916666666666671</v>
      </c>
      <c r="AE41" s="40">
        <f t="shared" si="18"/>
        <v>26.916666666666671</v>
      </c>
      <c r="AF41" s="40">
        <f t="shared" si="18"/>
        <v>26.916666666666671</v>
      </c>
      <c r="AG41" s="40">
        <f t="shared" si="18"/>
        <v>26.916666666666671</v>
      </c>
      <c r="AH41" s="40">
        <f t="shared" si="18"/>
        <v>26.916666666666671</v>
      </c>
      <c r="AI41" s="40">
        <f t="shared" si="18"/>
        <v>26.916666666666671</v>
      </c>
      <c r="AJ41" s="40">
        <f t="shared" si="18"/>
        <v>26.916666666666671</v>
      </c>
      <c r="AK41" s="40">
        <f t="shared" si="18"/>
        <v>26.916666666666671</v>
      </c>
      <c r="AL41" s="41">
        <f t="shared" si="18"/>
        <v>26.916666666666671</v>
      </c>
      <c r="AM41" s="39">
        <f t="shared" ref="AM41:AM57" si="19">SUM(C41:N41)</f>
        <v>272.00000000000011</v>
      </c>
      <c r="AN41" s="40">
        <f t="shared" ref="AN41:AN57" si="20">SUM(O41:Z41)</f>
        <v>297.50000000000011</v>
      </c>
      <c r="AO41" s="41">
        <f t="shared" ref="AO41:AO57" si="21">SUM(AA41:AL41)</f>
        <v>323.00000000000017</v>
      </c>
    </row>
    <row r="42" spans="1:41" x14ac:dyDescent="0.3">
      <c r="A42" s="28">
        <v>0.1</v>
      </c>
      <c r="B42" s="24" t="s">
        <v>1</v>
      </c>
      <c r="C42" s="39">
        <f>$A$42*C41</f>
        <v>2.2666666666666671</v>
      </c>
      <c r="D42" s="40">
        <f t="shared" ref="D42:AL42" si="22">$A$42*D41</f>
        <v>2.2666666666666671</v>
      </c>
      <c r="E42" s="40">
        <f t="shared" si="22"/>
        <v>2.2666666666666671</v>
      </c>
      <c r="F42" s="40">
        <f t="shared" si="22"/>
        <v>2.2666666666666671</v>
      </c>
      <c r="G42" s="40">
        <f t="shared" si="22"/>
        <v>2.2666666666666671</v>
      </c>
      <c r="H42" s="40">
        <f t="shared" si="22"/>
        <v>2.2666666666666671</v>
      </c>
      <c r="I42" s="40">
        <f t="shared" si="22"/>
        <v>2.2666666666666671</v>
      </c>
      <c r="J42" s="40">
        <f t="shared" si="22"/>
        <v>2.2666666666666671</v>
      </c>
      <c r="K42" s="40">
        <f t="shared" si="22"/>
        <v>2.2666666666666671</v>
      </c>
      <c r="L42" s="40">
        <f t="shared" si="22"/>
        <v>2.2666666666666671</v>
      </c>
      <c r="M42" s="40">
        <f t="shared" si="22"/>
        <v>2.2666666666666671</v>
      </c>
      <c r="N42" s="40">
        <f t="shared" si="22"/>
        <v>2.2666666666666671</v>
      </c>
      <c r="O42" s="40">
        <f t="shared" si="22"/>
        <v>2.4791666666666674</v>
      </c>
      <c r="P42" s="40">
        <f t="shared" si="22"/>
        <v>2.4791666666666674</v>
      </c>
      <c r="Q42" s="40">
        <f t="shared" si="22"/>
        <v>2.4791666666666674</v>
      </c>
      <c r="R42" s="40">
        <f t="shared" si="22"/>
        <v>2.4791666666666674</v>
      </c>
      <c r="S42" s="40">
        <f t="shared" si="22"/>
        <v>2.4791666666666674</v>
      </c>
      <c r="T42" s="40">
        <f t="shared" si="22"/>
        <v>2.4791666666666674</v>
      </c>
      <c r="U42" s="40">
        <f t="shared" si="22"/>
        <v>2.4791666666666674</v>
      </c>
      <c r="V42" s="40">
        <f t="shared" si="22"/>
        <v>2.4791666666666674</v>
      </c>
      <c r="W42" s="40">
        <f t="shared" si="22"/>
        <v>2.4791666666666674</v>
      </c>
      <c r="X42" s="40">
        <f t="shared" si="22"/>
        <v>2.4791666666666674</v>
      </c>
      <c r="Y42" s="40">
        <f t="shared" si="22"/>
        <v>2.4791666666666674</v>
      </c>
      <c r="Z42" s="40">
        <f t="shared" si="22"/>
        <v>2.4791666666666674</v>
      </c>
      <c r="AA42" s="40">
        <f t="shared" si="22"/>
        <v>2.6916666666666673</v>
      </c>
      <c r="AB42" s="40">
        <f t="shared" si="22"/>
        <v>2.6916666666666673</v>
      </c>
      <c r="AC42" s="40">
        <f t="shared" si="22"/>
        <v>2.6916666666666673</v>
      </c>
      <c r="AD42" s="40">
        <f t="shared" si="22"/>
        <v>2.6916666666666673</v>
      </c>
      <c r="AE42" s="40">
        <f t="shared" si="22"/>
        <v>2.6916666666666673</v>
      </c>
      <c r="AF42" s="40">
        <f t="shared" si="22"/>
        <v>2.6916666666666673</v>
      </c>
      <c r="AG42" s="40">
        <f t="shared" si="22"/>
        <v>2.6916666666666673</v>
      </c>
      <c r="AH42" s="40">
        <f t="shared" si="22"/>
        <v>2.6916666666666673</v>
      </c>
      <c r="AI42" s="40">
        <f t="shared" si="22"/>
        <v>2.6916666666666673</v>
      </c>
      <c r="AJ42" s="40">
        <f t="shared" si="22"/>
        <v>2.6916666666666673</v>
      </c>
      <c r="AK42" s="40">
        <f t="shared" si="22"/>
        <v>2.6916666666666673</v>
      </c>
      <c r="AL42" s="41">
        <f t="shared" si="22"/>
        <v>2.6916666666666673</v>
      </c>
      <c r="AM42" s="39">
        <f t="shared" si="19"/>
        <v>27.2</v>
      </c>
      <c r="AN42" s="40">
        <f t="shared" si="20"/>
        <v>29.750000000000011</v>
      </c>
      <c r="AO42" s="41">
        <f t="shared" si="21"/>
        <v>32.300000000000004</v>
      </c>
    </row>
    <row r="43" spans="1:41" x14ac:dyDescent="0.3">
      <c r="A43" s="28">
        <v>0.04</v>
      </c>
      <c r="B43" s="24" t="s">
        <v>36</v>
      </c>
      <c r="C43" s="39">
        <f>$A43*C$36</f>
        <v>5.3333333333333339</v>
      </c>
      <c r="D43" s="40">
        <f t="shared" ref="D43:AL43" si="23">$A43*D$36</f>
        <v>5.3333333333333339</v>
      </c>
      <c r="E43" s="40">
        <f t="shared" si="23"/>
        <v>5.3333333333333339</v>
      </c>
      <c r="F43" s="40">
        <f t="shared" si="23"/>
        <v>5.3333333333333339</v>
      </c>
      <c r="G43" s="40">
        <f t="shared" si="23"/>
        <v>5.3333333333333339</v>
      </c>
      <c r="H43" s="40">
        <f t="shared" si="23"/>
        <v>5.3333333333333339</v>
      </c>
      <c r="I43" s="40">
        <f t="shared" si="23"/>
        <v>5.3333333333333339</v>
      </c>
      <c r="J43" s="40">
        <f t="shared" si="23"/>
        <v>5.3333333333333339</v>
      </c>
      <c r="K43" s="40">
        <f t="shared" si="23"/>
        <v>5.3333333333333339</v>
      </c>
      <c r="L43" s="40">
        <f t="shared" si="23"/>
        <v>5.3333333333333339</v>
      </c>
      <c r="M43" s="40">
        <f t="shared" si="23"/>
        <v>5.3333333333333339</v>
      </c>
      <c r="N43" s="40">
        <f t="shared" si="23"/>
        <v>5.3333333333333339</v>
      </c>
      <c r="O43" s="40">
        <f t="shared" si="23"/>
        <v>5.8333333333333339</v>
      </c>
      <c r="P43" s="40">
        <f t="shared" si="23"/>
        <v>5.8333333333333339</v>
      </c>
      <c r="Q43" s="40">
        <f t="shared" si="23"/>
        <v>5.8333333333333339</v>
      </c>
      <c r="R43" s="40">
        <f t="shared" si="23"/>
        <v>5.8333333333333339</v>
      </c>
      <c r="S43" s="40">
        <f t="shared" si="23"/>
        <v>5.8333333333333339</v>
      </c>
      <c r="T43" s="40">
        <f t="shared" si="23"/>
        <v>5.8333333333333339</v>
      </c>
      <c r="U43" s="40">
        <f t="shared" si="23"/>
        <v>5.8333333333333339</v>
      </c>
      <c r="V43" s="40">
        <f t="shared" si="23"/>
        <v>5.8333333333333339</v>
      </c>
      <c r="W43" s="40">
        <f t="shared" si="23"/>
        <v>5.8333333333333339</v>
      </c>
      <c r="X43" s="40">
        <f t="shared" si="23"/>
        <v>5.8333333333333339</v>
      </c>
      <c r="Y43" s="40">
        <f t="shared" si="23"/>
        <v>5.8333333333333339</v>
      </c>
      <c r="Z43" s="40">
        <f t="shared" si="23"/>
        <v>5.8333333333333339</v>
      </c>
      <c r="AA43" s="40">
        <f t="shared" si="23"/>
        <v>6.3333333333333339</v>
      </c>
      <c r="AB43" s="40">
        <f t="shared" si="23"/>
        <v>6.3333333333333339</v>
      </c>
      <c r="AC43" s="40">
        <f t="shared" si="23"/>
        <v>6.3333333333333339</v>
      </c>
      <c r="AD43" s="40">
        <f t="shared" si="23"/>
        <v>6.3333333333333339</v>
      </c>
      <c r="AE43" s="40">
        <f t="shared" si="23"/>
        <v>6.3333333333333339</v>
      </c>
      <c r="AF43" s="40">
        <f t="shared" si="23"/>
        <v>6.3333333333333339</v>
      </c>
      <c r="AG43" s="40">
        <f t="shared" si="23"/>
        <v>6.3333333333333339</v>
      </c>
      <c r="AH43" s="40">
        <f t="shared" si="23"/>
        <v>6.3333333333333339</v>
      </c>
      <c r="AI43" s="40">
        <f t="shared" si="23"/>
        <v>6.3333333333333339</v>
      </c>
      <c r="AJ43" s="40">
        <f t="shared" si="23"/>
        <v>6.3333333333333339</v>
      </c>
      <c r="AK43" s="40">
        <f t="shared" si="23"/>
        <v>6.3333333333333339</v>
      </c>
      <c r="AL43" s="41">
        <f t="shared" si="23"/>
        <v>6.3333333333333339</v>
      </c>
      <c r="AM43" s="39">
        <f t="shared" si="19"/>
        <v>64.000000000000014</v>
      </c>
      <c r="AN43" s="40">
        <f t="shared" si="20"/>
        <v>70.000000000000014</v>
      </c>
      <c r="AO43" s="41">
        <f t="shared" si="21"/>
        <v>76.000000000000014</v>
      </c>
    </row>
    <row r="44" spans="1:41" x14ac:dyDescent="0.3">
      <c r="A44" s="50">
        <f>20*3500/1000</f>
        <v>70</v>
      </c>
      <c r="B44" s="24" t="s">
        <v>4</v>
      </c>
      <c r="C44" s="39">
        <f t="shared" ref="C44:C50" si="24">$A44/12</f>
        <v>5.833333333333333</v>
      </c>
      <c r="D44" s="40">
        <f t="shared" ref="D44:AL50" si="25">$A44/12</f>
        <v>5.833333333333333</v>
      </c>
      <c r="E44" s="40">
        <f t="shared" si="25"/>
        <v>5.833333333333333</v>
      </c>
      <c r="F44" s="40">
        <f t="shared" si="25"/>
        <v>5.833333333333333</v>
      </c>
      <c r="G44" s="40">
        <f t="shared" si="25"/>
        <v>5.833333333333333</v>
      </c>
      <c r="H44" s="40">
        <f t="shared" si="25"/>
        <v>5.833333333333333</v>
      </c>
      <c r="I44" s="40">
        <f t="shared" si="25"/>
        <v>5.833333333333333</v>
      </c>
      <c r="J44" s="40">
        <f t="shared" si="25"/>
        <v>5.833333333333333</v>
      </c>
      <c r="K44" s="40">
        <f t="shared" si="25"/>
        <v>5.833333333333333</v>
      </c>
      <c r="L44" s="40">
        <f t="shared" si="25"/>
        <v>5.833333333333333</v>
      </c>
      <c r="M44" s="40">
        <f t="shared" si="25"/>
        <v>5.833333333333333</v>
      </c>
      <c r="N44" s="40">
        <f t="shared" si="25"/>
        <v>5.833333333333333</v>
      </c>
      <c r="O44" s="40">
        <f t="shared" si="25"/>
        <v>5.833333333333333</v>
      </c>
      <c r="P44" s="40">
        <f t="shared" si="25"/>
        <v>5.833333333333333</v>
      </c>
      <c r="Q44" s="40">
        <f t="shared" si="25"/>
        <v>5.833333333333333</v>
      </c>
      <c r="R44" s="40">
        <f t="shared" si="25"/>
        <v>5.833333333333333</v>
      </c>
      <c r="S44" s="40">
        <f t="shared" si="25"/>
        <v>5.833333333333333</v>
      </c>
      <c r="T44" s="40">
        <f t="shared" si="25"/>
        <v>5.833333333333333</v>
      </c>
      <c r="U44" s="40">
        <f t="shared" si="25"/>
        <v>5.833333333333333</v>
      </c>
      <c r="V44" s="40">
        <f t="shared" si="25"/>
        <v>5.833333333333333</v>
      </c>
      <c r="W44" s="40">
        <f t="shared" si="25"/>
        <v>5.833333333333333</v>
      </c>
      <c r="X44" s="40">
        <f t="shared" si="25"/>
        <v>5.833333333333333</v>
      </c>
      <c r="Y44" s="40">
        <f t="shared" si="25"/>
        <v>5.833333333333333</v>
      </c>
      <c r="Z44" s="40">
        <f t="shared" si="25"/>
        <v>5.833333333333333</v>
      </c>
      <c r="AA44" s="40">
        <f t="shared" si="25"/>
        <v>5.833333333333333</v>
      </c>
      <c r="AB44" s="40">
        <f t="shared" si="25"/>
        <v>5.833333333333333</v>
      </c>
      <c r="AC44" s="40">
        <f t="shared" si="25"/>
        <v>5.833333333333333</v>
      </c>
      <c r="AD44" s="40">
        <f t="shared" si="25"/>
        <v>5.833333333333333</v>
      </c>
      <c r="AE44" s="40">
        <f t="shared" si="25"/>
        <v>5.833333333333333</v>
      </c>
      <c r="AF44" s="40">
        <f t="shared" si="25"/>
        <v>5.833333333333333</v>
      </c>
      <c r="AG44" s="40">
        <f t="shared" si="25"/>
        <v>5.833333333333333</v>
      </c>
      <c r="AH44" s="40">
        <f t="shared" si="25"/>
        <v>5.833333333333333</v>
      </c>
      <c r="AI44" s="40">
        <f t="shared" si="25"/>
        <v>5.833333333333333</v>
      </c>
      <c r="AJ44" s="40">
        <f t="shared" si="25"/>
        <v>5.833333333333333</v>
      </c>
      <c r="AK44" s="40">
        <f t="shared" si="25"/>
        <v>5.833333333333333</v>
      </c>
      <c r="AL44" s="41">
        <f t="shared" si="25"/>
        <v>5.833333333333333</v>
      </c>
      <c r="AM44" s="39">
        <f t="shared" si="19"/>
        <v>70</v>
      </c>
      <c r="AN44" s="40">
        <f t="shared" si="20"/>
        <v>70</v>
      </c>
      <c r="AO44" s="41">
        <f t="shared" si="21"/>
        <v>70</v>
      </c>
    </row>
    <row r="45" spans="1:41" x14ac:dyDescent="0.3">
      <c r="A45" s="50">
        <v>10</v>
      </c>
      <c r="B45" s="24" t="s">
        <v>37</v>
      </c>
      <c r="C45" s="39">
        <f t="shared" si="24"/>
        <v>0.83333333333333337</v>
      </c>
      <c r="D45" s="40">
        <f t="shared" si="25"/>
        <v>0.83333333333333337</v>
      </c>
      <c r="E45" s="40">
        <f t="shared" si="25"/>
        <v>0.83333333333333337</v>
      </c>
      <c r="F45" s="40">
        <f t="shared" si="25"/>
        <v>0.83333333333333337</v>
      </c>
      <c r="G45" s="40">
        <f t="shared" si="25"/>
        <v>0.83333333333333337</v>
      </c>
      <c r="H45" s="40">
        <f t="shared" si="25"/>
        <v>0.83333333333333337</v>
      </c>
      <c r="I45" s="40">
        <f t="shared" si="25"/>
        <v>0.83333333333333337</v>
      </c>
      <c r="J45" s="40">
        <f t="shared" si="25"/>
        <v>0.83333333333333337</v>
      </c>
      <c r="K45" s="40">
        <f t="shared" si="25"/>
        <v>0.83333333333333337</v>
      </c>
      <c r="L45" s="40">
        <f t="shared" si="25"/>
        <v>0.83333333333333337</v>
      </c>
      <c r="M45" s="40">
        <f t="shared" si="25"/>
        <v>0.83333333333333337</v>
      </c>
      <c r="N45" s="40">
        <f t="shared" si="25"/>
        <v>0.83333333333333337</v>
      </c>
      <c r="O45" s="40">
        <f t="shared" si="25"/>
        <v>0.83333333333333337</v>
      </c>
      <c r="P45" s="40">
        <f t="shared" si="25"/>
        <v>0.83333333333333337</v>
      </c>
      <c r="Q45" s="40">
        <f t="shared" si="25"/>
        <v>0.83333333333333337</v>
      </c>
      <c r="R45" s="40">
        <f t="shared" si="25"/>
        <v>0.83333333333333337</v>
      </c>
      <c r="S45" s="40">
        <f t="shared" si="25"/>
        <v>0.83333333333333337</v>
      </c>
      <c r="T45" s="40">
        <f t="shared" si="25"/>
        <v>0.83333333333333337</v>
      </c>
      <c r="U45" s="40">
        <f t="shared" si="25"/>
        <v>0.83333333333333337</v>
      </c>
      <c r="V45" s="40">
        <f t="shared" si="25"/>
        <v>0.83333333333333337</v>
      </c>
      <c r="W45" s="40">
        <f t="shared" si="25"/>
        <v>0.83333333333333337</v>
      </c>
      <c r="X45" s="40">
        <f t="shared" si="25"/>
        <v>0.83333333333333337</v>
      </c>
      <c r="Y45" s="40">
        <f t="shared" si="25"/>
        <v>0.83333333333333337</v>
      </c>
      <c r="Z45" s="40">
        <f t="shared" si="25"/>
        <v>0.83333333333333337</v>
      </c>
      <c r="AA45" s="40">
        <f t="shared" si="25"/>
        <v>0.83333333333333337</v>
      </c>
      <c r="AB45" s="40">
        <f t="shared" si="25"/>
        <v>0.83333333333333337</v>
      </c>
      <c r="AC45" s="40">
        <f t="shared" si="25"/>
        <v>0.83333333333333337</v>
      </c>
      <c r="AD45" s="40">
        <f t="shared" si="25"/>
        <v>0.83333333333333337</v>
      </c>
      <c r="AE45" s="40">
        <f t="shared" si="25"/>
        <v>0.83333333333333337</v>
      </c>
      <c r="AF45" s="40">
        <f t="shared" si="25"/>
        <v>0.83333333333333337</v>
      </c>
      <c r="AG45" s="40">
        <f t="shared" si="25"/>
        <v>0.83333333333333337</v>
      </c>
      <c r="AH45" s="40">
        <f t="shared" si="25"/>
        <v>0.83333333333333337</v>
      </c>
      <c r="AI45" s="40">
        <f t="shared" si="25"/>
        <v>0.83333333333333337</v>
      </c>
      <c r="AJ45" s="40">
        <f t="shared" si="25"/>
        <v>0.83333333333333337</v>
      </c>
      <c r="AK45" s="40">
        <f t="shared" si="25"/>
        <v>0.83333333333333337</v>
      </c>
      <c r="AL45" s="41">
        <f t="shared" si="25"/>
        <v>0.83333333333333337</v>
      </c>
      <c r="AM45" s="39">
        <f t="shared" si="19"/>
        <v>10</v>
      </c>
      <c r="AN45" s="40">
        <f t="shared" si="20"/>
        <v>10</v>
      </c>
      <c r="AO45" s="41">
        <f t="shared" si="21"/>
        <v>10</v>
      </c>
    </row>
    <row r="46" spans="1:41" x14ac:dyDescent="0.3">
      <c r="A46" s="50">
        <f>0.7*42</f>
        <v>29.4</v>
      </c>
      <c r="B46" s="24" t="s">
        <v>5</v>
      </c>
      <c r="C46" s="39">
        <f t="shared" si="24"/>
        <v>2.4499999999999997</v>
      </c>
      <c r="D46" s="40">
        <f t="shared" si="25"/>
        <v>2.4499999999999997</v>
      </c>
      <c r="E46" s="40">
        <f t="shared" si="25"/>
        <v>2.4499999999999997</v>
      </c>
      <c r="F46" s="40">
        <f t="shared" si="25"/>
        <v>2.4499999999999997</v>
      </c>
      <c r="G46" s="40">
        <f t="shared" si="25"/>
        <v>2.4499999999999997</v>
      </c>
      <c r="H46" s="40">
        <f t="shared" si="25"/>
        <v>2.4499999999999997</v>
      </c>
      <c r="I46" s="40">
        <f t="shared" si="25"/>
        <v>2.4499999999999997</v>
      </c>
      <c r="J46" s="40">
        <f t="shared" si="25"/>
        <v>2.4499999999999997</v>
      </c>
      <c r="K46" s="40">
        <f t="shared" si="25"/>
        <v>2.4499999999999997</v>
      </c>
      <c r="L46" s="40">
        <f t="shared" si="25"/>
        <v>2.4499999999999997</v>
      </c>
      <c r="M46" s="40">
        <f t="shared" si="25"/>
        <v>2.4499999999999997</v>
      </c>
      <c r="N46" s="40">
        <f t="shared" si="25"/>
        <v>2.4499999999999997</v>
      </c>
      <c r="O46" s="40">
        <f>($A$46+$C$12/1000)/12</f>
        <v>2.6166666666666667</v>
      </c>
      <c r="P46" s="40">
        <f t="shared" ref="P46:Z46" si="26">($A$46+$C$12/1000)/12</f>
        <v>2.6166666666666667</v>
      </c>
      <c r="Q46" s="40">
        <f t="shared" si="26"/>
        <v>2.6166666666666667</v>
      </c>
      <c r="R46" s="40">
        <f t="shared" si="26"/>
        <v>2.6166666666666667</v>
      </c>
      <c r="S46" s="40">
        <f t="shared" si="26"/>
        <v>2.6166666666666667</v>
      </c>
      <c r="T46" s="40">
        <f t="shared" si="26"/>
        <v>2.6166666666666667</v>
      </c>
      <c r="U46" s="40">
        <f t="shared" si="26"/>
        <v>2.6166666666666667</v>
      </c>
      <c r="V46" s="40">
        <f t="shared" si="26"/>
        <v>2.6166666666666667</v>
      </c>
      <c r="W46" s="40">
        <f t="shared" si="26"/>
        <v>2.6166666666666667</v>
      </c>
      <c r="X46" s="40">
        <f t="shared" si="26"/>
        <v>2.6166666666666667</v>
      </c>
      <c r="Y46" s="40">
        <f t="shared" si="26"/>
        <v>2.6166666666666667</v>
      </c>
      <c r="Z46" s="40">
        <f t="shared" si="26"/>
        <v>2.6166666666666667</v>
      </c>
      <c r="AA46" s="40">
        <f t="shared" ref="AA46:AL46" si="27">($A$46+$C$12/1000+$C$12/1000)/12</f>
        <v>2.7833333333333332</v>
      </c>
      <c r="AB46" s="40">
        <f t="shared" si="27"/>
        <v>2.7833333333333332</v>
      </c>
      <c r="AC46" s="40">
        <f t="shared" si="27"/>
        <v>2.7833333333333332</v>
      </c>
      <c r="AD46" s="40">
        <f t="shared" si="27"/>
        <v>2.7833333333333332</v>
      </c>
      <c r="AE46" s="40">
        <f t="shared" si="27"/>
        <v>2.7833333333333332</v>
      </c>
      <c r="AF46" s="40">
        <f t="shared" si="27"/>
        <v>2.7833333333333332</v>
      </c>
      <c r="AG46" s="40">
        <f t="shared" si="27"/>
        <v>2.7833333333333332</v>
      </c>
      <c r="AH46" s="40">
        <f t="shared" si="27"/>
        <v>2.7833333333333332</v>
      </c>
      <c r="AI46" s="40">
        <f t="shared" si="27"/>
        <v>2.7833333333333332</v>
      </c>
      <c r="AJ46" s="40">
        <f t="shared" si="27"/>
        <v>2.7833333333333332</v>
      </c>
      <c r="AK46" s="40">
        <f t="shared" si="27"/>
        <v>2.7833333333333332</v>
      </c>
      <c r="AL46" s="41">
        <f t="shared" si="27"/>
        <v>2.7833333333333332</v>
      </c>
      <c r="AM46" s="39">
        <f t="shared" si="19"/>
        <v>29.399999999999995</v>
      </c>
      <c r="AN46" s="40">
        <f t="shared" si="20"/>
        <v>31.400000000000002</v>
      </c>
      <c r="AO46" s="41">
        <f t="shared" si="21"/>
        <v>33.399999999999991</v>
      </c>
    </row>
    <row r="47" spans="1:41" x14ac:dyDescent="0.3">
      <c r="A47" s="50">
        <v>12</v>
      </c>
      <c r="B47" s="24" t="s">
        <v>7</v>
      </c>
      <c r="C47" s="39">
        <f t="shared" si="24"/>
        <v>1</v>
      </c>
      <c r="D47" s="40">
        <f t="shared" si="25"/>
        <v>1</v>
      </c>
      <c r="E47" s="40">
        <f t="shared" si="25"/>
        <v>1</v>
      </c>
      <c r="F47" s="40">
        <f t="shared" si="25"/>
        <v>1</v>
      </c>
      <c r="G47" s="40">
        <f t="shared" si="25"/>
        <v>1</v>
      </c>
      <c r="H47" s="40">
        <f t="shared" si="25"/>
        <v>1</v>
      </c>
      <c r="I47" s="40">
        <f t="shared" si="25"/>
        <v>1</v>
      </c>
      <c r="J47" s="40">
        <f t="shared" si="25"/>
        <v>1</v>
      </c>
      <c r="K47" s="40">
        <f t="shared" si="25"/>
        <v>1</v>
      </c>
      <c r="L47" s="40">
        <f t="shared" si="25"/>
        <v>1</v>
      </c>
      <c r="M47" s="40">
        <f t="shared" si="25"/>
        <v>1</v>
      </c>
      <c r="N47" s="40">
        <f t="shared" si="25"/>
        <v>1</v>
      </c>
      <c r="O47" s="40">
        <f t="shared" si="25"/>
        <v>1</v>
      </c>
      <c r="P47" s="40">
        <f t="shared" si="25"/>
        <v>1</v>
      </c>
      <c r="Q47" s="40">
        <f t="shared" si="25"/>
        <v>1</v>
      </c>
      <c r="R47" s="40">
        <f t="shared" si="25"/>
        <v>1</v>
      </c>
      <c r="S47" s="40">
        <f t="shared" si="25"/>
        <v>1</v>
      </c>
      <c r="T47" s="40">
        <f t="shared" si="25"/>
        <v>1</v>
      </c>
      <c r="U47" s="40">
        <f t="shared" si="25"/>
        <v>1</v>
      </c>
      <c r="V47" s="40">
        <f t="shared" si="25"/>
        <v>1</v>
      </c>
      <c r="W47" s="40">
        <f t="shared" si="25"/>
        <v>1</v>
      </c>
      <c r="X47" s="40">
        <f t="shared" si="25"/>
        <v>1</v>
      </c>
      <c r="Y47" s="40">
        <f t="shared" si="25"/>
        <v>1</v>
      </c>
      <c r="Z47" s="40">
        <f t="shared" si="25"/>
        <v>1</v>
      </c>
      <c r="AA47" s="40">
        <f t="shared" si="25"/>
        <v>1</v>
      </c>
      <c r="AB47" s="40">
        <f t="shared" si="25"/>
        <v>1</v>
      </c>
      <c r="AC47" s="40">
        <f t="shared" si="25"/>
        <v>1</v>
      </c>
      <c r="AD47" s="40">
        <f t="shared" si="25"/>
        <v>1</v>
      </c>
      <c r="AE47" s="40">
        <f t="shared" si="25"/>
        <v>1</v>
      </c>
      <c r="AF47" s="40">
        <f t="shared" si="25"/>
        <v>1</v>
      </c>
      <c r="AG47" s="40">
        <f t="shared" si="25"/>
        <v>1</v>
      </c>
      <c r="AH47" s="40">
        <f t="shared" si="25"/>
        <v>1</v>
      </c>
      <c r="AI47" s="40">
        <f t="shared" si="25"/>
        <v>1</v>
      </c>
      <c r="AJ47" s="40">
        <f t="shared" si="25"/>
        <v>1</v>
      </c>
      <c r="AK47" s="40">
        <f t="shared" si="25"/>
        <v>1</v>
      </c>
      <c r="AL47" s="41">
        <f t="shared" si="25"/>
        <v>1</v>
      </c>
      <c r="AM47" s="39">
        <f t="shared" si="19"/>
        <v>12</v>
      </c>
      <c r="AN47" s="40">
        <f t="shared" si="20"/>
        <v>12</v>
      </c>
      <c r="AO47" s="41">
        <f t="shared" si="21"/>
        <v>12</v>
      </c>
    </row>
    <row r="48" spans="1:41" x14ac:dyDescent="0.3">
      <c r="A48" s="50">
        <v>14</v>
      </c>
      <c r="B48" s="24" t="s">
        <v>6</v>
      </c>
      <c r="C48" s="39">
        <f t="shared" si="24"/>
        <v>1.1666666666666667</v>
      </c>
      <c r="D48" s="40">
        <f t="shared" si="25"/>
        <v>1.1666666666666667</v>
      </c>
      <c r="E48" s="40">
        <f t="shared" si="25"/>
        <v>1.1666666666666667</v>
      </c>
      <c r="F48" s="40">
        <f t="shared" si="25"/>
        <v>1.1666666666666667</v>
      </c>
      <c r="G48" s="40">
        <f t="shared" si="25"/>
        <v>1.1666666666666667</v>
      </c>
      <c r="H48" s="40">
        <f t="shared" si="25"/>
        <v>1.1666666666666667</v>
      </c>
      <c r="I48" s="40">
        <f t="shared" si="25"/>
        <v>1.1666666666666667</v>
      </c>
      <c r="J48" s="40">
        <f t="shared" si="25"/>
        <v>1.1666666666666667</v>
      </c>
      <c r="K48" s="40">
        <f t="shared" si="25"/>
        <v>1.1666666666666667</v>
      </c>
      <c r="L48" s="40">
        <f t="shared" si="25"/>
        <v>1.1666666666666667</v>
      </c>
      <c r="M48" s="40">
        <f t="shared" si="25"/>
        <v>1.1666666666666667</v>
      </c>
      <c r="N48" s="40">
        <f t="shared" si="25"/>
        <v>1.1666666666666667</v>
      </c>
      <c r="O48" s="40">
        <f t="shared" si="25"/>
        <v>1.1666666666666667</v>
      </c>
      <c r="P48" s="40">
        <f t="shared" si="25"/>
        <v>1.1666666666666667</v>
      </c>
      <c r="Q48" s="40">
        <f t="shared" si="25"/>
        <v>1.1666666666666667</v>
      </c>
      <c r="R48" s="40">
        <f t="shared" si="25"/>
        <v>1.1666666666666667</v>
      </c>
      <c r="S48" s="40">
        <f t="shared" si="25"/>
        <v>1.1666666666666667</v>
      </c>
      <c r="T48" s="40">
        <f t="shared" si="25"/>
        <v>1.1666666666666667</v>
      </c>
      <c r="U48" s="40">
        <f t="shared" si="25"/>
        <v>1.1666666666666667</v>
      </c>
      <c r="V48" s="40">
        <f t="shared" si="25"/>
        <v>1.1666666666666667</v>
      </c>
      <c r="W48" s="40">
        <f t="shared" si="25"/>
        <v>1.1666666666666667</v>
      </c>
      <c r="X48" s="40">
        <f t="shared" si="25"/>
        <v>1.1666666666666667</v>
      </c>
      <c r="Y48" s="40">
        <f t="shared" si="25"/>
        <v>1.1666666666666667</v>
      </c>
      <c r="Z48" s="40">
        <f t="shared" si="25"/>
        <v>1.1666666666666667</v>
      </c>
      <c r="AA48" s="40">
        <f t="shared" si="25"/>
        <v>1.1666666666666667</v>
      </c>
      <c r="AB48" s="40">
        <f t="shared" si="25"/>
        <v>1.1666666666666667</v>
      </c>
      <c r="AC48" s="40">
        <f t="shared" si="25"/>
        <v>1.1666666666666667</v>
      </c>
      <c r="AD48" s="40">
        <f t="shared" si="25"/>
        <v>1.1666666666666667</v>
      </c>
      <c r="AE48" s="40">
        <f t="shared" si="25"/>
        <v>1.1666666666666667</v>
      </c>
      <c r="AF48" s="40">
        <f t="shared" si="25"/>
        <v>1.1666666666666667</v>
      </c>
      <c r="AG48" s="40">
        <f t="shared" si="25"/>
        <v>1.1666666666666667</v>
      </c>
      <c r="AH48" s="40">
        <f t="shared" si="25"/>
        <v>1.1666666666666667</v>
      </c>
      <c r="AI48" s="40">
        <f t="shared" si="25"/>
        <v>1.1666666666666667</v>
      </c>
      <c r="AJ48" s="40">
        <f t="shared" si="25"/>
        <v>1.1666666666666667</v>
      </c>
      <c r="AK48" s="40">
        <f t="shared" si="25"/>
        <v>1.1666666666666667</v>
      </c>
      <c r="AL48" s="41">
        <f t="shared" si="25"/>
        <v>1.1666666666666667</v>
      </c>
      <c r="AM48" s="39">
        <f t="shared" si="19"/>
        <v>13.999999999999998</v>
      </c>
      <c r="AN48" s="40">
        <f t="shared" si="20"/>
        <v>13.999999999999998</v>
      </c>
      <c r="AO48" s="41">
        <f t="shared" si="21"/>
        <v>13.999999999999998</v>
      </c>
    </row>
    <row r="49" spans="1:41" x14ac:dyDescent="0.3">
      <c r="A49" s="50">
        <v>75</v>
      </c>
      <c r="B49" s="24" t="s">
        <v>0</v>
      </c>
      <c r="C49" s="39">
        <f t="shared" si="24"/>
        <v>6.25</v>
      </c>
      <c r="D49" s="40">
        <f t="shared" si="25"/>
        <v>6.25</v>
      </c>
      <c r="E49" s="40">
        <f t="shared" si="25"/>
        <v>6.25</v>
      </c>
      <c r="F49" s="40">
        <f t="shared" si="25"/>
        <v>6.25</v>
      </c>
      <c r="G49" s="40">
        <f t="shared" si="25"/>
        <v>6.25</v>
      </c>
      <c r="H49" s="40">
        <f t="shared" si="25"/>
        <v>6.25</v>
      </c>
      <c r="I49" s="40">
        <f t="shared" si="25"/>
        <v>6.25</v>
      </c>
      <c r="J49" s="40">
        <f t="shared" si="25"/>
        <v>6.25</v>
      </c>
      <c r="K49" s="40">
        <f t="shared" si="25"/>
        <v>6.25</v>
      </c>
      <c r="L49" s="40">
        <f t="shared" si="25"/>
        <v>6.25</v>
      </c>
      <c r="M49" s="40">
        <f t="shared" si="25"/>
        <v>6.25</v>
      </c>
      <c r="N49" s="40">
        <f t="shared" si="25"/>
        <v>6.25</v>
      </c>
      <c r="O49" s="40">
        <f t="shared" si="25"/>
        <v>6.25</v>
      </c>
      <c r="P49" s="40">
        <f t="shared" si="25"/>
        <v>6.25</v>
      </c>
      <c r="Q49" s="40">
        <f t="shared" si="25"/>
        <v>6.25</v>
      </c>
      <c r="R49" s="40">
        <f t="shared" si="25"/>
        <v>6.25</v>
      </c>
      <c r="S49" s="40">
        <f t="shared" si="25"/>
        <v>6.25</v>
      </c>
      <c r="T49" s="40">
        <f t="shared" si="25"/>
        <v>6.25</v>
      </c>
      <c r="U49" s="40">
        <f t="shared" si="25"/>
        <v>6.25</v>
      </c>
      <c r="V49" s="40">
        <f t="shared" si="25"/>
        <v>6.25</v>
      </c>
      <c r="W49" s="40">
        <f t="shared" si="25"/>
        <v>6.25</v>
      </c>
      <c r="X49" s="40">
        <f t="shared" si="25"/>
        <v>6.25</v>
      </c>
      <c r="Y49" s="40">
        <f t="shared" si="25"/>
        <v>6.25</v>
      </c>
      <c r="Z49" s="40">
        <f t="shared" si="25"/>
        <v>6.25</v>
      </c>
      <c r="AA49" s="40">
        <f t="shared" si="25"/>
        <v>6.25</v>
      </c>
      <c r="AB49" s="40">
        <f t="shared" si="25"/>
        <v>6.25</v>
      </c>
      <c r="AC49" s="40">
        <f t="shared" si="25"/>
        <v>6.25</v>
      </c>
      <c r="AD49" s="40">
        <f t="shared" si="25"/>
        <v>6.25</v>
      </c>
      <c r="AE49" s="40">
        <f t="shared" si="25"/>
        <v>6.25</v>
      </c>
      <c r="AF49" s="40">
        <f t="shared" si="25"/>
        <v>6.25</v>
      </c>
      <c r="AG49" s="40">
        <f t="shared" si="25"/>
        <v>6.25</v>
      </c>
      <c r="AH49" s="40">
        <f t="shared" si="25"/>
        <v>6.25</v>
      </c>
      <c r="AI49" s="40">
        <f t="shared" si="25"/>
        <v>6.25</v>
      </c>
      <c r="AJ49" s="40">
        <f t="shared" si="25"/>
        <v>6.25</v>
      </c>
      <c r="AK49" s="40">
        <f t="shared" si="25"/>
        <v>6.25</v>
      </c>
      <c r="AL49" s="41">
        <f t="shared" si="25"/>
        <v>6.25</v>
      </c>
      <c r="AM49" s="39">
        <f t="shared" si="19"/>
        <v>75</v>
      </c>
      <c r="AN49" s="40">
        <f t="shared" si="20"/>
        <v>75</v>
      </c>
      <c r="AO49" s="41">
        <f t="shared" si="21"/>
        <v>75</v>
      </c>
    </row>
    <row r="50" spans="1:41" x14ac:dyDescent="0.3">
      <c r="A50" s="50">
        <v>1.2</v>
      </c>
      <c r="B50" s="24" t="s">
        <v>38</v>
      </c>
      <c r="C50" s="39">
        <f t="shared" si="24"/>
        <v>9.9999999999999992E-2</v>
      </c>
      <c r="D50" s="40">
        <f t="shared" si="25"/>
        <v>9.9999999999999992E-2</v>
      </c>
      <c r="E50" s="40">
        <f t="shared" si="25"/>
        <v>9.9999999999999992E-2</v>
      </c>
      <c r="F50" s="40">
        <f t="shared" si="25"/>
        <v>9.9999999999999992E-2</v>
      </c>
      <c r="G50" s="40">
        <f t="shared" si="25"/>
        <v>9.9999999999999992E-2</v>
      </c>
      <c r="H50" s="40">
        <f t="shared" si="25"/>
        <v>9.9999999999999992E-2</v>
      </c>
      <c r="I50" s="40">
        <f t="shared" si="25"/>
        <v>9.9999999999999992E-2</v>
      </c>
      <c r="J50" s="40">
        <f t="shared" si="25"/>
        <v>9.9999999999999992E-2</v>
      </c>
      <c r="K50" s="40">
        <f t="shared" si="25"/>
        <v>9.9999999999999992E-2</v>
      </c>
      <c r="L50" s="40">
        <f t="shared" si="25"/>
        <v>9.9999999999999992E-2</v>
      </c>
      <c r="M50" s="40">
        <f t="shared" si="25"/>
        <v>9.9999999999999992E-2</v>
      </c>
      <c r="N50" s="40">
        <f t="shared" si="25"/>
        <v>9.9999999999999992E-2</v>
      </c>
      <c r="O50" s="40">
        <f t="shared" si="25"/>
        <v>9.9999999999999992E-2</v>
      </c>
      <c r="P50" s="40">
        <f t="shared" si="25"/>
        <v>9.9999999999999992E-2</v>
      </c>
      <c r="Q50" s="40">
        <f t="shared" si="25"/>
        <v>9.9999999999999992E-2</v>
      </c>
      <c r="R50" s="40">
        <f t="shared" si="25"/>
        <v>9.9999999999999992E-2</v>
      </c>
      <c r="S50" s="40">
        <f t="shared" si="25"/>
        <v>9.9999999999999992E-2</v>
      </c>
      <c r="T50" s="40">
        <f t="shared" si="25"/>
        <v>9.9999999999999992E-2</v>
      </c>
      <c r="U50" s="40">
        <f t="shared" si="25"/>
        <v>9.9999999999999992E-2</v>
      </c>
      <c r="V50" s="40">
        <f t="shared" si="25"/>
        <v>9.9999999999999992E-2</v>
      </c>
      <c r="W50" s="40">
        <f t="shared" si="25"/>
        <v>9.9999999999999992E-2</v>
      </c>
      <c r="X50" s="40">
        <f t="shared" si="25"/>
        <v>9.9999999999999992E-2</v>
      </c>
      <c r="Y50" s="40">
        <f t="shared" si="25"/>
        <v>9.9999999999999992E-2</v>
      </c>
      <c r="Z50" s="40">
        <f t="shared" si="25"/>
        <v>9.9999999999999992E-2</v>
      </c>
      <c r="AA50" s="40">
        <f t="shared" si="25"/>
        <v>9.9999999999999992E-2</v>
      </c>
      <c r="AB50" s="40">
        <f t="shared" si="25"/>
        <v>9.9999999999999992E-2</v>
      </c>
      <c r="AC50" s="40">
        <f t="shared" si="25"/>
        <v>9.9999999999999992E-2</v>
      </c>
      <c r="AD50" s="40">
        <f t="shared" si="25"/>
        <v>9.9999999999999992E-2</v>
      </c>
      <c r="AE50" s="40">
        <f t="shared" si="25"/>
        <v>9.9999999999999992E-2</v>
      </c>
      <c r="AF50" s="40">
        <f t="shared" si="25"/>
        <v>9.9999999999999992E-2</v>
      </c>
      <c r="AG50" s="40">
        <f t="shared" si="25"/>
        <v>9.9999999999999992E-2</v>
      </c>
      <c r="AH50" s="40">
        <f t="shared" si="25"/>
        <v>9.9999999999999992E-2</v>
      </c>
      <c r="AI50" s="40">
        <f t="shared" si="25"/>
        <v>9.9999999999999992E-2</v>
      </c>
      <c r="AJ50" s="40">
        <f t="shared" si="25"/>
        <v>9.9999999999999992E-2</v>
      </c>
      <c r="AK50" s="40">
        <f t="shared" si="25"/>
        <v>9.9999999999999992E-2</v>
      </c>
      <c r="AL50" s="41">
        <f t="shared" si="25"/>
        <v>9.9999999999999992E-2</v>
      </c>
      <c r="AM50" s="39">
        <f t="shared" si="19"/>
        <v>1.2</v>
      </c>
      <c r="AN50" s="40">
        <f t="shared" si="20"/>
        <v>1.2</v>
      </c>
      <c r="AO50" s="41">
        <f t="shared" si="21"/>
        <v>1.2</v>
      </c>
    </row>
    <row r="51" spans="1:41" x14ac:dyDescent="0.3">
      <c r="A51" s="49">
        <v>1.4999999999999999E-2</v>
      </c>
      <c r="B51" s="61" t="s">
        <v>39</v>
      </c>
      <c r="C51" s="39">
        <f>$A51*C$36</f>
        <v>2</v>
      </c>
      <c r="D51" s="40">
        <f t="shared" ref="D51:AL52" si="28">$A51*D$36</f>
        <v>2</v>
      </c>
      <c r="E51" s="40">
        <f t="shared" si="28"/>
        <v>2</v>
      </c>
      <c r="F51" s="40">
        <f t="shared" si="28"/>
        <v>2</v>
      </c>
      <c r="G51" s="40">
        <f t="shared" si="28"/>
        <v>2</v>
      </c>
      <c r="H51" s="40">
        <f t="shared" si="28"/>
        <v>2</v>
      </c>
      <c r="I51" s="40">
        <f t="shared" si="28"/>
        <v>2</v>
      </c>
      <c r="J51" s="40">
        <f t="shared" si="28"/>
        <v>2</v>
      </c>
      <c r="K51" s="40">
        <f t="shared" si="28"/>
        <v>2</v>
      </c>
      <c r="L51" s="40">
        <f t="shared" si="28"/>
        <v>2</v>
      </c>
      <c r="M51" s="40">
        <f t="shared" si="28"/>
        <v>2</v>
      </c>
      <c r="N51" s="40">
        <f t="shared" si="28"/>
        <v>2</v>
      </c>
      <c r="O51" s="40">
        <f t="shared" si="28"/>
        <v>2.1875</v>
      </c>
      <c r="P51" s="40">
        <f t="shared" si="28"/>
        <v>2.1875</v>
      </c>
      <c r="Q51" s="40">
        <f t="shared" si="28"/>
        <v>2.1875</v>
      </c>
      <c r="R51" s="40">
        <f t="shared" si="28"/>
        <v>2.1875</v>
      </c>
      <c r="S51" s="40">
        <f t="shared" si="28"/>
        <v>2.1875</v>
      </c>
      <c r="T51" s="40">
        <f t="shared" si="28"/>
        <v>2.1875</v>
      </c>
      <c r="U51" s="40">
        <f t="shared" si="28"/>
        <v>2.1875</v>
      </c>
      <c r="V51" s="40">
        <f t="shared" si="28"/>
        <v>2.1875</v>
      </c>
      <c r="W51" s="40">
        <f t="shared" si="28"/>
        <v>2.1875</v>
      </c>
      <c r="X51" s="40">
        <f t="shared" si="28"/>
        <v>2.1875</v>
      </c>
      <c r="Y51" s="40">
        <f t="shared" si="28"/>
        <v>2.1875</v>
      </c>
      <c r="Z51" s="40">
        <f t="shared" si="28"/>
        <v>2.1875</v>
      </c>
      <c r="AA51" s="40">
        <f t="shared" si="28"/>
        <v>2.375</v>
      </c>
      <c r="AB51" s="40">
        <f t="shared" si="28"/>
        <v>2.375</v>
      </c>
      <c r="AC51" s="40">
        <f t="shared" si="28"/>
        <v>2.375</v>
      </c>
      <c r="AD51" s="40">
        <f t="shared" si="28"/>
        <v>2.375</v>
      </c>
      <c r="AE51" s="40">
        <f t="shared" si="28"/>
        <v>2.375</v>
      </c>
      <c r="AF51" s="40">
        <f t="shared" si="28"/>
        <v>2.375</v>
      </c>
      <c r="AG51" s="40">
        <f t="shared" si="28"/>
        <v>2.375</v>
      </c>
      <c r="AH51" s="40">
        <f t="shared" si="28"/>
        <v>2.375</v>
      </c>
      <c r="AI51" s="40">
        <f t="shared" si="28"/>
        <v>2.375</v>
      </c>
      <c r="AJ51" s="40">
        <f t="shared" si="28"/>
        <v>2.375</v>
      </c>
      <c r="AK51" s="40">
        <f t="shared" si="28"/>
        <v>2.375</v>
      </c>
      <c r="AL51" s="41">
        <f t="shared" si="28"/>
        <v>2.375</v>
      </c>
      <c r="AM51" s="39">
        <f t="shared" si="19"/>
        <v>24</v>
      </c>
      <c r="AN51" s="40">
        <f t="shared" si="20"/>
        <v>26.25</v>
      </c>
      <c r="AO51" s="41">
        <f t="shared" si="21"/>
        <v>28.5</v>
      </c>
    </row>
    <row r="52" spans="1:41" x14ac:dyDescent="0.3">
      <c r="A52" s="49">
        <v>6.0000000000000001E-3</v>
      </c>
      <c r="B52" s="61" t="s">
        <v>40</v>
      </c>
      <c r="C52" s="39">
        <f>$A52*C$36</f>
        <v>0.8</v>
      </c>
      <c r="D52" s="40">
        <f t="shared" si="28"/>
        <v>0.8</v>
      </c>
      <c r="E52" s="40">
        <f t="shared" si="28"/>
        <v>0.8</v>
      </c>
      <c r="F52" s="40">
        <f t="shared" si="28"/>
        <v>0.8</v>
      </c>
      <c r="G52" s="40">
        <f t="shared" si="28"/>
        <v>0.8</v>
      </c>
      <c r="H52" s="40">
        <f t="shared" si="28"/>
        <v>0.8</v>
      </c>
      <c r="I52" s="40">
        <f t="shared" si="28"/>
        <v>0.8</v>
      </c>
      <c r="J52" s="40">
        <f t="shared" si="28"/>
        <v>0.8</v>
      </c>
      <c r="K52" s="40">
        <f t="shared" si="28"/>
        <v>0.8</v>
      </c>
      <c r="L52" s="40">
        <f t="shared" si="28"/>
        <v>0.8</v>
      </c>
      <c r="M52" s="40">
        <f t="shared" si="28"/>
        <v>0.8</v>
      </c>
      <c r="N52" s="40">
        <f t="shared" si="28"/>
        <v>0.8</v>
      </c>
      <c r="O52" s="40">
        <f t="shared" si="28"/>
        <v>0.87500000000000011</v>
      </c>
      <c r="P52" s="40">
        <f t="shared" si="28"/>
        <v>0.87500000000000011</v>
      </c>
      <c r="Q52" s="40">
        <f t="shared" si="28"/>
        <v>0.87500000000000011</v>
      </c>
      <c r="R52" s="40">
        <f t="shared" si="28"/>
        <v>0.87500000000000011</v>
      </c>
      <c r="S52" s="40">
        <f t="shared" si="28"/>
        <v>0.87500000000000011</v>
      </c>
      <c r="T52" s="40">
        <f t="shared" si="28"/>
        <v>0.87500000000000011</v>
      </c>
      <c r="U52" s="40">
        <f t="shared" si="28"/>
        <v>0.87500000000000011</v>
      </c>
      <c r="V52" s="40">
        <f t="shared" si="28"/>
        <v>0.87500000000000011</v>
      </c>
      <c r="W52" s="40">
        <f t="shared" si="28"/>
        <v>0.87500000000000011</v>
      </c>
      <c r="X52" s="40">
        <f t="shared" si="28"/>
        <v>0.87500000000000011</v>
      </c>
      <c r="Y52" s="40">
        <f t="shared" si="28"/>
        <v>0.87500000000000011</v>
      </c>
      <c r="Z52" s="40">
        <f t="shared" si="28"/>
        <v>0.87500000000000011</v>
      </c>
      <c r="AA52" s="40">
        <f t="shared" si="28"/>
        <v>0.95000000000000007</v>
      </c>
      <c r="AB52" s="40">
        <f t="shared" si="28"/>
        <v>0.95000000000000007</v>
      </c>
      <c r="AC52" s="40">
        <f t="shared" si="28"/>
        <v>0.95000000000000007</v>
      </c>
      <c r="AD52" s="40">
        <f t="shared" si="28"/>
        <v>0.95000000000000007</v>
      </c>
      <c r="AE52" s="40">
        <f t="shared" si="28"/>
        <v>0.95000000000000007</v>
      </c>
      <c r="AF52" s="40">
        <f t="shared" si="28"/>
        <v>0.95000000000000007</v>
      </c>
      <c r="AG52" s="40">
        <f t="shared" si="28"/>
        <v>0.95000000000000007</v>
      </c>
      <c r="AH52" s="40">
        <f t="shared" si="28"/>
        <v>0.95000000000000007</v>
      </c>
      <c r="AI52" s="40">
        <f t="shared" si="28"/>
        <v>0.95000000000000007</v>
      </c>
      <c r="AJ52" s="40">
        <f t="shared" si="28"/>
        <v>0.95000000000000007</v>
      </c>
      <c r="AK52" s="40">
        <f t="shared" si="28"/>
        <v>0.95000000000000007</v>
      </c>
      <c r="AL52" s="41">
        <f t="shared" si="28"/>
        <v>0.95000000000000007</v>
      </c>
      <c r="AM52" s="39">
        <f t="shared" si="19"/>
        <v>9.6</v>
      </c>
      <c r="AN52" s="40">
        <f t="shared" si="20"/>
        <v>10.500000000000002</v>
      </c>
      <c r="AO52" s="41">
        <f t="shared" si="21"/>
        <v>11.399999999999999</v>
      </c>
    </row>
    <row r="53" spans="1:41" x14ac:dyDescent="0.3">
      <c r="A53" s="50">
        <v>3.6</v>
      </c>
      <c r="B53" s="61" t="s">
        <v>41</v>
      </c>
      <c r="C53" s="39">
        <f>$A53/12</f>
        <v>0.3</v>
      </c>
      <c r="D53" s="40">
        <f t="shared" ref="D53:AL53" si="29">$A53/12</f>
        <v>0.3</v>
      </c>
      <c r="E53" s="40">
        <f t="shared" si="29"/>
        <v>0.3</v>
      </c>
      <c r="F53" s="40">
        <f t="shared" si="29"/>
        <v>0.3</v>
      </c>
      <c r="G53" s="40">
        <f t="shared" si="29"/>
        <v>0.3</v>
      </c>
      <c r="H53" s="40">
        <f t="shared" si="29"/>
        <v>0.3</v>
      </c>
      <c r="I53" s="40">
        <f t="shared" si="29"/>
        <v>0.3</v>
      </c>
      <c r="J53" s="40">
        <f t="shared" si="29"/>
        <v>0.3</v>
      </c>
      <c r="K53" s="40">
        <f t="shared" si="29"/>
        <v>0.3</v>
      </c>
      <c r="L53" s="40">
        <f t="shared" si="29"/>
        <v>0.3</v>
      </c>
      <c r="M53" s="40">
        <f t="shared" si="29"/>
        <v>0.3</v>
      </c>
      <c r="N53" s="40">
        <f t="shared" si="29"/>
        <v>0.3</v>
      </c>
      <c r="O53" s="40">
        <f t="shared" si="29"/>
        <v>0.3</v>
      </c>
      <c r="P53" s="40">
        <f t="shared" si="29"/>
        <v>0.3</v>
      </c>
      <c r="Q53" s="40">
        <f t="shared" si="29"/>
        <v>0.3</v>
      </c>
      <c r="R53" s="40">
        <f t="shared" si="29"/>
        <v>0.3</v>
      </c>
      <c r="S53" s="40">
        <f t="shared" si="29"/>
        <v>0.3</v>
      </c>
      <c r="T53" s="40">
        <f t="shared" si="29"/>
        <v>0.3</v>
      </c>
      <c r="U53" s="40">
        <f t="shared" si="29"/>
        <v>0.3</v>
      </c>
      <c r="V53" s="40">
        <f t="shared" si="29"/>
        <v>0.3</v>
      </c>
      <c r="W53" s="40">
        <f t="shared" si="29"/>
        <v>0.3</v>
      </c>
      <c r="X53" s="40">
        <f t="shared" si="29"/>
        <v>0.3</v>
      </c>
      <c r="Y53" s="40">
        <f t="shared" si="29"/>
        <v>0.3</v>
      </c>
      <c r="Z53" s="40">
        <f t="shared" si="29"/>
        <v>0.3</v>
      </c>
      <c r="AA53" s="40">
        <f t="shared" si="29"/>
        <v>0.3</v>
      </c>
      <c r="AB53" s="40">
        <f t="shared" si="29"/>
        <v>0.3</v>
      </c>
      <c r="AC53" s="40">
        <f t="shared" si="29"/>
        <v>0.3</v>
      </c>
      <c r="AD53" s="40">
        <f t="shared" si="29"/>
        <v>0.3</v>
      </c>
      <c r="AE53" s="40">
        <f t="shared" si="29"/>
        <v>0.3</v>
      </c>
      <c r="AF53" s="40">
        <f t="shared" si="29"/>
        <v>0.3</v>
      </c>
      <c r="AG53" s="40">
        <f t="shared" si="29"/>
        <v>0.3</v>
      </c>
      <c r="AH53" s="40">
        <f t="shared" si="29"/>
        <v>0.3</v>
      </c>
      <c r="AI53" s="40">
        <f t="shared" si="29"/>
        <v>0.3</v>
      </c>
      <c r="AJ53" s="40">
        <f t="shared" si="29"/>
        <v>0.3</v>
      </c>
      <c r="AK53" s="40">
        <f t="shared" si="29"/>
        <v>0.3</v>
      </c>
      <c r="AL53" s="41">
        <f t="shared" si="29"/>
        <v>0.3</v>
      </c>
      <c r="AM53" s="39">
        <f t="shared" si="19"/>
        <v>3.5999999999999992</v>
      </c>
      <c r="AN53" s="40">
        <f t="shared" si="20"/>
        <v>3.5999999999999992</v>
      </c>
      <c r="AO53" s="41">
        <f t="shared" si="21"/>
        <v>3.5999999999999992</v>
      </c>
    </row>
    <row r="54" spans="1:41" x14ac:dyDescent="0.3">
      <c r="A54" s="49">
        <v>5.0000000000000001E-3</v>
      </c>
      <c r="B54" s="61" t="s">
        <v>42</v>
      </c>
      <c r="C54" s="39">
        <f>$A54*C$36</f>
        <v>0.66666666666666674</v>
      </c>
      <c r="D54" s="40">
        <f t="shared" ref="D54:AL54" si="30">$A54*D$36</f>
        <v>0.66666666666666674</v>
      </c>
      <c r="E54" s="40">
        <f t="shared" si="30"/>
        <v>0.66666666666666674</v>
      </c>
      <c r="F54" s="40">
        <f t="shared" si="30"/>
        <v>0.66666666666666674</v>
      </c>
      <c r="G54" s="40">
        <f t="shared" si="30"/>
        <v>0.66666666666666674</v>
      </c>
      <c r="H54" s="40">
        <f t="shared" si="30"/>
        <v>0.66666666666666674</v>
      </c>
      <c r="I54" s="40">
        <f t="shared" si="30"/>
        <v>0.66666666666666674</v>
      </c>
      <c r="J54" s="40">
        <f t="shared" si="30"/>
        <v>0.66666666666666674</v>
      </c>
      <c r="K54" s="40">
        <f t="shared" si="30"/>
        <v>0.66666666666666674</v>
      </c>
      <c r="L54" s="40">
        <f t="shared" si="30"/>
        <v>0.66666666666666674</v>
      </c>
      <c r="M54" s="40">
        <f t="shared" si="30"/>
        <v>0.66666666666666674</v>
      </c>
      <c r="N54" s="40">
        <f t="shared" si="30"/>
        <v>0.66666666666666674</v>
      </c>
      <c r="O54" s="40">
        <f t="shared" si="30"/>
        <v>0.72916666666666674</v>
      </c>
      <c r="P54" s="40">
        <f t="shared" si="30"/>
        <v>0.72916666666666674</v>
      </c>
      <c r="Q54" s="40">
        <f t="shared" si="30"/>
        <v>0.72916666666666674</v>
      </c>
      <c r="R54" s="40">
        <f t="shared" si="30"/>
        <v>0.72916666666666674</v>
      </c>
      <c r="S54" s="40">
        <f t="shared" si="30"/>
        <v>0.72916666666666674</v>
      </c>
      <c r="T54" s="40">
        <f t="shared" si="30"/>
        <v>0.72916666666666674</v>
      </c>
      <c r="U54" s="40">
        <f t="shared" si="30"/>
        <v>0.72916666666666674</v>
      </c>
      <c r="V54" s="40">
        <f t="shared" si="30"/>
        <v>0.72916666666666674</v>
      </c>
      <c r="W54" s="40">
        <f t="shared" si="30"/>
        <v>0.72916666666666674</v>
      </c>
      <c r="X54" s="40">
        <f t="shared" si="30"/>
        <v>0.72916666666666674</v>
      </c>
      <c r="Y54" s="40">
        <f t="shared" si="30"/>
        <v>0.72916666666666674</v>
      </c>
      <c r="Z54" s="40">
        <f t="shared" si="30"/>
        <v>0.72916666666666674</v>
      </c>
      <c r="AA54" s="40">
        <f t="shared" si="30"/>
        <v>0.79166666666666674</v>
      </c>
      <c r="AB54" s="40">
        <f t="shared" si="30"/>
        <v>0.79166666666666674</v>
      </c>
      <c r="AC54" s="40">
        <f t="shared" si="30"/>
        <v>0.79166666666666674</v>
      </c>
      <c r="AD54" s="40">
        <f t="shared" si="30"/>
        <v>0.79166666666666674</v>
      </c>
      <c r="AE54" s="40">
        <f t="shared" si="30"/>
        <v>0.79166666666666674</v>
      </c>
      <c r="AF54" s="40">
        <f t="shared" si="30"/>
        <v>0.79166666666666674</v>
      </c>
      <c r="AG54" s="40">
        <f t="shared" si="30"/>
        <v>0.79166666666666674</v>
      </c>
      <c r="AH54" s="40">
        <f t="shared" si="30"/>
        <v>0.79166666666666674</v>
      </c>
      <c r="AI54" s="40">
        <f t="shared" si="30"/>
        <v>0.79166666666666674</v>
      </c>
      <c r="AJ54" s="40">
        <f t="shared" si="30"/>
        <v>0.79166666666666674</v>
      </c>
      <c r="AK54" s="40">
        <f t="shared" si="30"/>
        <v>0.79166666666666674</v>
      </c>
      <c r="AL54" s="41">
        <f t="shared" si="30"/>
        <v>0.79166666666666674</v>
      </c>
      <c r="AM54" s="39">
        <f t="shared" si="19"/>
        <v>8.0000000000000018</v>
      </c>
      <c r="AN54" s="40">
        <f t="shared" si="20"/>
        <v>8.7500000000000018</v>
      </c>
      <c r="AO54" s="41">
        <f t="shared" si="21"/>
        <v>9.5000000000000018</v>
      </c>
    </row>
    <row r="55" spans="1:41" x14ac:dyDescent="0.3">
      <c r="A55" s="30"/>
      <c r="B55" s="61" t="s">
        <v>43</v>
      </c>
      <c r="C55" s="39">
        <f>$C$13/12/1000*$C$14</f>
        <v>2.84</v>
      </c>
      <c r="D55" s="40">
        <f t="shared" ref="D55:AL55" si="31">$C$13/12/1000*$C$14</f>
        <v>2.84</v>
      </c>
      <c r="E55" s="40">
        <f t="shared" si="31"/>
        <v>2.84</v>
      </c>
      <c r="F55" s="40">
        <f t="shared" si="31"/>
        <v>2.84</v>
      </c>
      <c r="G55" s="40">
        <f t="shared" si="31"/>
        <v>2.84</v>
      </c>
      <c r="H55" s="40">
        <f t="shared" si="31"/>
        <v>2.84</v>
      </c>
      <c r="I55" s="40">
        <f t="shared" si="31"/>
        <v>2.84</v>
      </c>
      <c r="J55" s="40">
        <f t="shared" si="31"/>
        <v>2.84</v>
      </c>
      <c r="K55" s="40">
        <f t="shared" si="31"/>
        <v>2.84</v>
      </c>
      <c r="L55" s="40">
        <f t="shared" si="31"/>
        <v>2.84</v>
      </c>
      <c r="M55" s="40">
        <f t="shared" si="31"/>
        <v>2.84</v>
      </c>
      <c r="N55" s="40">
        <f t="shared" si="31"/>
        <v>2.84</v>
      </c>
      <c r="O55" s="40">
        <f t="shared" si="31"/>
        <v>2.84</v>
      </c>
      <c r="P55" s="40">
        <f t="shared" si="31"/>
        <v>2.84</v>
      </c>
      <c r="Q55" s="40">
        <f t="shared" si="31"/>
        <v>2.84</v>
      </c>
      <c r="R55" s="40">
        <f t="shared" si="31"/>
        <v>2.84</v>
      </c>
      <c r="S55" s="40">
        <f t="shared" si="31"/>
        <v>2.84</v>
      </c>
      <c r="T55" s="40">
        <f t="shared" si="31"/>
        <v>2.84</v>
      </c>
      <c r="U55" s="40">
        <f t="shared" si="31"/>
        <v>2.84</v>
      </c>
      <c r="V55" s="40">
        <f t="shared" si="31"/>
        <v>2.84</v>
      </c>
      <c r="W55" s="40">
        <f t="shared" si="31"/>
        <v>2.84</v>
      </c>
      <c r="X55" s="40">
        <f t="shared" si="31"/>
        <v>2.84</v>
      </c>
      <c r="Y55" s="40">
        <f t="shared" si="31"/>
        <v>2.84</v>
      </c>
      <c r="Z55" s="40">
        <f t="shared" si="31"/>
        <v>2.84</v>
      </c>
      <c r="AA55" s="40">
        <f t="shared" si="31"/>
        <v>2.84</v>
      </c>
      <c r="AB55" s="40">
        <f t="shared" si="31"/>
        <v>2.84</v>
      </c>
      <c r="AC55" s="40">
        <f t="shared" si="31"/>
        <v>2.84</v>
      </c>
      <c r="AD55" s="40">
        <f t="shared" si="31"/>
        <v>2.84</v>
      </c>
      <c r="AE55" s="40">
        <f t="shared" si="31"/>
        <v>2.84</v>
      </c>
      <c r="AF55" s="40">
        <f t="shared" si="31"/>
        <v>2.84</v>
      </c>
      <c r="AG55" s="40">
        <f t="shared" si="31"/>
        <v>2.84</v>
      </c>
      <c r="AH55" s="40">
        <f t="shared" si="31"/>
        <v>2.84</v>
      </c>
      <c r="AI55" s="40">
        <f t="shared" si="31"/>
        <v>2.84</v>
      </c>
      <c r="AJ55" s="40">
        <f t="shared" si="31"/>
        <v>2.84</v>
      </c>
      <c r="AK55" s="40">
        <f t="shared" si="31"/>
        <v>2.84</v>
      </c>
      <c r="AL55" s="41">
        <f t="shared" si="31"/>
        <v>2.84</v>
      </c>
      <c r="AM55" s="39">
        <f t="shared" si="19"/>
        <v>34.08</v>
      </c>
      <c r="AN55" s="40">
        <f t="shared" si="20"/>
        <v>34.08</v>
      </c>
      <c r="AO55" s="41">
        <f t="shared" si="21"/>
        <v>34.08</v>
      </c>
    </row>
    <row r="56" spans="1:41" x14ac:dyDescent="0.3">
      <c r="A56" s="30"/>
      <c r="B56" s="61" t="s">
        <v>44</v>
      </c>
      <c r="C56" s="39">
        <f>139286/12/1000</f>
        <v>11.607166666666666</v>
      </c>
      <c r="D56" s="40">
        <f t="shared" ref="D56:N56" si="32">139286/12/1000</f>
        <v>11.607166666666666</v>
      </c>
      <c r="E56" s="40">
        <f t="shared" si="32"/>
        <v>11.607166666666666</v>
      </c>
      <c r="F56" s="40">
        <f t="shared" si="32"/>
        <v>11.607166666666666</v>
      </c>
      <c r="G56" s="40">
        <f t="shared" si="32"/>
        <v>11.607166666666666</v>
      </c>
      <c r="H56" s="40">
        <f t="shared" si="32"/>
        <v>11.607166666666666</v>
      </c>
      <c r="I56" s="40">
        <f t="shared" si="32"/>
        <v>11.607166666666666</v>
      </c>
      <c r="J56" s="40">
        <f t="shared" si="32"/>
        <v>11.607166666666666</v>
      </c>
      <c r="K56" s="40">
        <f t="shared" si="32"/>
        <v>11.607166666666666</v>
      </c>
      <c r="L56" s="40">
        <f t="shared" si="32"/>
        <v>11.607166666666666</v>
      </c>
      <c r="M56" s="40">
        <f t="shared" si="32"/>
        <v>11.607166666666666</v>
      </c>
      <c r="N56" s="40">
        <f t="shared" si="32"/>
        <v>11.607166666666666</v>
      </c>
      <c r="O56" s="40">
        <f t="shared" ref="O56:Z56" si="33">71633/12/1000</f>
        <v>5.9694166666666666</v>
      </c>
      <c r="P56" s="40">
        <f t="shared" si="33"/>
        <v>5.9694166666666666</v>
      </c>
      <c r="Q56" s="40">
        <f t="shared" si="33"/>
        <v>5.9694166666666666</v>
      </c>
      <c r="R56" s="40">
        <f t="shared" si="33"/>
        <v>5.9694166666666666</v>
      </c>
      <c r="S56" s="40">
        <f t="shared" si="33"/>
        <v>5.9694166666666666</v>
      </c>
      <c r="T56" s="40">
        <f t="shared" si="33"/>
        <v>5.9694166666666666</v>
      </c>
      <c r="U56" s="40">
        <f t="shared" si="33"/>
        <v>5.9694166666666666</v>
      </c>
      <c r="V56" s="40">
        <f t="shared" si="33"/>
        <v>5.9694166666666666</v>
      </c>
      <c r="W56" s="40">
        <f t="shared" si="33"/>
        <v>5.9694166666666666</v>
      </c>
      <c r="X56" s="40">
        <f t="shared" si="33"/>
        <v>5.9694166666666666</v>
      </c>
      <c r="Y56" s="40">
        <f t="shared" si="33"/>
        <v>5.9694166666666666</v>
      </c>
      <c r="Z56" s="40">
        <f t="shared" si="33"/>
        <v>5.9694166666666666</v>
      </c>
      <c r="AA56" s="40">
        <f t="shared" ref="AA56:AL56" si="34">59694/12/1000</f>
        <v>4.9744999999999999</v>
      </c>
      <c r="AB56" s="40">
        <f t="shared" si="34"/>
        <v>4.9744999999999999</v>
      </c>
      <c r="AC56" s="40">
        <f t="shared" si="34"/>
        <v>4.9744999999999999</v>
      </c>
      <c r="AD56" s="40">
        <f t="shared" si="34"/>
        <v>4.9744999999999999</v>
      </c>
      <c r="AE56" s="40">
        <f t="shared" si="34"/>
        <v>4.9744999999999999</v>
      </c>
      <c r="AF56" s="40">
        <f t="shared" si="34"/>
        <v>4.9744999999999999</v>
      </c>
      <c r="AG56" s="40">
        <f t="shared" si="34"/>
        <v>4.9744999999999999</v>
      </c>
      <c r="AH56" s="40">
        <f t="shared" si="34"/>
        <v>4.9744999999999999</v>
      </c>
      <c r="AI56" s="40">
        <f t="shared" si="34"/>
        <v>4.9744999999999999</v>
      </c>
      <c r="AJ56" s="40">
        <f t="shared" si="34"/>
        <v>4.9744999999999999</v>
      </c>
      <c r="AK56" s="40">
        <f t="shared" si="34"/>
        <v>4.9744999999999999</v>
      </c>
      <c r="AL56" s="41">
        <f t="shared" si="34"/>
        <v>4.9744999999999999</v>
      </c>
      <c r="AM56" s="39">
        <f t="shared" si="19"/>
        <v>139.28600000000003</v>
      </c>
      <c r="AN56" s="40">
        <f t="shared" si="20"/>
        <v>71.632999999999996</v>
      </c>
      <c r="AO56" s="41">
        <f t="shared" si="21"/>
        <v>59.693999999999996</v>
      </c>
    </row>
    <row r="57" spans="1:41" x14ac:dyDescent="0.3">
      <c r="A57" s="31"/>
      <c r="B57" s="67" t="s">
        <v>47</v>
      </c>
      <c r="C57" s="68">
        <f>SUM(C41:C56)</f>
        <v>66.113833333333346</v>
      </c>
      <c r="D57" s="69">
        <f t="shared" ref="D57:AL57" si="35">SUM(D41:D56)</f>
        <v>66.113833333333346</v>
      </c>
      <c r="E57" s="69">
        <f t="shared" si="35"/>
        <v>66.113833333333346</v>
      </c>
      <c r="F57" s="69">
        <f t="shared" si="35"/>
        <v>66.113833333333346</v>
      </c>
      <c r="G57" s="69">
        <f t="shared" si="35"/>
        <v>66.113833333333346</v>
      </c>
      <c r="H57" s="69">
        <f t="shared" si="35"/>
        <v>66.113833333333346</v>
      </c>
      <c r="I57" s="69">
        <f t="shared" si="35"/>
        <v>66.113833333333346</v>
      </c>
      <c r="J57" s="69">
        <f t="shared" si="35"/>
        <v>66.113833333333346</v>
      </c>
      <c r="K57" s="69">
        <f t="shared" si="35"/>
        <v>66.113833333333346</v>
      </c>
      <c r="L57" s="69">
        <f t="shared" si="35"/>
        <v>66.113833333333346</v>
      </c>
      <c r="M57" s="69">
        <f t="shared" si="35"/>
        <v>66.113833333333346</v>
      </c>
      <c r="N57" s="69">
        <f t="shared" si="35"/>
        <v>66.113833333333346</v>
      </c>
      <c r="O57" s="69">
        <f t="shared" si="35"/>
        <v>63.805250000000008</v>
      </c>
      <c r="P57" s="69">
        <f t="shared" si="35"/>
        <v>63.805250000000008</v>
      </c>
      <c r="Q57" s="69">
        <f t="shared" si="35"/>
        <v>63.805250000000008</v>
      </c>
      <c r="R57" s="69">
        <f t="shared" si="35"/>
        <v>63.805250000000008</v>
      </c>
      <c r="S57" s="69">
        <f t="shared" si="35"/>
        <v>63.805250000000008</v>
      </c>
      <c r="T57" s="69">
        <f t="shared" si="35"/>
        <v>63.805250000000008</v>
      </c>
      <c r="U57" s="69">
        <f t="shared" si="35"/>
        <v>63.805250000000008</v>
      </c>
      <c r="V57" s="69">
        <f t="shared" si="35"/>
        <v>63.805250000000008</v>
      </c>
      <c r="W57" s="69">
        <f t="shared" si="35"/>
        <v>63.805250000000008</v>
      </c>
      <c r="X57" s="69">
        <f t="shared" si="35"/>
        <v>63.805250000000008</v>
      </c>
      <c r="Y57" s="69">
        <f t="shared" si="35"/>
        <v>63.805250000000008</v>
      </c>
      <c r="Z57" s="69">
        <f t="shared" si="35"/>
        <v>63.805250000000008</v>
      </c>
      <c r="AA57" s="69">
        <f t="shared" si="35"/>
        <v>66.139500000000012</v>
      </c>
      <c r="AB57" s="69">
        <f t="shared" si="35"/>
        <v>66.139500000000012</v>
      </c>
      <c r="AC57" s="69">
        <f t="shared" si="35"/>
        <v>66.139500000000012</v>
      </c>
      <c r="AD57" s="69">
        <f t="shared" si="35"/>
        <v>66.139500000000012</v>
      </c>
      <c r="AE57" s="69">
        <f t="shared" si="35"/>
        <v>66.139500000000012</v>
      </c>
      <c r="AF57" s="69">
        <f t="shared" si="35"/>
        <v>66.139500000000012</v>
      </c>
      <c r="AG57" s="69">
        <f t="shared" si="35"/>
        <v>66.139500000000012</v>
      </c>
      <c r="AH57" s="69">
        <f t="shared" si="35"/>
        <v>66.139500000000012</v>
      </c>
      <c r="AI57" s="69">
        <f t="shared" si="35"/>
        <v>66.139500000000012</v>
      </c>
      <c r="AJ57" s="69">
        <f t="shared" si="35"/>
        <v>66.139500000000012</v>
      </c>
      <c r="AK57" s="69">
        <f t="shared" si="35"/>
        <v>66.139500000000012</v>
      </c>
      <c r="AL57" s="70">
        <f t="shared" si="35"/>
        <v>66.139500000000012</v>
      </c>
      <c r="AM57" s="64">
        <f t="shared" si="19"/>
        <v>793.3660000000001</v>
      </c>
      <c r="AN57" s="65">
        <f t="shared" si="20"/>
        <v>765.66300000000012</v>
      </c>
      <c r="AO57" s="66">
        <f t="shared" si="21"/>
        <v>793.67400000000009</v>
      </c>
    </row>
    <row r="58" spans="1:41" x14ac:dyDescent="0.3">
      <c r="B58" s="24"/>
      <c r="C58" s="42"/>
      <c r="AL58" s="43"/>
      <c r="AM58" s="42"/>
      <c r="AO58" s="43"/>
    </row>
    <row r="59" spans="1:41" x14ac:dyDescent="0.3">
      <c r="B59" s="71" t="s">
        <v>48</v>
      </c>
      <c r="C59" s="68">
        <f>C39-C57</f>
        <v>24.206166666666647</v>
      </c>
      <c r="D59" s="69">
        <f t="shared" ref="D59:AL59" si="36">D39-D57</f>
        <v>24.206166666666647</v>
      </c>
      <c r="E59" s="69">
        <f t="shared" si="36"/>
        <v>24.206166666666647</v>
      </c>
      <c r="F59" s="69">
        <f t="shared" si="36"/>
        <v>24.206166666666647</v>
      </c>
      <c r="G59" s="69">
        <f t="shared" si="36"/>
        <v>24.206166666666647</v>
      </c>
      <c r="H59" s="69">
        <f t="shared" si="36"/>
        <v>24.206166666666647</v>
      </c>
      <c r="I59" s="69">
        <f t="shared" si="36"/>
        <v>24.206166666666647</v>
      </c>
      <c r="J59" s="69">
        <f t="shared" si="36"/>
        <v>24.206166666666647</v>
      </c>
      <c r="K59" s="69">
        <f t="shared" si="36"/>
        <v>24.206166666666647</v>
      </c>
      <c r="L59" s="69">
        <f t="shared" si="36"/>
        <v>24.206166666666647</v>
      </c>
      <c r="M59" s="69">
        <f t="shared" si="36"/>
        <v>24.206166666666647</v>
      </c>
      <c r="N59" s="69">
        <f t="shared" si="36"/>
        <v>24.206166666666647</v>
      </c>
      <c r="O59" s="69">
        <f t="shared" si="36"/>
        <v>34.982249999999986</v>
      </c>
      <c r="P59" s="69">
        <f t="shared" si="36"/>
        <v>34.982249999999986</v>
      </c>
      <c r="Q59" s="69">
        <f t="shared" si="36"/>
        <v>34.982249999999986</v>
      </c>
      <c r="R59" s="69">
        <f t="shared" si="36"/>
        <v>34.982249999999986</v>
      </c>
      <c r="S59" s="69">
        <f t="shared" si="36"/>
        <v>34.982249999999986</v>
      </c>
      <c r="T59" s="69">
        <f t="shared" si="36"/>
        <v>34.982249999999986</v>
      </c>
      <c r="U59" s="69">
        <f t="shared" si="36"/>
        <v>34.982249999999986</v>
      </c>
      <c r="V59" s="69">
        <f t="shared" si="36"/>
        <v>34.982249999999986</v>
      </c>
      <c r="W59" s="69">
        <f t="shared" si="36"/>
        <v>34.982249999999986</v>
      </c>
      <c r="X59" s="69">
        <f t="shared" si="36"/>
        <v>34.982249999999986</v>
      </c>
      <c r="Y59" s="69">
        <f t="shared" si="36"/>
        <v>34.982249999999986</v>
      </c>
      <c r="Z59" s="69">
        <f t="shared" si="36"/>
        <v>34.982249999999986</v>
      </c>
      <c r="AA59" s="69">
        <f t="shared" si="36"/>
        <v>41.115499999999983</v>
      </c>
      <c r="AB59" s="69">
        <f t="shared" si="36"/>
        <v>41.115499999999983</v>
      </c>
      <c r="AC59" s="69">
        <f t="shared" si="36"/>
        <v>41.115499999999983</v>
      </c>
      <c r="AD59" s="69">
        <f t="shared" si="36"/>
        <v>41.115499999999983</v>
      </c>
      <c r="AE59" s="69">
        <f t="shared" si="36"/>
        <v>41.115499999999983</v>
      </c>
      <c r="AF59" s="69">
        <f t="shared" si="36"/>
        <v>41.115499999999983</v>
      </c>
      <c r="AG59" s="69">
        <f t="shared" si="36"/>
        <v>41.115499999999983</v>
      </c>
      <c r="AH59" s="69">
        <f t="shared" si="36"/>
        <v>41.115499999999983</v>
      </c>
      <c r="AI59" s="69">
        <f t="shared" si="36"/>
        <v>41.115499999999983</v>
      </c>
      <c r="AJ59" s="69">
        <f t="shared" si="36"/>
        <v>41.115499999999983</v>
      </c>
      <c r="AK59" s="69">
        <f t="shared" si="36"/>
        <v>41.115499999999983</v>
      </c>
      <c r="AL59" s="70">
        <f t="shared" si="36"/>
        <v>41.115499999999983</v>
      </c>
      <c r="AM59" s="64">
        <f t="shared" ref="AM59" si="37">SUM(C59:N59)</f>
        <v>290.47399999999982</v>
      </c>
      <c r="AN59" s="65">
        <f t="shared" ref="AN59" si="38">SUM(O59:Z59)</f>
        <v>419.78699999999975</v>
      </c>
      <c r="AO59" s="66">
        <f t="shared" ref="AO59" si="39">SUM(AA59:AL59)</f>
        <v>493.38599999999991</v>
      </c>
    </row>
    <row r="60" spans="1:41" x14ac:dyDescent="0.3">
      <c r="B60" s="62" t="s">
        <v>49</v>
      </c>
      <c r="C60" s="42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40">
        <f>IF(AM59&gt;G11,I11+J11*(AM59-G11),IF(AM59&gt;G10,I10+J10*(AM59-G10),AM59*J9))</f>
        <v>112.42751999999992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40">
        <f>IF(AN59&gt;G11,I11+J11*(AN59-G11),IF(AN59&gt;G10,I10+J10*(AN59-G10),AN59*J9))</f>
        <v>174.49775999999989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s="41">
        <f>IF(AO59&gt;G11,I11+J11*(AO59-G11),IF(AO59&gt;G10,I10+J10*(AO59-G10),AO59*J9))</f>
        <v>209.82527999999996</v>
      </c>
      <c r="AM60" s="55">
        <f>N60</f>
        <v>112.42751999999992</v>
      </c>
      <c r="AN60" s="12">
        <f>Z60</f>
        <v>174.49775999999989</v>
      </c>
      <c r="AO60" s="56">
        <f>AL60</f>
        <v>209.82527999999996</v>
      </c>
    </row>
    <row r="61" spans="1:41" ht="15.6" x14ac:dyDescent="0.3">
      <c r="B61" s="72"/>
      <c r="C61" s="73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5"/>
      <c r="AM61" s="76">
        <f>AM59-AM60</f>
        <v>178.04647999999992</v>
      </c>
      <c r="AN61" s="77">
        <f>AN59-AN60</f>
        <v>245.28923999999986</v>
      </c>
      <c r="AO61" s="78">
        <f>AO59-AO60</f>
        <v>283.56071999999995</v>
      </c>
    </row>
    <row r="64" spans="1:41" x14ac:dyDescent="0.3">
      <c r="C64" s="132" t="s">
        <v>30</v>
      </c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4"/>
    </row>
    <row r="65" spans="1:41" x14ac:dyDescent="0.3">
      <c r="C65" s="20">
        <v>1</v>
      </c>
      <c r="D65" s="21">
        <v>2</v>
      </c>
      <c r="E65" s="21">
        <v>3</v>
      </c>
      <c r="F65" s="21">
        <v>4</v>
      </c>
      <c r="G65" s="21">
        <v>5</v>
      </c>
      <c r="H65" s="21">
        <v>6</v>
      </c>
      <c r="I65" s="21">
        <v>7</v>
      </c>
      <c r="J65" s="21">
        <v>8</v>
      </c>
      <c r="K65" s="21">
        <v>9</v>
      </c>
      <c r="L65" s="21">
        <v>10</v>
      </c>
      <c r="M65" s="21">
        <v>11</v>
      </c>
      <c r="N65" s="21">
        <v>12</v>
      </c>
      <c r="O65" s="21">
        <v>13</v>
      </c>
      <c r="P65" s="21">
        <v>14</v>
      </c>
      <c r="Q65" s="21">
        <v>15</v>
      </c>
      <c r="R65" s="21">
        <v>16</v>
      </c>
      <c r="S65" s="21">
        <v>17</v>
      </c>
      <c r="T65" s="21">
        <v>18</v>
      </c>
      <c r="U65" s="21">
        <v>19</v>
      </c>
      <c r="V65" s="21">
        <v>20</v>
      </c>
      <c r="W65" s="21">
        <v>21</v>
      </c>
      <c r="X65" s="21">
        <v>22</v>
      </c>
      <c r="Y65" s="21">
        <v>23</v>
      </c>
      <c r="Z65" s="21">
        <v>24</v>
      </c>
      <c r="AA65" s="21">
        <v>25</v>
      </c>
      <c r="AB65" s="21">
        <v>26</v>
      </c>
      <c r="AC65" s="21">
        <v>27</v>
      </c>
      <c r="AD65" s="21">
        <v>28</v>
      </c>
      <c r="AE65" s="21">
        <v>29</v>
      </c>
      <c r="AF65" s="21">
        <v>30</v>
      </c>
      <c r="AG65" s="21">
        <v>31</v>
      </c>
      <c r="AH65" s="21">
        <v>32</v>
      </c>
      <c r="AI65" s="21">
        <v>33</v>
      </c>
      <c r="AJ65" s="21">
        <v>34</v>
      </c>
      <c r="AK65" s="21">
        <v>35</v>
      </c>
      <c r="AL65" s="22">
        <v>36</v>
      </c>
      <c r="AM65" s="17" t="s">
        <v>14</v>
      </c>
      <c r="AN65" s="18" t="s">
        <v>15</v>
      </c>
      <c r="AO65" s="19" t="s">
        <v>16</v>
      </c>
    </row>
    <row r="66" spans="1:41" x14ac:dyDescent="0.3">
      <c r="B66" s="23" t="s">
        <v>10</v>
      </c>
      <c r="C66" s="57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9"/>
      <c r="AM66" s="39">
        <f t="shared" ref="AM66:AM67" si="40">SUM(C66:N66)</f>
        <v>0</v>
      </c>
      <c r="AN66" s="40">
        <f t="shared" ref="AN66:AN67" si="41">SUM(O66:Z66)</f>
        <v>0</v>
      </c>
      <c r="AO66" s="41">
        <f t="shared" ref="AO66:AO67" si="42">SUM(AA66:AL66)</f>
        <v>0</v>
      </c>
    </row>
    <row r="67" spans="1:41" x14ac:dyDescent="0.3">
      <c r="B67" s="24" t="s">
        <v>98</v>
      </c>
      <c r="C67" s="55">
        <f>C21+C22</f>
        <v>129.33333333333334</v>
      </c>
      <c r="D67" s="158">
        <f t="shared" ref="D67:AL67" si="43">D21+D22</f>
        <v>129.33333333333334</v>
      </c>
      <c r="E67" s="158">
        <f t="shared" si="43"/>
        <v>129.33333333333334</v>
      </c>
      <c r="F67" s="158">
        <f t="shared" si="43"/>
        <v>129.33333333333334</v>
      </c>
      <c r="G67" s="158">
        <f t="shared" si="43"/>
        <v>129.33333333333334</v>
      </c>
      <c r="H67" s="158">
        <f t="shared" si="43"/>
        <v>129.33333333333334</v>
      </c>
      <c r="I67" s="158">
        <f t="shared" si="43"/>
        <v>129.33333333333334</v>
      </c>
      <c r="J67" s="158">
        <f t="shared" si="43"/>
        <v>129.33333333333334</v>
      </c>
      <c r="K67" s="158">
        <f t="shared" si="43"/>
        <v>129.33333333333334</v>
      </c>
      <c r="L67" s="158">
        <f t="shared" si="43"/>
        <v>129.33333333333334</v>
      </c>
      <c r="M67" s="158">
        <f t="shared" si="43"/>
        <v>129.33333333333334</v>
      </c>
      <c r="N67" s="158">
        <f t="shared" si="43"/>
        <v>129.33333333333334</v>
      </c>
      <c r="O67" s="158">
        <f t="shared" si="43"/>
        <v>141.45833333333334</v>
      </c>
      <c r="P67" s="158">
        <f t="shared" si="43"/>
        <v>141.45833333333334</v>
      </c>
      <c r="Q67" s="158">
        <f t="shared" si="43"/>
        <v>141.45833333333334</v>
      </c>
      <c r="R67" s="158">
        <f t="shared" si="43"/>
        <v>141.45833333333334</v>
      </c>
      <c r="S67" s="158">
        <f t="shared" si="43"/>
        <v>141.45833333333334</v>
      </c>
      <c r="T67" s="158">
        <f t="shared" si="43"/>
        <v>141.45833333333334</v>
      </c>
      <c r="U67" s="158">
        <f t="shared" si="43"/>
        <v>141.45833333333334</v>
      </c>
      <c r="V67" s="158">
        <f t="shared" si="43"/>
        <v>141.45833333333334</v>
      </c>
      <c r="W67" s="158">
        <f t="shared" si="43"/>
        <v>141.45833333333334</v>
      </c>
      <c r="X67" s="158">
        <f t="shared" si="43"/>
        <v>141.45833333333334</v>
      </c>
      <c r="Y67" s="158">
        <f t="shared" si="43"/>
        <v>141.45833333333334</v>
      </c>
      <c r="Z67" s="158">
        <f t="shared" si="43"/>
        <v>141.45833333333334</v>
      </c>
      <c r="AA67" s="158">
        <f t="shared" si="43"/>
        <v>153.58333333333334</v>
      </c>
      <c r="AB67" s="158">
        <f t="shared" si="43"/>
        <v>153.58333333333334</v>
      </c>
      <c r="AC67" s="158">
        <f t="shared" si="43"/>
        <v>153.58333333333334</v>
      </c>
      <c r="AD67" s="158">
        <f t="shared" si="43"/>
        <v>153.58333333333334</v>
      </c>
      <c r="AE67" s="158">
        <f t="shared" si="43"/>
        <v>153.58333333333334</v>
      </c>
      <c r="AF67" s="158">
        <f t="shared" si="43"/>
        <v>153.58333333333334</v>
      </c>
      <c r="AG67" s="158">
        <f t="shared" si="43"/>
        <v>153.58333333333334</v>
      </c>
      <c r="AH67" s="158">
        <f t="shared" si="43"/>
        <v>153.58333333333334</v>
      </c>
      <c r="AI67" s="158">
        <f t="shared" si="43"/>
        <v>153.58333333333334</v>
      </c>
      <c r="AJ67" s="158">
        <f t="shared" si="43"/>
        <v>153.58333333333334</v>
      </c>
      <c r="AK67" s="158">
        <f t="shared" si="43"/>
        <v>153.58333333333334</v>
      </c>
      <c r="AL67" s="56">
        <f t="shared" si="43"/>
        <v>153.58333333333334</v>
      </c>
      <c r="AM67" s="39">
        <f t="shared" si="40"/>
        <v>1551.9999999999998</v>
      </c>
      <c r="AN67" s="40">
        <f t="shared" si="41"/>
        <v>1697.4999999999998</v>
      </c>
      <c r="AO67" s="41">
        <f t="shared" si="42"/>
        <v>1842.9999999999998</v>
      </c>
    </row>
    <row r="68" spans="1:41" x14ac:dyDescent="0.3">
      <c r="B68" s="34" t="s">
        <v>100</v>
      </c>
      <c r="C68" s="55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56"/>
      <c r="AM68" s="39">
        <v>44</v>
      </c>
      <c r="AN68" s="40">
        <v>52.1</v>
      </c>
      <c r="AO68" s="41">
        <v>56.6</v>
      </c>
    </row>
    <row r="69" spans="1:41" x14ac:dyDescent="0.3">
      <c r="B69" s="34" t="s">
        <v>99</v>
      </c>
      <c r="C69" s="55">
        <f>C24</f>
        <v>1.6800000000000002</v>
      </c>
      <c r="D69" s="12">
        <f t="shared" ref="D69:AL69" si="44">D24</f>
        <v>1.6800000000000002</v>
      </c>
      <c r="E69" s="12">
        <f t="shared" si="44"/>
        <v>1.6800000000000002</v>
      </c>
      <c r="F69" s="12">
        <f t="shared" si="44"/>
        <v>1.6800000000000002</v>
      </c>
      <c r="G69" s="12">
        <f t="shared" si="44"/>
        <v>1.6800000000000002</v>
      </c>
      <c r="H69" s="12">
        <f t="shared" si="44"/>
        <v>1.6800000000000002</v>
      </c>
      <c r="I69" s="12">
        <f t="shared" si="44"/>
        <v>1.6800000000000002</v>
      </c>
      <c r="J69" s="12">
        <f t="shared" si="44"/>
        <v>1.6800000000000002</v>
      </c>
      <c r="K69" s="12">
        <f t="shared" si="44"/>
        <v>1.6800000000000002</v>
      </c>
      <c r="L69" s="12">
        <f t="shared" si="44"/>
        <v>1.6800000000000002</v>
      </c>
      <c r="M69" s="12">
        <f t="shared" si="44"/>
        <v>1.6800000000000002</v>
      </c>
      <c r="N69" s="12">
        <f t="shared" si="44"/>
        <v>1.6800000000000002</v>
      </c>
      <c r="O69" s="12">
        <f t="shared" si="44"/>
        <v>1.8375000000000001</v>
      </c>
      <c r="P69" s="12">
        <f t="shared" si="44"/>
        <v>1.8375000000000001</v>
      </c>
      <c r="Q69" s="12">
        <f t="shared" si="44"/>
        <v>1.8375000000000001</v>
      </c>
      <c r="R69" s="12">
        <f t="shared" si="44"/>
        <v>1.8375000000000001</v>
      </c>
      <c r="S69" s="12">
        <f t="shared" si="44"/>
        <v>1.8375000000000001</v>
      </c>
      <c r="T69" s="12">
        <f t="shared" si="44"/>
        <v>1.8375000000000001</v>
      </c>
      <c r="U69" s="12">
        <f t="shared" si="44"/>
        <v>1.8375000000000001</v>
      </c>
      <c r="V69" s="12">
        <f t="shared" si="44"/>
        <v>1.8375000000000001</v>
      </c>
      <c r="W69" s="12">
        <f t="shared" si="44"/>
        <v>1.8375000000000001</v>
      </c>
      <c r="X69" s="12">
        <f t="shared" si="44"/>
        <v>1.8375000000000001</v>
      </c>
      <c r="Y69" s="12">
        <f t="shared" si="44"/>
        <v>1.8375000000000001</v>
      </c>
      <c r="Z69" s="12">
        <f t="shared" si="44"/>
        <v>1.8375000000000001</v>
      </c>
      <c r="AA69" s="12">
        <f t="shared" si="44"/>
        <v>1.9950000000000001</v>
      </c>
      <c r="AB69" s="12">
        <f t="shared" si="44"/>
        <v>1.9950000000000001</v>
      </c>
      <c r="AC69" s="12">
        <f t="shared" si="44"/>
        <v>1.9950000000000001</v>
      </c>
      <c r="AD69" s="12">
        <f t="shared" si="44"/>
        <v>1.9950000000000001</v>
      </c>
      <c r="AE69" s="12">
        <f t="shared" si="44"/>
        <v>1.9950000000000001</v>
      </c>
      <c r="AF69" s="12">
        <f t="shared" si="44"/>
        <v>1.9950000000000001</v>
      </c>
      <c r="AG69" s="12">
        <f t="shared" si="44"/>
        <v>1.9950000000000001</v>
      </c>
      <c r="AH69" s="12">
        <f t="shared" si="44"/>
        <v>1.9950000000000001</v>
      </c>
      <c r="AI69" s="12">
        <f t="shared" si="44"/>
        <v>1.9950000000000001</v>
      </c>
      <c r="AJ69" s="12">
        <f t="shared" si="44"/>
        <v>1.9950000000000001</v>
      </c>
      <c r="AK69" s="12">
        <f t="shared" si="44"/>
        <v>1.9950000000000001</v>
      </c>
      <c r="AL69" s="56">
        <f t="shared" si="44"/>
        <v>1.9950000000000001</v>
      </c>
      <c r="AM69" s="39">
        <f t="shared" ref="AM66:AM70" si="45">SUM(C69:N69)</f>
        <v>20.16</v>
      </c>
      <c r="AN69" s="40">
        <f t="shared" ref="AN66:AN70" si="46">SUM(O69:Z69)</f>
        <v>22.049999999999997</v>
      </c>
      <c r="AO69" s="41">
        <f t="shared" ref="AO66:AO70" si="47">SUM(AA69:AL69)</f>
        <v>23.940000000000008</v>
      </c>
    </row>
    <row r="70" spans="1:41" x14ac:dyDescent="0.3">
      <c r="B70" s="63" t="s">
        <v>32</v>
      </c>
      <c r="C70" s="64">
        <f>C67-C68-C69</f>
        <v>127.65333333333334</v>
      </c>
      <c r="D70" s="65">
        <f t="shared" ref="D70:AL70" si="48">D67-D68-D69</f>
        <v>127.65333333333334</v>
      </c>
      <c r="E70" s="65">
        <f t="shared" si="48"/>
        <v>127.65333333333334</v>
      </c>
      <c r="F70" s="65">
        <f t="shared" si="48"/>
        <v>127.65333333333334</v>
      </c>
      <c r="G70" s="65">
        <f t="shared" si="48"/>
        <v>127.65333333333334</v>
      </c>
      <c r="H70" s="65">
        <f t="shared" si="48"/>
        <v>127.65333333333334</v>
      </c>
      <c r="I70" s="65">
        <f t="shared" si="48"/>
        <v>127.65333333333334</v>
      </c>
      <c r="J70" s="65">
        <f t="shared" si="48"/>
        <v>127.65333333333334</v>
      </c>
      <c r="K70" s="65">
        <f t="shared" si="48"/>
        <v>127.65333333333334</v>
      </c>
      <c r="L70" s="65">
        <f t="shared" si="48"/>
        <v>127.65333333333334</v>
      </c>
      <c r="M70" s="65">
        <f t="shared" si="48"/>
        <v>127.65333333333334</v>
      </c>
      <c r="N70" s="65">
        <f t="shared" si="48"/>
        <v>127.65333333333334</v>
      </c>
      <c r="O70" s="65">
        <f t="shared" si="48"/>
        <v>139.62083333333334</v>
      </c>
      <c r="P70" s="65">
        <f t="shared" si="48"/>
        <v>139.62083333333334</v>
      </c>
      <c r="Q70" s="65">
        <f t="shared" si="48"/>
        <v>139.62083333333334</v>
      </c>
      <c r="R70" s="65">
        <f t="shared" si="48"/>
        <v>139.62083333333334</v>
      </c>
      <c r="S70" s="65">
        <f t="shared" si="48"/>
        <v>139.62083333333334</v>
      </c>
      <c r="T70" s="65">
        <f t="shared" si="48"/>
        <v>139.62083333333334</v>
      </c>
      <c r="U70" s="65">
        <f t="shared" si="48"/>
        <v>139.62083333333334</v>
      </c>
      <c r="V70" s="65">
        <f t="shared" si="48"/>
        <v>139.62083333333334</v>
      </c>
      <c r="W70" s="65">
        <f t="shared" si="48"/>
        <v>139.62083333333334</v>
      </c>
      <c r="X70" s="65">
        <f t="shared" si="48"/>
        <v>139.62083333333334</v>
      </c>
      <c r="Y70" s="65">
        <f t="shared" si="48"/>
        <v>139.62083333333334</v>
      </c>
      <c r="Z70" s="65">
        <f t="shared" si="48"/>
        <v>139.62083333333334</v>
      </c>
      <c r="AA70" s="65">
        <f t="shared" si="48"/>
        <v>151.58833333333334</v>
      </c>
      <c r="AB70" s="65">
        <f t="shared" si="48"/>
        <v>151.58833333333334</v>
      </c>
      <c r="AC70" s="65">
        <f t="shared" si="48"/>
        <v>151.58833333333334</v>
      </c>
      <c r="AD70" s="65">
        <f t="shared" si="48"/>
        <v>151.58833333333334</v>
      </c>
      <c r="AE70" s="65">
        <f t="shared" si="48"/>
        <v>151.58833333333334</v>
      </c>
      <c r="AF70" s="65">
        <f t="shared" si="48"/>
        <v>151.58833333333334</v>
      </c>
      <c r="AG70" s="65">
        <f t="shared" si="48"/>
        <v>151.58833333333334</v>
      </c>
      <c r="AH70" s="65">
        <f t="shared" si="48"/>
        <v>151.58833333333334</v>
      </c>
      <c r="AI70" s="65">
        <f t="shared" si="48"/>
        <v>151.58833333333334</v>
      </c>
      <c r="AJ70" s="65">
        <f t="shared" si="48"/>
        <v>151.58833333333334</v>
      </c>
      <c r="AK70" s="65">
        <f t="shared" si="48"/>
        <v>151.58833333333334</v>
      </c>
      <c r="AL70" s="66">
        <f t="shared" si="48"/>
        <v>151.58833333333334</v>
      </c>
      <c r="AM70" s="64">
        <f t="shared" si="45"/>
        <v>1531.8400000000001</v>
      </c>
      <c r="AN70" s="65">
        <f t="shared" si="46"/>
        <v>1675.4500000000005</v>
      </c>
      <c r="AO70" s="66">
        <f t="shared" si="47"/>
        <v>1819.0600000000002</v>
      </c>
    </row>
    <row r="71" spans="1:41" x14ac:dyDescent="0.3">
      <c r="B71" s="24"/>
      <c r="C71" s="42"/>
      <c r="AL71" s="43"/>
      <c r="AM71" s="42"/>
      <c r="AO71" s="43"/>
    </row>
    <row r="72" spans="1:41" x14ac:dyDescent="0.3">
      <c r="A72" s="25"/>
      <c r="B72" s="24" t="s">
        <v>33</v>
      </c>
      <c r="C72" s="39">
        <f>IF($C$5="W",$C$11*C50,$D$11*C50)</f>
        <v>1.7000000000000001E-2</v>
      </c>
      <c r="D72" s="40">
        <f t="shared" ref="D72:AL72" si="49">IF($C$5="W",$C$11*D50,$D$11*D50)</f>
        <v>1.7000000000000001E-2</v>
      </c>
      <c r="E72" s="40">
        <f t="shared" si="49"/>
        <v>1.7000000000000001E-2</v>
      </c>
      <c r="F72" s="40">
        <f t="shared" si="49"/>
        <v>1.7000000000000001E-2</v>
      </c>
      <c r="G72" s="40">
        <f t="shared" si="49"/>
        <v>1.7000000000000001E-2</v>
      </c>
      <c r="H72" s="40">
        <f t="shared" si="49"/>
        <v>1.7000000000000001E-2</v>
      </c>
      <c r="I72" s="40">
        <f t="shared" si="49"/>
        <v>1.7000000000000001E-2</v>
      </c>
      <c r="J72" s="40">
        <f t="shared" si="49"/>
        <v>1.7000000000000001E-2</v>
      </c>
      <c r="K72" s="40">
        <f t="shared" si="49"/>
        <v>1.7000000000000001E-2</v>
      </c>
      <c r="L72" s="40">
        <f t="shared" si="49"/>
        <v>1.7000000000000001E-2</v>
      </c>
      <c r="M72" s="40">
        <f t="shared" si="49"/>
        <v>1.7000000000000001E-2</v>
      </c>
      <c r="N72" s="40">
        <f t="shared" si="49"/>
        <v>1.7000000000000001E-2</v>
      </c>
      <c r="O72" s="40">
        <f t="shared" si="49"/>
        <v>1.7000000000000001E-2</v>
      </c>
      <c r="P72" s="40">
        <f t="shared" si="49"/>
        <v>1.7000000000000001E-2</v>
      </c>
      <c r="Q72" s="40">
        <f t="shared" si="49"/>
        <v>1.7000000000000001E-2</v>
      </c>
      <c r="R72" s="40">
        <f t="shared" si="49"/>
        <v>1.7000000000000001E-2</v>
      </c>
      <c r="S72" s="40">
        <f t="shared" si="49"/>
        <v>1.7000000000000001E-2</v>
      </c>
      <c r="T72" s="40">
        <f t="shared" si="49"/>
        <v>1.7000000000000001E-2</v>
      </c>
      <c r="U72" s="40">
        <f t="shared" si="49"/>
        <v>1.7000000000000001E-2</v>
      </c>
      <c r="V72" s="40">
        <f t="shared" si="49"/>
        <v>1.7000000000000001E-2</v>
      </c>
      <c r="W72" s="40">
        <f t="shared" si="49"/>
        <v>1.7000000000000001E-2</v>
      </c>
      <c r="X72" s="40">
        <f t="shared" si="49"/>
        <v>1.7000000000000001E-2</v>
      </c>
      <c r="Y72" s="40">
        <f t="shared" si="49"/>
        <v>1.7000000000000001E-2</v>
      </c>
      <c r="Z72" s="40">
        <f t="shared" si="49"/>
        <v>1.7000000000000001E-2</v>
      </c>
      <c r="AA72" s="40">
        <f t="shared" si="49"/>
        <v>1.7000000000000001E-2</v>
      </c>
      <c r="AB72" s="40">
        <f t="shared" si="49"/>
        <v>1.7000000000000001E-2</v>
      </c>
      <c r="AC72" s="40">
        <f t="shared" si="49"/>
        <v>1.7000000000000001E-2</v>
      </c>
      <c r="AD72" s="40">
        <f t="shared" si="49"/>
        <v>1.7000000000000001E-2</v>
      </c>
      <c r="AE72" s="40">
        <f t="shared" si="49"/>
        <v>1.7000000000000001E-2</v>
      </c>
      <c r="AF72" s="40">
        <f t="shared" si="49"/>
        <v>1.7000000000000001E-2</v>
      </c>
      <c r="AG72" s="40">
        <f t="shared" si="49"/>
        <v>1.7000000000000001E-2</v>
      </c>
      <c r="AH72" s="40">
        <f t="shared" si="49"/>
        <v>1.7000000000000001E-2</v>
      </c>
      <c r="AI72" s="40">
        <f t="shared" si="49"/>
        <v>1.7000000000000001E-2</v>
      </c>
      <c r="AJ72" s="40">
        <f t="shared" si="49"/>
        <v>1.7000000000000001E-2</v>
      </c>
      <c r="AK72" s="40">
        <f t="shared" si="49"/>
        <v>1.7000000000000001E-2</v>
      </c>
      <c r="AL72" s="41">
        <f t="shared" si="49"/>
        <v>1.7000000000000001E-2</v>
      </c>
      <c r="AM72" s="39">
        <f t="shared" ref="AM72:AM88" si="50">SUM(C72:N72)</f>
        <v>0.20400000000000007</v>
      </c>
      <c r="AN72" s="40">
        <f t="shared" ref="AN72:AN88" si="51">SUM(O72:Z72)</f>
        <v>0.20400000000000007</v>
      </c>
      <c r="AO72" s="41">
        <f t="shared" ref="AO72:AO88" si="52">SUM(AA72:AL72)</f>
        <v>0.20400000000000007</v>
      </c>
    </row>
    <row r="73" spans="1:41" x14ac:dyDescent="0.3">
      <c r="A73" s="28">
        <v>0.1</v>
      </c>
      <c r="B73" s="24" t="s">
        <v>1</v>
      </c>
      <c r="C73" s="39">
        <f>$A$42*C72</f>
        <v>1.7000000000000001E-3</v>
      </c>
      <c r="D73" s="40">
        <f t="shared" ref="D73:AL73" si="53">$A$42*D72</f>
        <v>1.7000000000000001E-3</v>
      </c>
      <c r="E73" s="40">
        <f t="shared" si="53"/>
        <v>1.7000000000000001E-3</v>
      </c>
      <c r="F73" s="40">
        <f t="shared" si="53"/>
        <v>1.7000000000000001E-3</v>
      </c>
      <c r="G73" s="40">
        <f t="shared" si="53"/>
        <v>1.7000000000000001E-3</v>
      </c>
      <c r="H73" s="40">
        <f t="shared" si="53"/>
        <v>1.7000000000000001E-3</v>
      </c>
      <c r="I73" s="40">
        <f t="shared" si="53"/>
        <v>1.7000000000000001E-3</v>
      </c>
      <c r="J73" s="40">
        <f t="shared" si="53"/>
        <v>1.7000000000000001E-3</v>
      </c>
      <c r="K73" s="40">
        <f t="shared" si="53"/>
        <v>1.7000000000000001E-3</v>
      </c>
      <c r="L73" s="40">
        <f t="shared" si="53"/>
        <v>1.7000000000000001E-3</v>
      </c>
      <c r="M73" s="40">
        <f t="shared" si="53"/>
        <v>1.7000000000000001E-3</v>
      </c>
      <c r="N73" s="40">
        <f t="shared" si="53"/>
        <v>1.7000000000000001E-3</v>
      </c>
      <c r="O73" s="40">
        <f t="shared" si="53"/>
        <v>1.7000000000000001E-3</v>
      </c>
      <c r="P73" s="40">
        <f t="shared" si="53"/>
        <v>1.7000000000000001E-3</v>
      </c>
      <c r="Q73" s="40">
        <f t="shared" si="53"/>
        <v>1.7000000000000001E-3</v>
      </c>
      <c r="R73" s="40">
        <f t="shared" si="53"/>
        <v>1.7000000000000001E-3</v>
      </c>
      <c r="S73" s="40">
        <f t="shared" si="53"/>
        <v>1.7000000000000001E-3</v>
      </c>
      <c r="T73" s="40">
        <f t="shared" si="53"/>
        <v>1.7000000000000001E-3</v>
      </c>
      <c r="U73" s="40">
        <f t="shared" si="53"/>
        <v>1.7000000000000001E-3</v>
      </c>
      <c r="V73" s="40">
        <f t="shared" si="53"/>
        <v>1.7000000000000001E-3</v>
      </c>
      <c r="W73" s="40">
        <f t="shared" si="53"/>
        <v>1.7000000000000001E-3</v>
      </c>
      <c r="X73" s="40">
        <f t="shared" si="53"/>
        <v>1.7000000000000001E-3</v>
      </c>
      <c r="Y73" s="40">
        <f t="shared" si="53"/>
        <v>1.7000000000000001E-3</v>
      </c>
      <c r="Z73" s="40">
        <f t="shared" si="53"/>
        <v>1.7000000000000001E-3</v>
      </c>
      <c r="AA73" s="40">
        <f t="shared" si="53"/>
        <v>1.7000000000000001E-3</v>
      </c>
      <c r="AB73" s="40">
        <f t="shared" si="53"/>
        <v>1.7000000000000001E-3</v>
      </c>
      <c r="AC73" s="40">
        <f t="shared" si="53"/>
        <v>1.7000000000000001E-3</v>
      </c>
      <c r="AD73" s="40">
        <f t="shared" si="53"/>
        <v>1.7000000000000001E-3</v>
      </c>
      <c r="AE73" s="40">
        <f t="shared" si="53"/>
        <v>1.7000000000000001E-3</v>
      </c>
      <c r="AF73" s="40">
        <f t="shared" si="53"/>
        <v>1.7000000000000001E-3</v>
      </c>
      <c r="AG73" s="40">
        <f t="shared" si="53"/>
        <v>1.7000000000000001E-3</v>
      </c>
      <c r="AH73" s="40">
        <f t="shared" si="53"/>
        <v>1.7000000000000001E-3</v>
      </c>
      <c r="AI73" s="40">
        <f t="shared" si="53"/>
        <v>1.7000000000000001E-3</v>
      </c>
      <c r="AJ73" s="40">
        <f t="shared" si="53"/>
        <v>1.7000000000000001E-3</v>
      </c>
      <c r="AK73" s="40">
        <f t="shared" si="53"/>
        <v>1.7000000000000001E-3</v>
      </c>
      <c r="AL73" s="41">
        <f t="shared" si="53"/>
        <v>1.7000000000000001E-3</v>
      </c>
      <c r="AM73" s="39">
        <f t="shared" si="50"/>
        <v>2.0400000000000001E-2</v>
      </c>
      <c r="AN73" s="40">
        <f t="shared" si="51"/>
        <v>2.0400000000000001E-2</v>
      </c>
      <c r="AO73" s="41">
        <f t="shared" si="52"/>
        <v>2.0400000000000001E-2</v>
      </c>
    </row>
    <row r="74" spans="1:41" x14ac:dyDescent="0.3">
      <c r="A74" s="28">
        <v>0.04</v>
      </c>
      <c r="B74" s="24" t="s">
        <v>36</v>
      </c>
      <c r="C74" s="39">
        <f>$A74*C$36</f>
        <v>5.3333333333333339</v>
      </c>
      <c r="D74" s="40">
        <f t="shared" ref="D74:AL74" si="54">$A74*D$36</f>
        <v>5.3333333333333339</v>
      </c>
      <c r="E74" s="40">
        <f t="shared" si="54"/>
        <v>5.3333333333333339</v>
      </c>
      <c r="F74" s="40">
        <f t="shared" si="54"/>
        <v>5.3333333333333339</v>
      </c>
      <c r="G74" s="40">
        <f t="shared" si="54"/>
        <v>5.3333333333333339</v>
      </c>
      <c r="H74" s="40">
        <f t="shared" si="54"/>
        <v>5.3333333333333339</v>
      </c>
      <c r="I74" s="40">
        <f t="shared" si="54"/>
        <v>5.3333333333333339</v>
      </c>
      <c r="J74" s="40">
        <f t="shared" si="54"/>
        <v>5.3333333333333339</v>
      </c>
      <c r="K74" s="40">
        <f t="shared" si="54"/>
        <v>5.3333333333333339</v>
      </c>
      <c r="L74" s="40">
        <f t="shared" si="54"/>
        <v>5.3333333333333339</v>
      </c>
      <c r="M74" s="40">
        <f t="shared" si="54"/>
        <v>5.3333333333333339</v>
      </c>
      <c r="N74" s="40">
        <f t="shared" si="54"/>
        <v>5.3333333333333339</v>
      </c>
      <c r="O74" s="40">
        <f t="shared" si="54"/>
        <v>5.8333333333333339</v>
      </c>
      <c r="P74" s="40">
        <f t="shared" si="54"/>
        <v>5.8333333333333339</v>
      </c>
      <c r="Q74" s="40">
        <f t="shared" si="54"/>
        <v>5.8333333333333339</v>
      </c>
      <c r="R74" s="40">
        <f t="shared" si="54"/>
        <v>5.8333333333333339</v>
      </c>
      <c r="S74" s="40">
        <f t="shared" si="54"/>
        <v>5.8333333333333339</v>
      </c>
      <c r="T74" s="40">
        <f t="shared" si="54"/>
        <v>5.8333333333333339</v>
      </c>
      <c r="U74" s="40">
        <f t="shared" si="54"/>
        <v>5.8333333333333339</v>
      </c>
      <c r="V74" s="40">
        <f t="shared" si="54"/>
        <v>5.8333333333333339</v>
      </c>
      <c r="W74" s="40">
        <f t="shared" si="54"/>
        <v>5.8333333333333339</v>
      </c>
      <c r="X74" s="40">
        <f t="shared" si="54"/>
        <v>5.8333333333333339</v>
      </c>
      <c r="Y74" s="40">
        <f t="shared" si="54"/>
        <v>5.8333333333333339</v>
      </c>
      <c r="Z74" s="40">
        <f t="shared" si="54"/>
        <v>5.8333333333333339</v>
      </c>
      <c r="AA74" s="40">
        <f t="shared" si="54"/>
        <v>6.3333333333333339</v>
      </c>
      <c r="AB74" s="40">
        <f t="shared" si="54"/>
        <v>6.3333333333333339</v>
      </c>
      <c r="AC74" s="40">
        <f t="shared" si="54"/>
        <v>6.3333333333333339</v>
      </c>
      <c r="AD74" s="40">
        <f t="shared" si="54"/>
        <v>6.3333333333333339</v>
      </c>
      <c r="AE74" s="40">
        <f t="shared" si="54"/>
        <v>6.3333333333333339</v>
      </c>
      <c r="AF74" s="40">
        <f t="shared" si="54"/>
        <v>6.3333333333333339</v>
      </c>
      <c r="AG74" s="40">
        <f t="shared" si="54"/>
        <v>6.3333333333333339</v>
      </c>
      <c r="AH74" s="40">
        <f t="shared" si="54"/>
        <v>6.3333333333333339</v>
      </c>
      <c r="AI74" s="40">
        <f t="shared" si="54"/>
        <v>6.3333333333333339</v>
      </c>
      <c r="AJ74" s="40">
        <f t="shared" si="54"/>
        <v>6.3333333333333339</v>
      </c>
      <c r="AK74" s="40">
        <f t="shared" si="54"/>
        <v>6.3333333333333339</v>
      </c>
      <c r="AL74" s="41">
        <f t="shared" si="54"/>
        <v>6.3333333333333339</v>
      </c>
      <c r="AM74" s="39">
        <f t="shared" si="50"/>
        <v>64.000000000000014</v>
      </c>
      <c r="AN74" s="40">
        <f t="shared" si="51"/>
        <v>70.000000000000014</v>
      </c>
      <c r="AO74" s="41">
        <f t="shared" si="52"/>
        <v>76.000000000000014</v>
      </c>
    </row>
    <row r="75" spans="1:41" x14ac:dyDescent="0.3">
      <c r="A75" s="50">
        <f>20*3500/1000</f>
        <v>70</v>
      </c>
      <c r="B75" s="24" t="s">
        <v>4</v>
      </c>
      <c r="C75" s="39">
        <f t="shared" ref="C75:R81" si="55">$A75/12</f>
        <v>5.833333333333333</v>
      </c>
      <c r="D75" s="40">
        <f t="shared" si="55"/>
        <v>5.833333333333333</v>
      </c>
      <c r="E75" s="40">
        <f t="shared" si="55"/>
        <v>5.833333333333333</v>
      </c>
      <c r="F75" s="40">
        <f t="shared" si="55"/>
        <v>5.833333333333333</v>
      </c>
      <c r="G75" s="40">
        <f t="shared" si="55"/>
        <v>5.833333333333333</v>
      </c>
      <c r="H75" s="40">
        <f t="shared" si="55"/>
        <v>5.833333333333333</v>
      </c>
      <c r="I75" s="40">
        <f t="shared" si="55"/>
        <v>5.833333333333333</v>
      </c>
      <c r="J75" s="40">
        <f t="shared" si="55"/>
        <v>5.833333333333333</v>
      </c>
      <c r="K75" s="40">
        <f t="shared" si="55"/>
        <v>5.833333333333333</v>
      </c>
      <c r="L75" s="40">
        <f t="shared" si="55"/>
        <v>5.833333333333333</v>
      </c>
      <c r="M75" s="40">
        <f t="shared" si="55"/>
        <v>5.833333333333333</v>
      </c>
      <c r="N75" s="40">
        <f t="shared" si="55"/>
        <v>5.833333333333333</v>
      </c>
      <c r="O75" s="40">
        <f t="shared" si="55"/>
        <v>5.833333333333333</v>
      </c>
      <c r="P75" s="40">
        <f t="shared" si="55"/>
        <v>5.833333333333333</v>
      </c>
      <c r="Q75" s="40">
        <f t="shared" si="55"/>
        <v>5.833333333333333</v>
      </c>
      <c r="R75" s="40">
        <f t="shared" si="55"/>
        <v>5.833333333333333</v>
      </c>
      <c r="S75" s="40">
        <f t="shared" ref="S75:AO81" si="56">$A75/12</f>
        <v>5.833333333333333</v>
      </c>
      <c r="T75" s="40">
        <f t="shared" si="56"/>
        <v>5.833333333333333</v>
      </c>
      <c r="U75" s="40">
        <f t="shared" si="56"/>
        <v>5.833333333333333</v>
      </c>
      <c r="V75" s="40">
        <f t="shared" si="56"/>
        <v>5.833333333333333</v>
      </c>
      <c r="W75" s="40">
        <f t="shared" si="56"/>
        <v>5.833333333333333</v>
      </c>
      <c r="X75" s="40">
        <f t="shared" si="56"/>
        <v>5.833333333333333</v>
      </c>
      <c r="Y75" s="40">
        <f t="shared" si="56"/>
        <v>5.833333333333333</v>
      </c>
      <c r="Z75" s="40">
        <f t="shared" si="56"/>
        <v>5.833333333333333</v>
      </c>
      <c r="AA75" s="40">
        <f t="shared" si="56"/>
        <v>5.833333333333333</v>
      </c>
      <c r="AB75" s="40">
        <f t="shared" si="56"/>
        <v>5.833333333333333</v>
      </c>
      <c r="AC75" s="40">
        <f t="shared" si="56"/>
        <v>5.833333333333333</v>
      </c>
      <c r="AD75" s="40">
        <f t="shared" si="56"/>
        <v>5.833333333333333</v>
      </c>
      <c r="AE75" s="40">
        <f t="shared" si="56"/>
        <v>5.833333333333333</v>
      </c>
      <c r="AF75" s="40">
        <f t="shared" si="56"/>
        <v>5.833333333333333</v>
      </c>
      <c r="AG75" s="40">
        <f t="shared" si="56"/>
        <v>5.833333333333333</v>
      </c>
      <c r="AH75" s="40">
        <f t="shared" si="56"/>
        <v>5.833333333333333</v>
      </c>
      <c r="AI75" s="40">
        <f t="shared" si="56"/>
        <v>5.833333333333333</v>
      </c>
      <c r="AJ75" s="40">
        <f t="shared" si="56"/>
        <v>5.833333333333333</v>
      </c>
      <c r="AK75" s="40">
        <f t="shared" si="56"/>
        <v>5.833333333333333</v>
      </c>
      <c r="AL75" s="41">
        <f t="shared" si="56"/>
        <v>5.833333333333333</v>
      </c>
      <c r="AM75" s="39">
        <f t="shared" si="50"/>
        <v>70</v>
      </c>
      <c r="AN75" s="40">
        <f t="shared" si="51"/>
        <v>70</v>
      </c>
      <c r="AO75" s="41">
        <f t="shared" si="52"/>
        <v>70</v>
      </c>
    </row>
    <row r="76" spans="1:41" x14ac:dyDescent="0.3">
      <c r="A76" s="50">
        <v>10</v>
      </c>
      <c r="B76" s="24" t="s">
        <v>37</v>
      </c>
      <c r="C76" s="39">
        <f t="shared" si="55"/>
        <v>0.83333333333333337</v>
      </c>
      <c r="D76" s="40">
        <f t="shared" si="55"/>
        <v>0.83333333333333337</v>
      </c>
      <c r="E76" s="40">
        <f t="shared" si="55"/>
        <v>0.83333333333333337</v>
      </c>
      <c r="F76" s="40">
        <f t="shared" si="55"/>
        <v>0.83333333333333337</v>
      </c>
      <c r="G76" s="40">
        <f t="shared" si="55"/>
        <v>0.83333333333333337</v>
      </c>
      <c r="H76" s="40">
        <f t="shared" si="55"/>
        <v>0.83333333333333337</v>
      </c>
      <c r="I76" s="40">
        <f t="shared" si="55"/>
        <v>0.83333333333333337</v>
      </c>
      <c r="J76" s="40">
        <f t="shared" si="55"/>
        <v>0.83333333333333337</v>
      </c>
      <c r="K76" s="40">
        <f t="shared" si="55"/>
        <v>0.83333333333333337</v>
      </c>
      <c r="L76" s="40">
        <f t="shared" si="55"/>
        <v>0.83333333333333337</v>
      </c>
      <c r="M76" s="40">
        <f t="shared" si="55"/>
        <v>0.83333333333333337</v>
      </c>
      <c r="N76" s="40">
        <f t="shared" si="55"/>
        <v>0.83333333333333337</v>
      </c>
      <c r="O76" s="40">
        <f t="shared" si="55"/>
        <v>0.83333333333333337</v>
      </c>
      <c r="P76" s="40">
        <f t="shared" si="55"/>
        <v>0.83333333333333337</v>
      </c>
      <c r="Q76" s="40">
        <f t="shared" si="55"/>
        <v>0.83333333333333337</v>
      </c>
      <c r="R76" s="40">
        <f t="shared" si="55"/>
        <v>0.83333333333333337</v>
      </c>
      <c r="S76" s="40">
        <f t="shared" si="56"/>
        <v>0.83333333333333337</v>
      </c>
      <c r="T76" s="40">
        <f t="shared" si="56"/>
        <v>0.83333333333333337</v>
      </c>
      <c r="U76" s="40">
        <f t="shared" si="56"/>
        <v>0.83333333333333337</v>
      </c>
      <c r="V76" s="40">
        <f t="shared" si="56"/>
        <v>0.83333333333333337</v>
      </c>
      <c r="W76" s="40">
        <f t="shared" si="56"/>
        <v>0.83333333333333337</v>
      </c>
      <c r="X76" s="40">
        <f t="shared" si="56"/>
        <v>0.83333333333333337</v>
      </c>
      <c r="Y76" s="40">
        <f t="shared" si="56"/>
        <v>0.83333333333333337</v>
      </c>
      <c r="Z76" s="40">
        <f t="shared" si="56"/>
        <v>0.83333333333333337</v>
      </c>
      <c r="AA76" s="40">
        <f t="shared" si="56"/>
        <v>0.83333333333333337</v>
      </c>
      <c r="AB76" s="40">
        <f t="shared" si="56"/>
        <v>0.83333333333333337</v>
      </c>
      <c r="AC76" s="40">
        <f t="shared" si="56"/>
        <v>0.83333333333333337</v>
      </c>
      <c r="AD76" s="40">
        <f t="shared" si="56"/>
        <v>0.83333333333333337</v>
      </c>
      <c r="AE76" s="40">
        <f t="shared" si="56"/>
        <v>0.83333333333333337</v>
      </c>
      <c r="AF76" s="40">
        <f t="shared" si="56"/>
        <v>0.83333333333333337</v>
      </c>
      <c r="AG76" s="40">
        <f t="shared" si="56"/>
        <v>0.83333333333333337</v>
      </c>
      <c r="AH76" s="40">
        <f t="shared" si="56"/>
        <v>0.83333333333333337</v>
      </c>
      <c r="AI76" s="40">
        <f t="shared" si="56"/>
        <v>0.83333333333333337</v>
      </c>
      <c r="AJ76" s="40">
        <f t="shared" si="56"/>
        <v>0.83333333333333337</v>
      </c>
      <c r="AK76" s="40">
        <f t="shared" si="56"/>
        <v>0.83333333333333337</v>
      </c>
      <c r="AL76" s="41">
        <f t="shared" si="56"/>
        <v>0.83333333333333337</v>
      </c>
      <c r="AM76" s="39">
        <f t="shared" si="50"/>
        <v>10</v>
      </c>
      <c r="AN76" s="40">
        <f t="shared" si="51"/>
        <v>10</v>
      </c>
      <c r="AO76" s="41">
        <f t="shared" si="52"/>
        <v>10</v>
      </c>
    </row>
    <row r="77" spans="1:41" x14ac:dyDescent="0.3">
      <c r="A77" s="50">
        <f>0.7*42</f>
        <v>29.4</v>
      </c>
      <c r="B77" s="24" t="s">
        <v>5</v>
      </c>
      <c r="C77" s="39">
        <f t="shared" si="55"/>
        <v>2.4499999999999997</v>
      </c>
      <c r="D77" s="40">
        <f t="shared" si="55"/>
        <v>2.4499999999999997</v>
      </c>
      <c r="E77" s="40">
        <f t="shared" si="55"/>
        <v>2.4499999999999997</v>
      </c>
      <c r="F77" s="40">
        <f t="shared" si="55"/>
        <v>2.4499999999999997</v>
      </c>
      <c r="G77" s="40">
        <f t="shared" si="55"/>
        <v>2.4499999999999997</v>
      </c>
      <c r="H77" s="40">
        <f t="shared" si="55"/>
        <v>2.4499999999999997</v>
      </c>
      <c r="I77" s="40">
        <f t="shared" si="55"/>
        <v>2.4499999999999997</v>
      </c>
      <c r="J77" s="40">
        <f t="shared" si="55"/>
        <v>2.4499999999999997</v>
      </c>
      <c r="K77" s="40">
        <f t="shared" si="55"/>
        <v>2.4499999999999997</v>
      </c>
      <c r="L77" s="40">
        <f t="shared" si="55"/>
        <v>2.4499999999999997</v>
      </c>
      <c r="M77" s="40">
        <f t="shared" si="55"/>
        <v>2.4499999999999997</v>
      </c>
      <c r="N77" s="40">
        <f t="shared" si="55"/>
        <v>2.4499999999999997</v>
      </c>
      <c r="O77" s="40">
        <f>($A$46+$C$12/1000)/12</f>
        <v>2.6166666666666667</v>
      </c>
      <c r="P77" s="40">
        <f t="shared" ref="P77:Z77" si="57">($A$46+$C$12/1000)/12</f>
        <v>2.6166666666666667</v>
      </c>
      <c r="Q77" s="40">
        <f t="shared" si="57"/>
        <v>2.6166666666666667</v>
      </c>
      <c r="R77" s="40">
        <f t="shared" si="57"/>
        <v>2.6166666666666667</v>
      </c>
      <c r="S77" s="40">
        <f t="shared" si="57"/>
        <v>2.6166666666666667</v>
      </c>
      <c r="T77" s="40">
        <f t="shared" si="57"/>
        <v>2.6166666666666667</v>
      </c>
      <c r="U77" s="40">
        <f t="shared" si="57"/>
        <v>2.6166666666666667</v>
      </c>
      <c r="V77" s="40">
        <f t="shared" si="57"/>
        <v>2.6166666666666667</v>
      </c>
      <c r="W77" s="40">
        <f t="shared" si="57"/>
        <v>2.6166666666666667</v>
      </c>
      <c r="X77" s="40">
        <f t="shared" si="57"/>
        <v>2.6166666666666667</v>
      </c>
      <c r="Y77" s="40">
        <f t="shared" si="57"/>
        <v>2.6166666666666667</v>
      </c>
      <c r="Z77" s="40">
        <f t="shared" si="57"/>
        <v>2.6166666666666667</v>
      </c>
      <c r="AA77" s="40">
        <f t="shared" ref="AA77:AL77" si="58">($A$46+$C$12/1000+$C$12/1000)/12</f>
        <v>2.7833333333333332</v>
      </c>
      <c r="AB77" s="40">
        <f t="shared" si="58"/>
        <v>2.7833333333333332</v>
      </c>
      <c r="AC77" s="40">
        <f t="shared" si="58"/>
        <v>2.7833333333333332</v>
      </c>
      <c r="AD77" s="40">
        <f t="shared" si="58"/>
        <v>2.7833333333333332</v>
      </c>
      <c r="AE77" s="40">
        <f t="shared" si="58"/>
        <v>2.7833333333333332</v>
      </c>
      <c r="AF77" s="40">
        <f t="shared" si="58"/>
        <v>2.7833333333333332</v>
      </c>
      <c r="AG77" s="40">
        <f t="shared" si="58"/>
        <v>2.7833333333333332</v>
      </c>
      <c r="AH77" s="40">
        <f t="shared" si="58"/>
        <v>2.7833333333333332</v>
      </c>
      <c r="AI77" s="40">
        <f t="shared" si="58"/>
        <v>2.7833333333333332</v>
      </c>
      <c r="AJ77" s="40">
        <f t="shared" si="58"/>
        <v>2.7833333333333332</v>
      </c>
      <c r="AK77" s="40">
        <f t="shared" si="58"/>
        <v>2.7833333333333332</v>
      </c>
      <c r="AL77" s="41">
        <f t="shared" si="58"/>
        <v>2.7833333333333332</v>
      </c>
      <c r="AM77" s="39">
        <f t="shared" si="50"/>
        <v>29.399999999999995</v>
      </c>
      <c r="AN77" s="40">
        <f t="shared" si="51"/>
        <v>31.400000000000002</v>
      </c>
      <c r="AO77" s="41">
        <f t="shared" si="52"/>
        <v>33.399999999999991</v>
      </c>
    </row>
    <row r="78" spans="1:41" x14ac:dyDescent="0.3">
      <c r="A78" s="50">
        <v>12</v>
      </c>
      <c r="B78" s="24" t="s">
        <v>7</v>
      </c>
      <c r="C78" s="39">
        <f t="shared" si="55"/>
        <v>1</v>
      </c>
      <c r="D78" s="40">
        <f t="shared" si="55"/>
        <v>1</v>
      </c>
      <c r="E78" s="40">
        <f t="shared" si="55"/>
        <v>1</v>
      </c>
      <c r="F78" s="40">
        <f t="shared" si="55"/>
        <v>1</v>
      </c>
      <c r="G78" s="40">
        <f t="shared" si="55"/>
        <v>1</v>
      </c>
      <c r="H78" s="40">
        <f t="shared" si="55"/>
        <v>1</v>
      </c>
      <c r="I78" s="40">
        <f t="shared" si="55"/>
        <v>1</v>
      </c>
      <c r="J78" s="40">
        <f t="shared" si="55"/>
        <v>1</v>
      </c>
      <c r="K78" s="40">
        <f t="shared" si="55"/>
        <v>1</v>
      </c>
      <c r="L78" s="40">
        <f t="shared" si="55"/>
        <v>1</v>
      </c>
      <c r="M78" s="40">
        <f t="shared" si="55"/>
        <v>1</v>
      </c>
      <c r="N78" s="40">
        <f t="shared" si="55"/>
        <v>1</v>
      </c>
      <c r="O78" s="40">
        <f t="shared" si="55"/>
        <v>1</v>
      </c>
      <c r="P78" s="40">
        <f t="shared" si="55"/>
        <v>1</v>
      </c>
      <c r="Q78" s="40">
        <f t="shared" si="55"/>
        <v>1</v>
      </c>
      <c r="R78" s="40">
        <f t="shared" si="55"/>
        <v>1</v>
      </c>
      <c r="S78" s="40">
        <f t="shared" ref="S78:AO84" si="59">$A78/12</f>
        <v>1</v>
      </c>
      <c r="T78" s="40">
        <f t="shared" si="59"/>
        <v>1</v>
      </c>
      <c r="U78" s="40">
        <f t="shared" si="59"/>
        <v>1</v>
      </c>
      <c r="V78" s="40">
        <f t="shared" si="59"/>
        <v>1</v>
      </c>
      <c r="W78" s="40">
        <f t="shared" si="59"/>
        <v>1</v>
      </c>
      <c r="X78" s="40">
        <f t="shared" si="59"/>
        <v>1</v>
      </c>
      <c r="Y78" s="40">
        <f t="shared" si="59"/>
        <v>1</v>
      </c>
      <c r="Z78" s="40">
        <f t="shared" si="59"/>
        <v>1</v>
      </c>
      <c r="AA78" s="40">
        <f t="shared" si="59"/>
        <v>1</v>
      </c>
      <c r="AB78" s="40">
        <f t="shared" si="59"/>
        <v>1</v>
      </c>
      <c r="AC78" s="40">
        <f t="shared" si="59"/>
        <v>1</v>
      </c>
      <c r="AD78" s="40">
        <f t="shared" si="59"/>
        <v>1</v>
      </c>
      <c r="AE78" s="40">
        <f t="shared" si="59"/>
        <v>1</v>
      </c>
      <c r="AF78" s="40">
        <f t="shared" si="59"/>
        <v>1</v>
      </c>
      <c r="AG78" s="40">
        <f t="shared" si="59"/>
        <v>1</v>
      </c>
      <c r="AH78" s="40">
        <f t="shared" si="59"/>
        <v>1</v>
      </c>
      <c r="AI78" s="40">
        <f t="shared" si="59"/>
        <v>1</v>
      </c>
      <c r="AJ78" s="40">
        <f t="shared" si="59"/>
        <v>1</v>
      </c>
      <c r="AK78" s="40">
        <f t="shared" si="59"/>
        <v>1</v>
      </c>
      <c r="AL78" s="41">
        <f t="shared" si="59"/>
        <v>1</v>
      </c>
      <c r="AM78" s="39">
        <f t="shared" si="50"/>
        <v>12</v>
      </c>
      <c r="AN78" s="40">
        <f t="shared" si="51"/>
        <v>12</v>
      </c>
      <c r="AO78" s="41">
        <f t="shared" si="52"/>
        <v>12</v>
      </c>
    </row>
    <row r="79" spans="1:41" x14ac:dyDescent="0.3">
      <c r="A79" s="50">
        <v>14</v>
      </c>
      <c r="B79" s="24" t="s">
        <v>6</v>
      </c>
      <c r="C79" s="39">
        <f t="shared" si="55"/>
        <v>1.1666666666666667</v>
      </c>
      <c r="D79" s="40">
        <f t="shared" si="55"/>
        <v>1.1666666666666667</v>
      </c>
      <c r="E79" s="40">
        <f t="shared" si="55"/>
        <v>1.1666666666666667</v>
      </c>
      <c r="F79" s="40">
        <f t="shared" si="55"/>
        <v>1.1666666666666667</v>
      </c>
      <c r="G79" s="40">
        <f t="shared" si="55"/>
        <v>1.1666666666666667</v>
      </c>
      <c r="H79" s="40">
        <f t="shared" si="55"/>
        <v>1.1666666666666667</v>
      </c>
      <c r="I79" s="40">
        <f t="shared" si="55"/>
        <v>1.1666666666666667</v>
      </c>
      <c r="J79" s="40">
        <f t="shared" si="55"/>
        <v>1.1666666666666667</v>
      </c>
      <c r="K79" s="40">
        <f t="shared" si="55"/>
        <v>1.1666666666666667</v>
      </c>
      <c r="L79" s="40">
        <f t="shared" si="55"/>
        <v>1.1666666666666667</v>
      </c>
      <c r="M79" s="40">
        <f t="shared" si="55"/>
        <v>1.1666666666666667</v>
      </c>
      <c r="N79" s="40">
        <f t="shared" si="55"/>
        <v>1.1666666666666667</v>
      </c>
      <c r="O79" s="40">
        <f t="shared" si="55"/>
        <v>1.1666666666666667</v>
      </c>
      <c r="P79" s="40">
        <f t="shared" si="55"/>
        <v>1.1666666666666667</v>
      </c>
      <c r="Q79" s="40">
        <f t="shared" si="55"/>
        <v>1.1666666666666667</v>
      </c>
      <c r="R79" s="40">
        <f t="shared" si="55"/>
        <v>1.1666666666666667</v>
      </c>
      <c r="S79" s="40">
        <f t="shared" si="59"/>
        <v>1.1666666666666667</v>
      </c>
      <c r="T79" s="40">
        <f t="shared" si="59"/>
        <v>1.1666666666666667</v>
      </c>
      <c r="U79" s="40">
        <f t="shared" si="59"/>
        <v>1.1666666666666667</v>
      </c>
      <c r="V79" s="40">
        <f t="shared" si="59"/>
        <v>1.1666666666666667</v>
      </c>
      <c r="W79" s="40">
        <f t="shared" si="59"/>
        <v>1.1666666666666667</v>
      </c>
      <c r="X79" s="40">
        <f t="shared" si="59"/>
        <v>1.1666666666666667</v>
      </c>
      <c r="Y79" s="40">
        <f t="shared" si="59"/>
        <v>1.1666666666666667</v>
      </c>
      <c r="Z79" s="40">
        <f t="shared" si="59"/>
        <v>1.1666666666666667</v>
      </c>
      <c r="AA79" s="40">
        <f t="shared" si="59"/>
        <v>1.1666666666666667</v>
      </c>
      <c r="AB79" s="40">
        <f t="shared" si="59"/>
        <v>1.1666666666666667</v>
      </c>
      <c r="AC79" s="40">
        <f t="shared" si="59"/>
        <v>1.1666666666666667</v>
      </c>
      <c r="AD79" s="40">
        <f t="shared" si="59"/>
        <v>1.1666666666666667</v>
      </c>
      <c r="AE79" s="40">
        <f t="shared" si="59"/>
        <v>1.1666666666666667</v>
      </c>
      <c r="AF79" s="40">
        <f t="shared" si="59"/>
        <v>1.1666666666666667</v>
      </c>
      <c r="AG79" s="40">
        <f t="shared" si="59"/>
        <v>1.1666666666666667</v>
      </c>
      <c r="AH79" s="40">
        <f t="shared" si="59"/>
        <v>1.1666666666666667</v>
      </c>
      <c r="AI79" s="40">
        <f t="shared" si="59"/>
        <v>1.1666666666666667</v>
      </c>
      <c r="AJ79" s="40">
        <f t="shared" si="59"/>
        <v>1.1666666666666667</v>
      </c>
      <c r="AK79" s="40">
        <f t="shared" si="59"/>
        <v>1.1666666666666667</v>
      </c>
      <c r="AL79" s="41">
        <f t="shared" si="59"/>
        <v>1.1666666666666667</v>
      </c>
      <c r="AM79" s="39">
        <f t="shared" si="50"/>
        <v>13.999999999999998</v>
      </c>
      <c r="AN79" s="40">
        <f t="shared" si="51"/>
        <v>13.999999999999998</v>
      </c>
      <c r="AO79" s="41">
        <f t="shared" si="52"/>
        <v>13.999999999999998</v>
      </c>
    </row>
    <row r="80" spans="1:41" x14ac:dyDescent="0.3">
      <c r="A80" s="50">
        <v>75</v>
      </c>
      <c r="B80" s="24" t="s">
        <v>0</v>
      </c>
      <c r="C80" s="39">
        <f t="shared" si="55"/>
        <v>6.25</v>
      </c>
      <c r="D80" s="40">
        <f t="shared" si="55"/>
        <v>6.25</v>
      </c>
      <c r="E80" s="40">
        <f t="shared" si="55"/>
        <v>6.25</v>
      </c>
      <c r="F80" s="40">
        <f t="shared" si="55"/>
        <v>6.25</v>
      </c>
      <c r="G80" s="40">
        <f t="shared" si="55"/>
        <v>6.25</v>
      </c>
      <c r="H80" s="40">
        <f t="shared" si="55"/>
        <v>6.25</v>
      </c>
      <c r="I80" s="40">
        <f t="shared" si="55"/>
        <v>6.25</v>
      </c>
      <c r="J80" s="40">
        <f t="shared" si="55"/>
        <v>6.25</v>
      </c>
      <c r="K80" s="40">
        <f t="shared" si="55"/>
        <v>6.25</v>
      </c>
      <c r="L80" s="40">
        <f t="shared" si="55"/>
        <v>6.25</v>
      </c>
      <c r="M80" s="40">
        <f t="shared" si="55"/>
        <v>6.25</v>
      </c>
      <c r="N80" s="40">
        <f t="shared" si="55"/>
        <v>6.25</v>
      </c>
      <c r="O80" s="40">
        <f t="shared" si="55"/>
        <v>6.25</v>
      </c>
      <c r="P80" s="40">
        <f t="shared" si="55"/>
        <v>6.25</v>
      </c>
      <c r="Q80" s="40">
        <f t="shared" si="55"/>
        <v>6.25</v>
      </c>
      <c r="R80" s="40">
        <f t="shared" si="55"/>
        <v>6.25</v>
      </c>
      <c r="S80" s="40">
        <f t="shared" si="59"/>
        <v>6.25</v>
      </c>
      <c r="T80" s="40">
        <f t="shared" si="59"/>
        <v>6.25</v>
      </c>
      <c r="U80" s="40">
        <f t="shared" si="59"/>
        <v>6.25</v>
      </c>
      <c r="V80" s="40">
        <f t="shared" si="59"/>
        <v>6.25</v>
      </c>
      <c r="W80" s="40">
        <f t="shared" si="59"/>
        <v>6.25</v>
      </c>
      <c r="X80" s="40">
        <f t="shared" si="59"/>
        <v>6.25</v>
      </c>
      <c r="Y80" s="40">
        <f t="shared" si="59"/>
        <v>6.25</v>
      </c>
      <c r="Z80" s="40">
        <f t="shared" si="59"/>
        <v>6.25</v>
      </c>
      <c r="AA80" s="40">
        <f t="shared" si="59"/>
        <v>6.25</v>
      </c>
      <c r="AB80" s="40">
        <f t="shared" si="59"/>
        <v>6.25</v>
      </c>
      <c r="AC80" s="40">
        <f t="shared" si="59"/>
        <v>6.25</v>
      </c>
      <c r="AD80" s="40">
        <f t="shared" si="59"/>
        <v>6.25</v>
      </c>
      <c r="AE80" s="40">
        <f t="shared" si="59"/>
        <v>6.25</v>
      </c>
      <c r="AF80" s="40">
        <f t="shared" si="59"/>
        <v>6.25</v>
      </c>
      <c r="AG80" s="40">
        <f t="shared" si="59"/>
        <v>6.25</v>
      </c>
      <c r="AH80" s="40">
        <f t="shared" si="59"/>
        <v>6.25</v>
      </c>
      <c r="AI80" s="40">
        <f t="shared" si="59"/>
        <v>6.25</v>
      </c>
      <c r="AJ80" s="40">
        <f t="shared" si="59"/>
        <v>6.25</v>
      </c>
      <c r="AK80" s="40">
        <f t="shared" si="59"/>
        <v>6.25</v>
      </c>
      <c r="AL80" s="41">
        <f t="shared" si="59"/>
        <v>6.25</v>
      </c>
      <c r="AM80" s="39">
        <f t="shared" si="50"/>
        <v>75</v>
      </c>
      <c r="AN80" s="40">
        <f t="shared" si="51"/>
        <v>75</v>
      </c>
      <c r="AO80" s="41">
        <f t="shared" si="52"/>
        <v>75</v>
      </c>
    </row>
    <row r="81" spans="1:41" x14ac:dyDescent="0.3">
      <c r="A81" s="50">
        <v>1.2</v>
      </c>
      <c r="B81" s="24" t="s">
        <v>38</v>
      </c>
      <c r="C81" s="39">
        <f t="shared" si="55"/>
        <v>9.9999999999999992E-2</v>
      </c>
      <c r="D81" s="40">
        <f t="shared" si="55"/>
        <v>9.9999999999999992E-2</v>
      </c>
      <c r="E81" s="40">
        <f t="shared" si="55"/>
        <v>9.9999999999999992E-2</v>
      </c>
      <c r="F81" s="40">
        <f t="shared" si="55"/>
        <v>9.9999999999999992E-2</v>
      </c>
      <c r="G81" s="40">
        <f t="shared" si="55"/>
        <v>9.9999999999999992E-2</v>
      </c>
      <c r="H81" s="40">
        <f t="shared" si="55"/>
        <v>9.9999999999999992E-2</v>
      </c>
      <c r="I81" s="40">
        <f t="shared" si="55"/>
        <v>9.9999999999999992E-2</v>
      </c>
      <c r="J81" s="40">
        <f t="shared" si="55"/>
        <v>9.9999999999999992E-2</v>
      </c>
      <c r="K81" s="40">
        <f t="shared" si="55"/>
        <v>9.9999999999999992E-2</v>
      </c>
      <c r="L81" s="40">
        <f t="shared" si="55"/>
        <v>9.9999999999999992E-2</v>
      </c>
      <c r="M81" s="40">
        <f t="shared" si="55"/>
        <v>9.9999999999999992E-2</v>
      </c>
      <c r="N81" s="40">
        <f t="shared" si="55"/>
        <v>9.9999999999999992E-2</v>
      </c>
      <c r="O81" s="40">
        <f t="shared" si="55"/>
        <v>9.9999999999999992E-2</v>
      </c>
      <c r="P81" s="40">
        <f t="shared" si="55"/>
        <v>9.9999999999999992E-2</v>
      </c>
      <c r="Q81" s="40">
        <f t="shared" si="55"/>
        <v>9.9999999999999992E-2</v>
      </c>
      <c r="R81" s="40">
        <f t="shared" si="55"/>
        <v>9.9999999999999992E-2</v>
      </c>
      <c r="S81" s="40">
        <f t="shared" si="59"/>
        <v>9.9999999999999992E-2</v>
      </c>
      <c r="T81" s="40">
        <f t="shared" si="59"/>
        <v>9.9999999999999992E-2</v>
      </c>
      <c r="U81" s="40">
        <f t="shared" si="59"/>
        <v>9.9999999999999992E-2</v>
      </c>
      <c r="V81" s="40">
        <f t="shared" si="59"/>
        <v>9.9999999999999992E-2</v>
      </c>
      <c r="W81" s="40">
        <f t="shared" si="59"/>
        <v>9.9999999999999992E-2</v>
      </c>
      <c r="X81" s="40">
        <f t="shared" si="59"/>
        <v>9.9999999999999992E-2</v>
      </c>
      <c r="Y81" s="40">
        <f t="shared" si="59"/>
        <v>9.9999999999999992E-2</v>
      </c>
      <c r="Z81" s="40">
        <f t="shared" si="59"/>
        <v>9.9999999999999992E-2</v>
      </c>
      <c r="AA81" s="40">
        <f t="shared" si="59"/>
        <v>9.9999999999999992E-2</v>
      </c>
      <c r="AB81" s="40">
        <f t="shared" si="59"/>
        <v>9.9999999999999992E-2</v>
      </c>
      <c r="AC81" s="40">
        <f t="shared" si="59"/>
        <v>9.9999999999999992E-2</v>
      </c>
      <c r="AD81" s="40">
        <f t="shared" si="59"/>
        <v>9.9999999999999992E-2</v>
      </c>
      <c r="AE81" s="40">
        <f t="shared" si="59"/>
        <v>9.9999999999999992E-2</v>
      </c>
      <c r="AF81" s="40">
        <f t="shared" si="59"/>
        <v>9.9999999999999992E-2</v>
      </c>
      <c r="AG81" s="40">
        <f t="shared" si="59"/>
        <v>9.9999999999999992E-2</v>
      </c>
      <c r="AH81" s="40">
        <f t="shared" si="59"/>
        <v>9.9999999999999992E-2</v>
      </c>
      <c r="AI81" s="40">
        <f t="shared" si="59"/>
        <v>9.9999999999999992E-2</v>
      </c>
      <c r="AJ81" s="40">
        <f t="shared" si="59"/>
        <v>9.9999999999999992E-2</v>
      </c>
      <c r="AK81" s="40">
        <f t="shared" si="59"/>
        <v>9.9999999999999992E-2</v>
      </c>
      <c r="AL81" s="41">
        <f t="shared" si="59"/>
        <v>9.9999999999999992E-2</v>
      </c>
      <c r="AM81" s="39">
        <f t="shared" si="50"/>
        <v>1.2</v>
      </c>
      <c r="AN81" s="40">
        <f t="shared" si="51"/>
        <v>1.2</v>
      </c>
      <c r="AO81" s="41">
        <f t="shared" si="52"/>
        <v>1.2</v>
      </c>
    </row>
    <row r="82" spans="1:41" x14ac:dyDescent="0.3">
      <c r="A82" s="49">
        <v>1.4999999999999999E-2</v>
      </c>
      <c r="B82" s="61" t="s">
        <v>39</v>
      </c>
      <c r="C82" s="39">
        <f>$A82*C$36</f>
        <v>2</v>
      </c>
      <c r="D82" s="40">
        <f t="shared" ref="D82:AL83" si="60">$A82*D$36</f>
        <v>2</v>
      </c>
      <c r="E82" s="40">
        <f t="shared" si="60"/>
        <v>2</v>
      </c>
      <c r="F82" s="40">
        <f t="shared" si="60"/>
        <v>2</v>
      </c>
      <c r="G82" s="40">
        <f t="shared" si="60"/>
        <v>2</v>
      </c>
      <c r="H82" s="40">
        <f t="shared" si="60"/>
        <v>2</v>
      </c>
      <c r="I82" s="40">
        <f t="shared" si="60"/>
        <v>2</v>
      </c>
      <c r="J82" s="40">
        <f t="shared" si="60"/>
        <v>2</v>
      </c>
      <c r="K82" s="40">
        <f t="shared" si="60"/>
        <v>2</v>
      </c>
      <c r="L82" s="40">
        <f t="shared" si="60"/>
        <v>2</v>
      </c>
      <c r="M82" s="40">
        <f t="shared" si="60"/>
        <v>2</v>
      </c>
      <c r="N82" s="40">
        <f t="shared" si="60"/>
        <v>2</v>
      </c>
      <c r="O82" s="40">
        <f t="shared" si="60"/>
        <v>2.1875</v>
      </c>
      <c r="P82" s="40">
        <f t="shared" si="60"/>
        <v>2.1875</v>
      </c>
      <c r="Q82" s="40">
        <f t="shared" si="60"/>
        <v>2.1875</v>
      </c>
      <c r="R82" s="40">
        <f t="shared" si="60"/>
        <v>2.1875</v>
      </c>
      <c r="S82" s="40">
        <f t="shared" si="60"/>
        <v>2.1875</v>
      </c>
      <c r="T82" s="40">
        <f t="shared" si="60"/>
        <v>2.1875</v>
      </c>
      <c r="U82" s="40">
        <f t="shared" si="60"/>
        <v>2.1875</v>
      </c>
      <c r="V82" s="40">
        <f t="shared" si="60"/>
        <v>2.1875</v>
      </c>
      <c r="W82" s="40">
        <f t="shared" si="60"/>
        <v>2.1875</v>
      </c>
      <c r="X82" s="40">
        <f t="shared" si="60"/>
        <v>2.1875</v>
      </c>
      <c r="Y82" s="40">
        <f t="shared" si="60"/>
        <v>2.1875</v>
      </c>
      <c r="Z82" s="40">
        <f t="shared" si="60"/>
        <v>2.1875</v>
      </c>
      <c r="AA82" s="40">
        <f t="shared" si="60"/>
        <v>2.375</v>
      </c>
      <c r="AB82" s="40">
        <f t="shared" si="60"/>
        <v>2.375</v>
      </c>
      <c r="AC82" s="40">
        <f t="shared" si="60"/>
        <v>2.375</v>
      </c>
      <c r="AD82" s="40">
        <f t="shared" si="60"/>
        <v>2.375</v>
      </c>
      <c r="AE82" s="40">
        <f t="shared" si="60"/>
        <v>2.375</v>
      </c>
      <c r="AF82" s="40">
        <f t="shared" si="60"/>
        <v>2.375</v>
      </c>
      <c r="AG82" s="40">
        <f t="shared" si="60"/>
        <v>2.375</v>
      </c>
      <c r="AH82" s="40">
        <f t="shared" si="60"/>
        <v>2.375</v>
      </c>
      <c r="AI82" s="40">
        <f t="shared" si="60"/>
        <v>2.375</v>
      </c>
      <c r="AJ82" s="40">
        <f t="shared" si="60"/>
        <v>2.375</v>
      </c>
      <c r="AK82" s="40">
        <f t="shared" si="60"/>
        <v>2.375</v>
      </c>
      <c r="AL82" s="41">
        <f t="shared" si="60"/>
        <v>2.375</v>
      </c>
      <c r="AM82" s="39">
        <f t="shared" si="50"/>
        <v>24</v>
      </c>
      <c r="AN82" s="40">
        <f t="shared" si="51"/>
        <v>26.25</v>
      </c>
      <c r="AO82" s="41">
        <f t="shared" si="52"/>
        <v>28.5</v>
      </c>
    </row>
    <row r="83" spans="1:41" x14ac:dyDescent="0.3">
      <c r="A83" s="49">
        <v>6.0000000000000001E-3</v>
      </c>
      <c r="B83" s="61" t="s">
        <v>40</v>
      </c>
      <c r="C83" s="39">
        <f>$A83*C$36</f>
        <v>0.8</v>
      </c>
      <c r="D83" s="40">
        <f t="shared" si="60"/>
        <v>0.8</v>
      </c>
      <c r="E83" s="40">
        <f t="shared" si="60"/>
        <v>0.8</v>
      </c>
      <c r="F83" s="40">
        <f t="shared" si="60"/>
        <v>0.8</v>
      </c>
      <c r="G83" s="40">
        <f t="shared" si="60"/>
        <v>0.8</v>
      </c>
      <c r="H83" s="40">
        <f t="shared" si="60"/>
        <v>0.8</v>
      </c>
      <c r="I83" s="40">
        <f t="shared" si="60"/>
        <v>0.8</v>
      </c>
      <c r="J83" s="40">
        <f t="shared" si="60"/>
        <v>0.8</v>
      </c>
      <c r="K83" s="40">
        <f t="shared" si="60"/>
        <v>0.8</v>
      </c>
      <c r="L83" s="40">
        <f t="shared" si="60"/>
        <v>0.8</v>
      </c>
      <c r="M83" s="40">
        <f t="shared" si="60"/>
        <v>0.8</v>
      </c>
      <c r="N83" s="40">
        <f t="shared" si="60"/>
        <v>0.8</v>
      </c>
      <c r="O83" s="40">
        <f t="shared" si="60"/>
        <v>0.87500000000000011</v>
      </c>
      <c r="P83" s="40">
        <f t="shared" si="60"/>
        <v>0.87500000000000011</v>
      </c>
      <c r="Q83" s="40">
        <f t="shared" si="60"/>
        <v>0.87500000000000011</v>
      </c>
      <c r="R83" s="40">
        <f t="shared" si="60"/>
        <v>0.87500000000000011</v>
      </c>
      <c r="S83" s="40">
        <f t="shared" si="60"/>
        <v>0.87500000000000011</v>
      </c>
      <c r="T83" s="40">
        <f t="shared" si="60"/>
        <v>0.87500000000000011</v>
      </c>
      <c r="U83" s="40">
        <f t="shared" si="60"/>
        <v>0.87500000000000011</v>
      </c>
      <c r="V83" s="40">
        <f t="shared" si="60"/>
        <v>0.87500000000000011</v>
      </c>
      <c r="W83" s="40">
        <f t="shared" si="60"/>
        <v>0.87500000000000011</v>
      </c>
      <c r="X83" s="40">
        <f t="shared" si="60"/>
        <v>0.87500000000000011</v>
      </c>
      <c r="Y83" s="40">
        <f t="shared" si="60"/>
        <v>0.87500000000000011</v>
      </c>
      <c r="Z83" s="40">
        <f t="shared" si="60"/>
        <v>0.87500000000000011</v>
      </c>
      <c r="AA83" s="40">
        <f t="shared" si="60"/>
        <v>0.95000000000000007</v>
      </c>
      <c r="AB83" s="40">
        <f t="shared" si="60"/>
        <v>0.95000000000000007</v>
      </c>
      <c r="AC83" s="40">
        <f t="shared" si="60"/>
        <v>0.95000000000000007</v>
      </c>
      <c r="AD83" s="40">
        <f t="shared" si="60"/>
        <v>0.95000000000000007</v>
      </c>
      <c r="AE83" s="40">
        <f t="shared" si="60"/>
        <v>0.95000000000000007</v>
      </c>
      <c r="AF83" s="40">
        <f t="shared" si="60"/>
        <v>0.95000000000000007</v>
      </c>
      <c r="AG83" s="40">
        <f t="shared" si="60"/>
        <v>0.95000000000000007</v>
      </c>
      <c r="AH83" s="40">
        <f t="shared" si="60"/>
        <v>0.95000000000000007</v>
      </c>
      <c r="AI83" s="40">
        <f t="shared" si="60"/>
        <v>0.95000000000000007</v>
      </c>
      <c r="AJ83" s="40">
        <f t="shared" si="60"/>
        <v>0.95000000000000007</v>
      </c>
      <c r="AK83" s="40">
        <f t="shared" si="60"/>
        <v>0.95000000000000007</v>
      </c>
      <c r="AL83" s="41">
        <f t="shared" si="60"/>
        <v>0.95000000000000007</v>
      </c>
      <c r="AM83" s="39">
        <f t="shared" si="50"/>
        <v>9.6</v>
      </c>
      <c r="AN83" s="40">
        <f t="shared" si="51"/>
        <v>10.500000000000002</v>
      </c>
      <c r="AO83" s="41">
        <f t="shared" si="52"/>
        <v>11.399999999999999</v>
      </c>
    </row>
    <row r="84" spans="1:41" x14ac:dyDescent="0.3">
      <c r="A84" s="50">
        <v>3.6</v>
      </c>
      <c r="B84" s="61" t="s">
        <v>41</v>
      </c>
      <c r="C84" s="39">
        <f>$A84/12</f>
        <v>0.3</v>
      </c>
      <c r="D84" s="40">
        <f t="shared" ref="D84:AL84" si="61">$A84/12</f>
        <v>0.3</v>
      </c>
      <c r="E84" s="40">
        <f t="shared" si="61"/>
        <v>0.3</v>
      </c>
      <c r="F84" s="40">
        <f t="shared" si="61"/>
        <v>0.3</v>
      </c>
      <c r="G84" s="40">
        <f t="shared" si="61"/>
        <v>0.3</v>
      </c>
      <c r="H84" s="40">
        <f t="shared" si="61"/>
        <v>0.3</v>
      </c>
      <c r="I84" s="40">
        <f t="shared" si="61"/>
        <v>0.3</v>
      </c>
      <c r="J84" s="40">
        <f t="shared" si="61"/>
        <v>0.3</v>
      </c>
      <c r="K84" s="40">
        <f t="shared" si="61"/>
        <v>0.3</v>
      </c>
      <c r="L84" s="40">
        <f t="shared" si="61"/>
        <v>0.3</v>
      </c>
      <c r="M84" s="40">
        <f t="shared" si="61"/>
        <v>0.3</v>
      </c>
      <c r="N84" s="40">
        <f t="shared" si="61"/>
        <v>0.3</v>
      </c>
      <c r="O84" s="40">
        <f t="shared" si="61"/>
        <v>0.3</v>
      </c>
      <c r="P84" s="40">
        <f t="shared" si="61"/>
        <v>0.3</v>
      </c>
      <c r="Q84" s="40">
        <f t="shared" si="61"/>
        <v>0.3</v>
      </c>
      <c r="R84" s="40">
        <f t="shared" si="61"/>
        <v>0.3</v>
      </c>
      <c r="S84" s="40">
        <f t="shared" si="61"/>
        <v>0.3</v>
      </c>
      <c r="T84" s="40">
        <f t="shared" si="61"/>
        <v>0.3</v>
      </c>
      <c r="U84" s="40">
        <f t="shared" si="61"/>
        <v>0.3</v>
      </c>
      <c r="V84" s="40">
        <f t="shared" si="61"/>
        <v>0.3</v>
      </c>
      <c r="W84" s="40">
        <f t="shared" si="61"/>
        <v>0.3</v>
      </c>
      <c r="X84" s="40">
        <f t="shared" si="61"/>
        <v>0.3</v>
      </c>
      <c r="Y84" s="40">
        <f t="shared" si="61"/>
        <v>0.3</v>
      </c>
      <c r="Z84" s="40">
        <f t="shared" si="61"/>
        <v>0.3</v>
      </c>
      <c r="AA84" s="40">
        <f t="shared" si="61"/>
        <v>0.3</v>
      </c>
      <c r="AB84" s="40">
        <f t="shared" si="61"/>
        <v>0.3</v>
      </c>
      <c r="AC84" s="40">
        <f t="shared" si="61"/>
        <v>0.3</v>
      </c>
      <c r="AD84" s="40">
        <f t="shared" si="61"/>
        <v>0.3</v>
      </c>
      <c r="AE84" s="40">
        <f t="shared" si="61"/>
        <v>0.3</v>
      </c>
      <c r="AF84" s="40">
        <f t="shared" si="61"/>
        <v>0.3</v>
      </c>
      <c r="AG84" s="40">
        <f t="shared" si="61"/>
        <v>0.3</v>
      </c>
      <c r="AH84" s="40">
        <f t="shared" si="61"/>
        <v>0.3</v>
      </c>
      <c r="AI84" s="40">
        <f t="shared" si="61"/>
        <v>0.3</v>
      </c>
      <c r="AJ84" s="40">
        <f t="shared" si="61"/>
        <v>0.3</v>
      </c>
      <c r="AK84" s="40">
        <f t="shared" si="61"/>
        <v>0.3</v>
      </c>
      <c r="AL84" s="41">
        <f t="shared" si="61"/>
        <v>0.3</v>
      </c>
      <c r="AM84" s="39">
        <f t="shared" si="50"/>
        <v>3.5999999999999992</v>
      </c>
      <c r="AN84" s="40">
        <f t="shared" si="51"/>
        <v>3.5999999999999992</v>
      </c>
      <c r="AO84" s="41">
        <f t="shared" si="52"/>
        <v>3.5999999999999992</v>
      </c>
    </row>
    <row r="85" spans="1:41" x14ac:dyDescent="0.3">
      <c r="A85" s="49">
        <v>5.0000000000000001E-3</v>
      </c>
      <c r="B85" s="61" t="s">
        <v>42</v>
      </c>
      <c r="C85" s="39">
        <f>$A85*C$36</f>
        <v>0.66666666666666674</v>
      </c>
      <c r="D85" s="40">
        <f t="shared" ref="D85:AL85" si="62">$A85*D$36</f>
        <v>0.66666666666666674</v>
      </c>
      <c r="E85" s="40">
        <f t="shared" si="62"/>
        <v>0.66666666666666674</v>
      </c>
      <c r="F85" s="40">
        <f t="shared" si="62"/>
        <v>0.66666666666666674</v>
      </c>
      <c r="G85" s="40">
        <f t="shared" si="62"/>
        <v>0.66666666666666674</v>
      </c>
      <c r="H85" s="40">
        <f t="shared" si="62"/>
        <v>0.66666666666666674</v>
      </c>
      <c r="I85" s="40">
        <f t="shared" si="62"/>
        <v>0.66666666666666674</v>
      </c>
      <c r="J85" s="40">
        <f t="shared" si="62"/>
        <v>0.66666666666666674</v>
      </c>
      <c r="K85" s="40">
        <f t="shared" si="62"/>
        <v>0.66666666666666674</v>
      </c>
      <c r="L85" s="40">
        <f t="shared" si="62"/>
        <v>0.66666666666666674</v>
      </c>
      <c r="M85" s="40">
        <f t="shared" si="62"/>
        <v>0.66666666666666674</v>
      </c>
      <c r="N85" s="40">
        <f t="shared" si="62"/>
        <v>0.66666666666666674</v>
      </c>
      <c r="O85" s="40">
        <f t="shared" si="62"/>
        <v>0.72916666666666674</v>
      </c>
      <c r="P85" s="40">
        <f t="shared" si="62"/>
        <v>0.72916666666666674</v>
      </c>
      <c r="Q85" s="40">
        <f t="shared" si="62"/>
        <v>0.72916666666666674</v>
      </c>
      <c r="R85" s="40">
        <f t="shared" si="62"/>
        <v>0.72916666666666674</v>
      </c>
      <c r="S85" s="40">
        <f t="shared" si="62"/>
        <v>0.72916666666666674</v>
      </c>
      <c r="T85" s="40">
        <f t="shared" si="62"/>
        <v>0.72916666666666674</v>
      </c>
      <c r="U85" s="40">
        <f t="shared" si="62"/>
        <v>0.72916666666666674</v>
      </c>
      <c r="V85" s="40">
        <f t="shared" si="62"/>
        <v>0.72916666666666674</v>
      </c>
      <c r="W85" s="40">
        <f t="shared" si="62"/>
        <v>0.72916666666666674</v>
      </c>
      <c r="X85" s="40">
        <f t="shared" si="62"/>
        <v>0.72916666666666674</v>
      </c>
      <c r="Y85" s="40">
        <f t="shared" si="62"/>
        <v>0.72916666666666674</v>
      </c>
      <c r="Z85" s="40">
        <f t="shared" si="62"/>
        <v>0.72916666666666674</v>
      </c>
      <c r="AA85" s="40">
        <f t="shared" si="62"/>
        <v>0.79166666666666674</v>
      </c>
      <c r="AB85" s="40">
        <f t="shared" si="62"/>
        <v>0.79166666666666674</v>
      </c>
      <c r="AC85" s="40">
        <f t="shared" si="62"/>
        <v>0.79166666666666674</v>
      </c>
      <c r="AD85" s="40">
        <f t="shared" si="62"/>
        <v>0.79166666666666674</v>
      </c>
      <c r="AE85" s="40">
        <f t="shared" si="62"/>
        <v>0.79166666666666674</v>
      </c>
      <c r="AF85" s="40">
        <f t="shared" si="62"/>
        <v>0.79166666666666674</v>
      </c>
      <c r="AG85" s="40">
        <f t="shared" si="62"/>
        <v>0.79166666666666674</v>
      </c>
      <c r="AH85" s="40">
        <f t="shared" si="62"/>
        <v>0.79166666666666674</v>
      </c>
      <c r="AI85" s="40">
        <f t="shared" si="62"/>
        <v>0.79166666666666674</v>
      </c>
      <c r="AJ85" s="40">
        <f t="shared" si="62"/>
        <v>0.79166666666666674</v>
      </c>
      <c r="AK85" s="40">
        <f t="shared" si="62"/>
        <v>0.79166666666666674</v>
      </c>
      <c r="AL85" s="41">
        <f t="shared" si="62"/>
        <v>0.79166666666666674</v>
      </c>
      <c r="AM85" s="39">
        <f t="shared" si="50"/>
        <v>8.0000000000000018</v>
      </c>
      <c r="AN85" s="40">
        <f t="shared" si="51"/>
        <v>8.7500000000000018</v>
      </c>
      <c r="AO85" s="41">
        <f t="shared" si="52"/>
        <v>9.5000000000000018</v>
      </c>
    </row>
    <row r="86" spans="1:41" x14ac:dyDescent="0.3">
      <c r="A86" s="30"/>
      <c r="B86" s="61" t="s">
        <v>43</v>
      </c>
      <c r="C86" s="39">
        <f>$C$13/12/1000*$C$14</f>
        <v>2.84</v>
      </c>
      <c r="D86" s="40">
        <f t="shared" ref="D86:AL86" si="63">$C$13/12/1000*$C$14</f>
        <v>2.84</v>
      </c>
      <c r="E86" s="40">
        <f t="shared" si="63"/>
        <v>2.84</v>
      </c>
      <c r="F86" s="40">
        <f t="shared" si="63"/>
        <v>2.84</v>
      </c>
      <c r="G86" s="40">
        <f t="shared" si="63"/>
        <v>2.84</v>
      </c>
      <c r="H86" s="40">
        <f t="shared" si="63"/>
        <v>2.84</v>
      </c>
      <c r="I86" s="40">
        <f t="shared" si="63"/>
        <v>2.84</v>
      </c>
      <c r="J86" s="40">
        <f t="shared" si="63"/>
        <v>2.84</v>
      </c>
      <c r="K86" s="40">
        <f t="shared" si="63"/>
        <v>2.84</v>
      </c>
      <c r="L86" s="40">
        <f t="shared" si="63"/>
        <v>2.84</v>
      </c>
      <c r="M86" s="40">
        <f t="shared" si="63"/>
        <v>2.84</v>
      </c>
      <c r="N86" s="40">
        <f t="shared" si="63"/>
        <v>2.84</v>
      </c>
      <c r="O86" s="40">
        <f t="shared" si="63"/>
        <v>2.84</v>
      </c>
      <c r="P86" s="40">
        <f t="shared" si="63"/>
        <v>2.84</v>
      </c>
      <c r="Q86" s="40">
        <f t="shared" si="63"/>
        <v>2.84</v>
      </c>
      <c r="R86" s="40">
        <f t="shared" si="63"/>
        <v>2.84</v>
      </c>
      <c r="S86" s="40">
        <f t="shared" si="63"/>
        <v>2.84</v>
      </c>
      <c r="T86" s="40">
        <f t="shared" si="63"/>
        <v>2.84</v>
      </c>
      <c r="U86" s="40">
        <f t="shared" si="63"/>
        <v>2.84</v>
      </c>
      <c r="V86" s="40">
        <f t="shared" si="63"/>
        <v>2.84</v>
      </c>
      <c r="W86" s="40">
        <f t="shared" si="63"/>
        <v>2.84</v>
      </c>
      <c r="X86" s="40">
        <f t="shared" si="63"/>
        <v>2.84</v>
      </c>
      <c r="Y86" s="40">
        <f t="shared" si="63"/>
        <v>2.84</v>
      </c>
      <c r="Z86" s="40">
        <f t="shared" si="63"/>
        <v>2.84</v>
      </c>
      <c r="AA86" s="40">
        <f t="shared" si="63"/>
        <v>2.84</v>
      </c>
      <c r="AB86" s="40">
        <f t="shared" si="63"/>
        <v>2.84</v>
      </c>
      <c r="AC86" s="40">
        <f t="shared" si="63"/>
        <v>2.84</v>
      </c>
      <c r="AD86" s="40">
        <f t="shared" si="63"/>
        <v>2.84</v>
      </c>
      <c r="AE86" s="40">
        <f t="shared" si="63"/>
        <v>2.84</v>
      </c>
      <c r="AF86" s="40">
        <f t="shared" si="63"/>
        <v>2.84</v>
      </c>
      <c r="AG86" s="40">
        <f t="shared" si="63"/>
        <v>2.84</v>
      </c>
      <c r="AH86" s="40">
        <f t="shared" si="63"/>
        <v>2.84</v>
      </c>
      <c r="AI86" s="40">
        <f t="shared" si="63"/>
        <v>2.84</v>
      </c>
      <c r="AJ86" s="40">
        <f t="shared" si="63"/>
        <v>2.84</v>
      </c>
      <c r="AK86" s="40">
        <f t="shared" si="63"/>
        <v>2.84</v>
      </c>
      <c r="AL86" s="41">
        <f t="shared" si="63"/>
        <v>2.84</v>
      </c>
      <c r="AM86" s="39">
        <f t="shared" si="50"/>
        <v>34.08</v>
      </c>
      <c r="AN86" s="40">
        <f t="shared" si="51"/>
        <v>34.08</v>
      </c>
      <c r="AO86" s="41">
        <f t="shared" si="52"/>
        <v>34.08</v>
      </c>
    </row>
    <row r="87" spans="1:41" x14ac:dyDescent="0.3">
      <c r="A87" s="30"/>
      <c r="B87" s="61" t="s">
        <v>44</v>
      </c>
      <c r="C87" s="39">
        <f>139286/12/1000</f>
        <v>11.607166666666666</v>
      </c>
      <c r="D87" s="40">
        <f t="shared" ref="D87:N87" si="64">139286/12/1000</f>
        <v>11.607166666666666</v>
      </c>
      <c r="E87" s="40">
        <f t="shared" si="64"/>
        <v>11.607166666666666</v>
      </c>
      <c r="F87" s="40">
        <f t="shared" si="64"/>
        <v>11.607166666666666</v>
      </c>
      <c r="G87" s="40">
        <f t="shared" si="64"/>
        <v>11.607166666666666</v>
      </c>
      <c r="H87" s="40">
        <f t="shared" si="64"/>
        <v>11.607166666666666</v>
      </c>
      <c r="I87" s="40">
        <f t="shared" si="64"/>
        <v>11.607166666666666</v>
      </c>
      <c r="J87" s="40">
        <f t="shared" si="64"/>
        <v>11.607166666666666</v>
      </c>
      <c r="K87" s="40">
        <f t="shared" si="64"/>
        <v>11.607166666666666</v>
      </c>
      <c r="L87" s="40">
        <f t="shared" si="64"/>
        <v>11.607166666666666</v>
      </c>
      <c r="M87" s="40">
        <f t="shared" si="64"/>
        <v>11.607166666666666</v>
      </c>
      <c r="N87" s="40">
        <f t="shared" si="64"/>
        <v>11.607166666666666</v>
      </c>
      <c r="O87" s="40">
        <f t="shared" ref="O87:Z87" si="65">71633/12/1000</f>
        <v>5.9694166666666666</v>
      </c>
      <c r="P87" s="40">
        <f t="shared" si="65"/>
        <v>5.9694166666666666</v>
      </c>
      <c r="Q87" s="40">
        <f t="shared" si="65"/>
        <v>5.9694166666666666</v>
      </c>
      <c r="R87" s="40">
        <f t="shared" si="65"/>
        <v>5.9694166666666666</v>
      </c>
      <c r="S87" s="40">
        <f t="shared" si="65"/>
        <v>5.9694166666666666</v>
      </c>
      <c r="T87" s="40">
        <f t="shared" si="65"/>
        <v>5.9694166666666666</v>
      </c>
      <c r="U87" s="40">
        <f t="shared" si="65"/>
        <v>5.9694166666666666</v>
      </c>
      <c r="V87" s="40">
        <f t="shared" si="65"/>
        <v>5.9694166666666666</v>
      </c>
      <c r="W87" s="40">
        <f t="shared" si="65"/>
        <v>5.9694166666666666</v>
      </c>
      <c r="X87" s="40">
        <f t="shared" si="65"/>
        <v>5.9694166666666666</v>
      </c>
      <c r="Y87" s="40">
        <f t="shared" si="65"/>
        <v>5.9694166666666666</v>
      </c>
      <c r="Z87" s="40">
        <f t="shared" si="65"/>
        <v>5.9694166666666666</v>
      </c>
      <c r="AA87" s="40">
        <f t="shared" ref="AA87:AL87" si="66">59694/12/1000</f>
        <v>4.9744999999999999</v>
      </c>
      <c r="AB87" s="40">
        <f t="shared" si="66"/>
        <v>4.9744999999999999</v>
      </c>
      <c r="AC87" s="40">
        <f t="shared" si="66"/>
        <v>4.9744999999999999</v>
      </c>
      <c r="AD87" s="40">
        <f t="shared" si="66"/>
        <v>4.9744999999999999</v>
      </c>
      <c r="AE87" s="40">
        <f t="shared" si="66"/>
        <v>4.9744999999999999</v>
      </c>
      <c r="AF87" s="40">
        <f t="shared" si="66"/>
        <v>4.9744999999999999</v>
      </c>
      <c r="AG87" s="40">
        <f t="shared" si="66"/>
        <v>4.9744999999999999</v>
      </c>
      <c r="AH87" s="40">
        <f t="shared" si="66"/>
        <v>4.9744999999999999</v>
      </c>
      <c r="AI87" s="40">
        <f t="shared" si="66"/>
        <v>4.9744999999999999</v>
      </c>
      <c r="AJ87" s="40">
        <f t="shared" si="66"/>
        <v>4.9744999999999999</v>
      </c>
      <c r="AK87" s="40">
        <f t="shared" si="66"/>
        <v>4.9744999999999999</v>
      </c>
      <c r="AL87" s="41">
        <f t="shared" si="66"/>
        <v>4.9744999999999999</v>
      </c>
      <c r="AM87" s="39">
        <f t="shared" si="50"/>
        <v>139.28600000000003</v>
      </c>
      <c r="AN87" s="40">
        <f t="shared" si="51"/>
        <v>71.632999999999996</v>
      </c>
      <c r="AO87" s="41">
        <f t="shared" si="52"/>
        <v>59.693999999999996</v>
      </c>
    </row>
    <row r="88" spans="1:41" x14ac:dyDescent="0.3">
      <c r="A88" s="31"/>
      <c r="B88" s="67" t="s">
        <v>47</v>
      </c>
      <c r="C88" s="68">
        <f>SUM(C72:C87)</f>
        <v>41.199200000000005</v>
      </c>
      <c r="D88" s="69">
        <f t="shared" ref="D88:AL88" si="67">SUM(D72:D87)</f>
        <v>41.199200000000005</v>
      </c>
      <c r="E88" s="69">
        <f t="shared" si="67"/>
        <v>41.199200000000005</v>
      </c>
      <c r="F88" s="69">
        <f t="shared" si="67"/>
        <v>41.199200000000005</v>
      </c>
      <c r="G88" s="69">
        <f t="shared" si="67"/>
        <v>41.199200000000005</v>
      </c>
      <c r="H88" s="69">
        <f t="shared" si="67"/>
        <v>41.199200000000005</v>
      </c>
      <c r="I88" s="69">
        <f t="shared" si="67"/>
        <v>41.199200000000005</v>
      </c>
      <c r="J88" s="69">
        <f t="shared" si="67"/>
        <v>41.199200000000005</v>
      </c>
      <c r="K88" s="69">
        <f t="shared" si="67"/>
        <v>41.199200000000005</v>
      </c>
      <c r="L88" s="69">
        <f t="shared" si="67"/>
        <v>41.199200000000005</v>
      </c>
      <c r="M88" s="69">
        <f t="shared" si="67"/>
        <v>41.199200000000005</v>
      </c>
      <c r="N88" s="69">
        <f t="shared" si="67"/>
        <v>41.199200000000005</v>
      </c>
      <c r="O88" s="69">
        <f t="shared" si="67"/>
        <v>36.553116666666675</v>
      </c>
      <c r="P88" s="69">
        <f t="shared" si="67"/>
        <v>36.553116666666675</v>
      </c>
      <c r="Q88" s="69">
        <f t="shared" si="67"/>
        <v>36.553116666666675</v>
      </c>
      <c r="R88" s="69">
        <f t="shared" si="67"/>
        <v>36.553116666666675</v>
      </c>
      <c r="S88" s="69">
        <f t="shared" si="67"/>
        <v>36.553116666666675</v>
      </c>
      <c r="T88" s="69">
        <f t="shared" si="67"/>
        <v>36.553116666666675</v>
      </c>
      <c r="U88" s="69">
        <f t="shared" si="67"/>
        <v>36.553116666666675</v>
      </c>
      <c r="V88" s="69">
        <f t="shared" si="67"/>
        <v>36.553116666666675</v>
      </c>
      <c r="W88" s="69">
        <f t="shared" si="67"/>
        <v>36.553116666666675</v>
      </c>
      <c r="X88" s="69">
        <f t="shared" si="67"/>
        <v>36.553116666666675</v>
      </c>
      <c r="Y88" s="69">
        <f t="shared" si="67"/>
        <v>36.553116666666675</v>
      </c>
      <c r="Z88" s="69">
        <f t="shared" si="67"/>
        <v>36.553116666666675</v>
      </c>
      <c r="AA88" s="69">
        <f t="shared" si="67"/>
        <v>36.549866666666674</v>
      </c>
      <c r="AB88" s="69">
        <f t="shared" si="67"/>
        <v>36.549866666666674</v>
      </c>
      <c r="AC88" s="69">
        <f t="shared" si="67"/>
        <v>36.549866666666674</v>
      </c>
      <c r="AD88" s="69">
        <f t="shared" si="67"/>
        <v>36.549866666666674</v>
      </c>
      <c r="AE88" s="69">
        <f t="shared" si="67"/>
        <v>36.549866666666674</v>
      </c>
      <c r="AF88" s="69">
        <f t="shared" si="67"/>
        <v>36.549866666666674</v>
      </c>
      <c r="AG88" s="69">
        <f t="shared" si="67"/>
        <v>36.549866666666674</v>
      </c>
      <c r="AH88" s="69">
        <f t="shared" si="67"/>
        <v>36.549866666666674</v>
      </c>
      <c r="AI88" s="69">
        <f t="shared" si="67"/>
        <v>36.549866666666674</v>
      </c>
      <c r="AJ88" s="69">
        <f t="shared" si="67"/>
        <v>36.549866666666674</v>
      </c>
      <c r="AK88" s="69">
        <f t="shared" si="67"/>
        <v>36.549866666666674</v>
      </c>
      <c r="AL88" s="70">
        <f t="shared" si="67"/>
        <v>36.549866666666674</v>
      </c>
      <c r="AM88" s="64">
        <f t="shared" si="50"/>
        <v>494.39040000000017</v>
      </c>
      <c r="AN88" s="65">
        <f t="shared" si="51"/>
        <v>438.63740000000001</v>
      </c>
      <c r="AO88" s="66">
        <f t="shared" si="52"/>
        <v>438.59840000000008</v>
      </c>
    </row>
    <row r="89" spans="1:41" x14ac:dyDescent="0.3">
      <c r="B89" s="24"/>
      <c r="C89" s="42"/>
      <c r="AL89" s="43"/>
      <c r="AM89" s="42"/>
      <c r="AO89" s="43"/>
    </row>
    <row r="90" spans="1:41" x14ac:dyDescent="0.3">
      <c r="B90" s="71" t="s">
        <v>48</v>
      </c>
      <c r="C90" s="68">
        <f>C70-C88</f>
        <v>86.454133333333331</v>
      </c>
      <c r="D90" s="69">
        <f t="shared" ref="D90:AL90" si="68">D70-D88</f>
        <v>86.454133333333331</v>
      </c>
      <c r="E90" s="69">
        <f t="shared" si="68"/>
        <v>86.454133333333331</v>
      </c>
      <c r="F90" s="69">
        <f t="shared" si="68"/>
        <v>86.454133333333331</v>
      </c>
      <c r="G90" s="69">
        <f t="shared" si="68"/>
        <v>86.454133333333331</v>
      </c>
      <c r="H90" s="69">
        <f t="shared" si="68"/>
        <v>86.454133333333331</v>
      </c>
      <c r="I90" s="69">
        <f t="shared" si="68"/>
        <v>86.454133333333331</v>
      </c>
      <c r="J90" s="69">
        <f t="shared" si="68"/>
        <v>86.454133333333331</v>
      </c>
      <c r="K90" s="69">
        <f t="shared" si="68"/>
        <v>86.454133333333331</v>
      </c>
      <c r="L90" s="69">
        <f t="shared" si="68"/>
        <v>86.454133333333331</v>
      </c>
      <c r="M90" s="69">
        <f t="shared" si="68"/>
        <v>86.454133333333331</v>
      </c>
      <c r="N90" s="69">
        <f t="shared" si="68"/>
        <v>86.454133333333331</v>
      </c>
      <c r="O90" s="69">
        <f t="shared" si="68"/>
        <v>103.06771666666666</v>
      </c>
      <c r="P90" s="69">
        <f t="shared" si="68"/>
        <v>103.06771666666666</v>
      </c>
      <c r="Q90" s="69">
        <f t="shared" si="68"/>
        <v>103.06771666666666</v>
      </c>
      <c r="R90" s="69">
        <f t="shared" si="68"/>
        <v>103.06771666666666</v>
      </c>
      <c r="S90" s="69">
        <f t="shared" si="68"/>
        <v>103.06771666666666</v>
      </c>
      <c r="T90" s="69">
        <f t="shared" si="68"/>
        <v>103.06771666666666</v>
      </c>
      <c r="U90" s="69">
        <f t="shared" si="68"/>
        <v>103.06771666666666</v>
      </c>
      <c r="V90" s="69">
        <f t="shared" si="68"/>
        <v>103.06771666666666</v>
      </c>
      <c r="W90" s="69">
        <f t="shared" si="68"/>
        <v>103.06771666666666</v>
      </c>
      <c r="X90" s="69">
        <f t="shared" si="68"/>
        <v>103.06771666666666</v>
      </c>
      <c r="Y90" s="69">
        <f t="shared" si="68"/>
        <v>103.06771666666666</v>
      </c>
      <c r="Z90" s="69">
        <f t="shared" si="68"/>
        <v>103.06771666666666</v>
      </c>
      <c r="AA90" s="69">
        <f t="shared" si="68"/>
        <v>115.03846666666666</v>
      </c>
      <c r="AB90" s="69">
        <f t="shared" si="68"/>
        <v>115.03846666666666</v>
      </c>
      <c r="AC90" s="69">
        <f t="shared" si="68"/>
        <v>115.03846666666666</v>
      </c>
      <c r="AD90" s="69">
        <f t="shared" si="68"/>
        <v>115.03846666666666</v>
      </c>
      <c r="AE90" s="69">
        <f t="shared" si="68"/>
        <v>115.03846666666666</v>
      </c>
      <c r="AF90" s="69">
        <f t="shared" si="68"/>
        <v>115.03846666666666</v>
      </c>
      <c r="AG90" s="69">
        <f t="shared" si="68"/>
        <v>115.03846666666666</v>
      </c>
      <c r="AH90" s="69">
        <f t="shared" si="68"/>
        <v>115.03846666666666</v>
      </c>
      <c r="AI90" s="69">
        <f t="shared" si="68"/>
        <v>115.03846666666666</v>
      </c>
      <c r="AJ90" s="69">
        <f t="shared" si="68"/>
        <v>115.03846666666666</v>
      </c>
      <c r="AK90" s="69">
        <f t="shared" si="68"/>
        <v>115.03846666666666</v>
      </c>
      <c r="AL90" s="70">
        <f t="shared" si="68"/>
        <v>115.03846666666666</v>
      </c>
      <c r="AM90" s="64">
        <f t="shared" ref="AM90" si="69">SUM(C90:N90)</f>
        <v>1037.4495999999997</v>
      </c>
      <c r="AN90" s="65">
        <f t="shared" ref="AN90" si="70">SUM(O90:Z90)</f>
        <v>1236.8126</v>
      </c>
      <c r="AO90" s="66">
        <f t="shared" ref="AO90" si="71">SUM(AA90:AL90)</f>
        <v>1380.4615999999999</v>
      </c>
    </row>
    <row r="91" spans="1:41" x14ac:dyDescent="0.3">
      <c r="B91" s="62" t="s">
        <v>49</v>
      </c>
      <c r="C91" s="42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40">
        <f>IF(AM90&gt;G41,I41+J41*(AM90-G41),IF(AM90&gt;G40,I40+J40*(AM90-G40),AM90*J39))</f>
        <v>23024.413155555554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40">
        <f>IF(AN90&gt;G41,I41+J41*(AN90-G41),IF(AN90&gt;G40,I40+J40*(AN90-G40),AN90*J39))</f>
        <v>27543.307822222228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 s="41">
        <f>IF(AO90&gt;G41,I41+J41*(AO90-G41),IF(AO90&gt;G40,I40+J40*(AO90-G40),AO90*J39))</f>
        <v>30799.351822222226</v>
      </c>
      <c r="AM91" s="55">
        <f>N91</f>
        <v>23024.413155555554</v>
      </c>
      <c r="AN91" s="12">
        <f>Z91</f>
        <v>27543.307822222228</v>
      </c>
      <c r="AO91" s="56">
        <f>AL91</f>
        <v>30799.351822222226</v>
      </c>
    </row>
    <row r="92" spans="1:41" ht="15.6" x14ac:dyDescent="0.3">
      <c r="B92" s="72"/>
      <c r="C92" s="73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5"/>
      <c r="AM92" s="76">
        <f>AM90-AM91</f>
        <v>-21986.963555555554</v>
      </c>
      <c r="AN92" s="77">
        <f>AN90-AN91</f>
        <v>-26306.495222222227</v>
      </c>
      <c r="AO92" s="78">
        <f>AO90-AO91</f>
        <v>-29418.890222222228</v>
      </c>
    </row>
  </sheetData>
  <mergeCells count="3">
    <mergeCell ref="C18:AL18"/>
    <mergeCell ref="C34:AL34"/>
    <mergeCell ref="C64:AL6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5:AO94"/>
  <sheetViews>
    <sheetView zoomScale="64" zoomScaleNormal="100" workbookViewId="0">
      <selection activeCell="M7" sqref="M7"/>
    </sheetView>
  </sheetViews>
  <sheetFormatPr defaultRowHeight="14.4" x14ac:dyDescent="0.3"/>
  <cols>
    <col min="2" max="2" width="21" bestFit="1" customWidth="1"/>
    <col min="3" max="3" width="11.5546875" bestFit="1" customWidth="1"/>
    <col min="4" max="4" width="10.5546875" bestFit="1" customWidth="1"/>
    <col min="5" max="6" width="7.109375" customWidth="1"/>
    <col min="7" max="8" width="9" bestFit="1" customWidth="1"/>
    <col min="9" max="9" width="8.33203125" bestFit="1" customWidth="1"/>
    <col min="10" max="10" width="11.5546875" bestFit="1" customWidth="1"/>
    <col min="11" max="38" width="7.109375" customWidth="1"/>
    <col min="39" max="41" width="9.5546875" bestFit="1" customWidth="1"/>
  </cols>
  <sheetData>
    <row r="5" spans="2:15" x14ac:dyDescent="0.3">
      <c r="B5" s="151" t="s">
        <v>17</v>
      </c>
      <c r="C5" s="153" t="s">
        <v>18</v>
      </c>
    </row>
    <row r="6" spans="2:15" x14ac:dyDescent="0.3">
      <c r="O6" s="94"/>
    </row>
    <row r="7" spans="2:15" x14ac:dyDescent="0.3">
      <c r="B7" s="166" t="s">
        <v>9</v>
      </c>
      <c r="C7" s="167" t="s">
        <v>12</v>
      </c>
      <c r="D7" s="168" t="s">
        <v>8</v>
      </c>
      <c r="F7" s="169" t="s">
        <v>50</v>
      </c>
      <c r="G7" s="170"/>
      <c r="H7" s="170"/>
      <c r="I7" s="170"/>
      <c r="J7" s="171"/>
    </row>
    <row r="8" spans="2:15" x14ac:dyDescent="0.3">
      <c r="B8" s="172" t="s">
        <v>11</v>
      </c>
      <c r="C8" s="5">
        <v>1600000</v>
      </c>
      <c r="D8" s="174">
        <f>C8*0.8</f>
        <v>1280000</v>
      </c>
      <c r="F8" s="162" t="s">
        <v>51</v>
      </c>
      <c r="G8" s="162" t="s">
        <v>52</v>
      </c>
      <c r="H8" s="162" t="s">
        <v>53</v>
      </c>
      <c r="I8" s="181" t="s">
        <v>54</v>
      </c>
      <c r="J8" s="182" t="s">
        <v>55</v>
      </c>
    </row>
    <row r="9" spans="2:15" x14ac:dyDescent="0.3">
      <c r="B9" s="32" t="s">
        <v>13</v>
      </c>
      <c r="C9" s="5">
        <v>150000</v>
      </c>
      <c r="D9" s="175">
        <f>C9*0.8</f>
        <v>120000</v>
      </c>
      <c r="F9" s="179">
        <v>1</v>
      </c>
      <c r="G9" s="175">
        <v>0</v>
      </c>
      <c r="H9" s="175">
        <v>50</v>
      </c>
      <c r="I9" s="175">
        <v>0</v>
      </c>
      <c r="J9" s="160">
        <v>0.2</v>
      </c>
    </row>
    <row r="10" spans="2:15" x14ac:dyDescent="0.3">
      <c r="B10" s="32" t="s">
        <v>35</v>
      </c>
      <c r="C10" s="159">
        <v>0.31</v>
      </c>
      <c r="D10" s="176">
        <v>0.35</v>
      </c>
      <c r="F10" s="179">
        <v>2</v>
      </c>
      <c r="G10" s="175">
        <f>H9</f>
        <v>50</v>
      </c>
      <c r="H10" s="175">
        <v>100</v>
      </c>
      <c r="I10" s="175">
        <f>H9*J9</f>
        <v>10</v>
      </c>
      <c r="J10" s="160">
        <v>0.22</v>
      </c>
      <c r="K10" s="10"/>
    </row>
    <row r="11" spans="2:15" x14ac:dyDescent="0.3">
      <c r="B11" s="32" t="s">
        <v>34</v>
      </c>
      <c r="C11" s="159">
        <v>0.17</v>
      </c>
      <c r="D11" s="177">
        <v>0.2</v>
      </c>
      <c r="F11" s="179">
        <v>3</v>
      </c>
      <c r="G11" s="175">
        <f>H10</f>
        <v>100</v>
      </c>
      <c r="H11" s="175"/>
      <c r="I11" s="175">
        <f>I10+J10*(H10-G10)</f>
        <v>21</v>
      </c>
      <c r="J11" s="160">
        <v>0.48</v>
      </c>
    </row>
    <row r="12" spans="2:15" x14ac:dyDescent="0.3">
      <c r="B12" s="32" t="s">
        <v>45</v>
      </c>
      <c r="C12" s="5">
        <v>2000</v>
      </c>
      <c r="D12" s="24"/>
      <c r="F12" s="178"/>
      <c r="G12" s="178"/>
      <c r="H12" s="178"/>
      <c r="I12" s="180"/>
      <c r="J12" s="60"/>
    </row>
    <row r="13" spans="2:15" x14ac:dyDescent="0.3">
      <c r="B13" s="32" t="s">
        <v>46</v>
      </c>
      <c r="C13" s="5">
        <v>426000</v>
      </c>
      <c r="D13" s="24"/>
    </row>
    <row r="14" spans="2:15" x14ac:dyDescent="0.3">
      <c r="B14" s="173" t="s">
        <v>43</v>
      </c>
      <c r="C14" s="161">
        <v>0.08</v>
      </c>
      <c r="D14" s="178"/>
    </row>
    <row r="18" spans="1:41" x14ac:dyDescent="0.3">
      <c r="C18" s="132" t="s">
        <v>29</v>
      </c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4"/>
    </row>
    <row r="19" spans="1:41" x14ac:dyDescent="0.3">
      <c r="C19" s="20">
        <v>1</v>
      </c>
      <c r="D19" s="21">
        <v>2</v>
      </c>
      <c r="E19" s="21">
        <v>3</v>
      </c>
      <c r="F19" s="21">
        <v>4</v>
      </c>
      <c r="G19" s="21">
        <v>5</v>
      </c>
      <c r="H19" s="21">
        <v>6</v>
      </c>
      <c r="I19" s="21">
        <v>7</v>
      </c>
      <c r="J19" s="21">
        <v>8</v>
      </c>
      <c r="K19" s="21">
        <v>9</v>
      </c>
      <c r="L19" s="21">
        <v>10</v>
      </c>
      <c r="M19" s="21">
        <v>11</v>
      </c>
      <c r="N19" s="21">
        <v>12</v>
      </c>
      <c r="O19" s="21">
        <v>13</v>
      </c>
      <c r="P19" s="21">
        <v>14</v>
      </c>
      <c r="Q19" s="21">
        <v>15</v>
      </c>
      <c r="R19" s="21">
        <v>16</v>
      </c>
      <c r="S19" s="21">
        <v>17</v>
      </c>
      <c r="T19" s="21">
        <v>18</v>
      </c>
      <c r="U19" s="21">
        <v>19</v>
      </c>
      <c r="V19" s="21">
        <v>20</v>
      </c>
      <c r="W19" s="21">
        <v>21</v>
      </c>
      <c r="X19" s="21">
        <v>22</v>
      </c>
      <c r="Y19" s="21">
        <v>23</v>
      </c>
      <c r="Z19" s="21">
        <v>24</v>
      </c>
      <c r="AA19" s="21">
        <v>25</v>
      </c>
      <c r="AB19" s="21">
        <v>26</v>
      </c>
      <c r="AC19" s="21">
        <v>27</v>
      </c>
      <c r="AD19" s="21">
        <v>28</v>
      </c>
      <c r="AE19" s="21">
        <v>29</v>
      </c>
      <c r="AF19" s="21">
        <v>30</v>
      </c>
      <c r="AG19" s="21">
        <v>31</v>
      </c>
      <c r="AH19" s="21">
        <v>32</v>
      </c>
      <c r="AI19" s="21">
        <v>33</v>
      </c>
      <c r="AJ19" s="21">
        <v>34</v>
      </c>
      <c r="AK19" s="21">
        <v>35</v>
      </c>
      <c r="AL19" s="22">
        <v>36</v>
      </c>
      <c r="AM19" s="17" t="s">
        <v>14</v>
      </c>
      <c r="AN19" s="18" t="s">
        <v>15</v>
      </c>
      <c r="AO19" s="19" t="s">
        <v>16</v>
      </c>
    </row>
    <row r="20" spans="1:41" x14ac:dyDescent="0.3">
      <c r="A20" s="25"/>
      <c r="B20" s="23" t="s">
        <v>10</v>
      </c>
      <c r="C20" s="36">
        <f>IF(C5="W", C8/12/1000, D8/12/1000)</f>
        <v>133.33333333333334</v>
      </c>
      <c r="D20" s="37">
        <f>C20</f>
        <v>133.33333333333334</v>
      </c>
      <c r="E20" s="37">
        <f t="shared" ref="E20:N20" si="0">D20</f>
        <v>133.33333333333334</v>
      </c>
      <c r="F20" s="37">
        <f t="shared" si="0"/>
        <v>133.33333333333334</v>
      </c>
      <c r="G20" s="37">
        <f t="shared" si="0"/>
        <v>133.33333333333334</v>
      </c>
      <c r="H20" s="37">
        <f t="shared" si="0"/>
        <v>133.33333333333334</v>
      </c>
      <c r="I20" s="37">
        <f t="shared" si="0"/>
        <v>133.33333333333334</v>
      </c>
      <c r="J20" s="37">
        <f t="shared" si="0"/>
        <v>133.33333333333334</v>
      </c>
      <c r="K20" s="37">
        <f t="shared" si="0"/>
        <v>133.33333333333334</v>
      </c>
      <c r="L20" s="37">
        <f t="shared" si="0"/>
        <v>133.33333333333334</v>
      </c>
      <c r="M20" s="37">
        <f t="shared" si="0"/>
        <v>133.33333333333334</v>
      </c>
      <c r="N20" s="37">
        <f t="shared" si="0"/>
        <v>133.33333333333334</v>
      </c>
      <c r="O20" s="37">
        <f>IF(C5="W",(C8+C9)/12/1000, (D8+D9)/12/1000)</f>
        <v>145.83333333333334</v>
      </c>
      <c r="P20" s="37">
        <f>O20</f>
        <v>145.83333333333334</v>
      </c>
      <c r="Q20" s="37">
        <f t="shared" ref="Q20:Z20" si="1">P20</f>
        <v>145.83333333333334</v>
      </c>
      <c r="R20" s="37">
        <f t="shared" si="1"/>
        <v>145.83333333333334</v>
      </c>
      <c r="S20" s="37">
        <f t="shared" si="1"/>
        <v>145.83333333333334</v>
      </c>
      <c r="T20" s="37">
        <f t="shared" si="1"/>
        <v>145.83333333333334</v>
      </c>
      <c r="U20" s="37">
        <f t="shared" si="1"/>
        <v>145.83333333333334</v>
      </c>
      <c r="V20" s="37">
        <f t="shared" si="1"/>
        <v>145.83333333333334</v>
      </c>
      <c r="W20" s="37">
        <f t="shared" si="1"/>
        <v>145.83333333333334</v>
      </c>
      <c r="X20" s="37">
        <f t="shared" si="1"/>
        <v>145.83333333333334</v>
      </c>
      <c r="Y20" s="37">
        <f t="shared" si="1"/>
        <v>145.83333333333334</v>
      </c>
      <c r="Z20" s="37">
        <f t="shared" si="1"/>
        <v>145.83333333333334</v>
      </c>
      <c r="AA20" s="37">
        <f>IF(C5="W",(C8+C9+C9)/12/1000,(D8+D9+D9)/12/1000)</f>
        <v>158.33333333333334</v>
      </c>
      <c r="AB20" s="37">
        <f>AA20</f>
        <v>158.33333333333334</v>
      </c>
      <c r="AC20" s="37">
        <f t="shared" ref="AC20:AL20" si="2">AB20</f>
        <v>158.33333333333334</v>
      </c>
      <c r="AD20" s="37">
        <f t="shared" si="2"/>
        <v>158.33333333333334</v>
      </c>
      <c r="AE20" s="37">
        <f t="shared" si="2"/>
        <v>158.33333333333334</v>
      </c>
      <c r="AF20" s="37">
        <f t="shared" si="2"/>
        <v>158.33333333333334</v>
      </c>
      <c r="AG20" s="37">
        <f t="shared" si="2"/>
        <v>158.33333333333334</v>
      </c>
      <c r="AH20" s="37">
        <f t="shared" si="2"/>
        <v>158.33333333333334</v>
      </c>
      <c r="AI20" s="37">
        <f t="shared" si="2"/>
        <v>158.33333333333334</v>
      </c>
      <c r="AJ20" s="37">
        <f t="shared" si="2"/>
        <v>158.33333333333334</v>
      </c>
      <c r="AK20" s="37">
        <f t="shared" si="2"/>
        <v>158.33333333333334</v>
      </c>
      <c r="AL20" s="38">
        <f t="shared" si="2"/>
        <v>158.33333333333334</v>
      </c>
      <c r="AM20" s="36">
        <f>SUM(C20:N20)</f>
        <v>1599.9999999999998</v>
      </c>
      <c r="AN20" s="37">
        <f>SUM(O20:Z20)</f>
        <v>1749.9999999999998</v>
      </c>
      <c r="AO20" s="38">
        <f>SUM(AA20:AL20)</f>
        <v>1899.9999999999998</v>
      </c>
    </row>
    <row r="21" spans="1:41" x14ac:dyDescent="0.3">
      <c r="A21" s="28">
        <v>0.4</v>
      </c>
      <c r="B21" s="32" t="s">
        <v>20</v>
      </c>
      <c r="C21" s="39">
        <f>C20*$A$21</f>
        <v>53.333333333333343</v>
      </c>
      <c r="D21" s="40">
        <f t="shared" ref="D21:AL21" si="3">D20*$A$21</f>
        <v>53.333333333333343</v>
      </c>
      <c r="E21" s="40">
        <f t="shared" si="3"/>
        <v>53.333333333333343</v>
      </c>
      <c r="F21" s="40">
        <f t="shared" si="3"/>
        <v>53.333333333333343</v>
      </c>
      <c r="G21" s="40">
        <f t="shared" si="3"/>
        <v>53.333333333333343</v>
      </c>
      <c r="H21" s="40">
        <f t="shared" si="3"/>
        <v>53.333333333333343</v>
      </c>
      <c r="I21" s="40">
        <f t="shared" si="3"/>
        <v>53.333333333333343</v>
      </c>
      <c r="J21" s="40">
        <f t="shared" si="3"/>
        <v>53.333333333333343</v>
      </c>
      <c r="K21" s="40">
        <f t="shared" si="3"/>
        <v>53.333333333333343</v>
      </c>
      <c r="L21" s="40">
        <f t="shared" si="3"/>
        <v>53.333333333333343</v>
      </c>
      <c r="M21" s="40">
        <f t="shared" si="3"/>
        <v>53.333333333333343</v>
      </c>
      <c r="N21" s="40">
        <f t="shared" si="3"/>
        <v>53.333333333333343</v>
      </c>
      <c r="O21" s="40">
        <f t="shared" si="3"/>
        <v>58.333333333333343</v>
      </c>
      <c r="P21" s="40">
        <f t="shared" si="3"/>
        <v>58.333333333333343</v>
      </c>
      <c r="Q21" s="40">
        <f t="shared" si="3"/>
        <v>58.333333333333343</v>
      </c>
      <c r="R21" s="40">
        <f t="shared" si="3"/>
        <v>58.333333333333343</v>
      </c>
      <c r="S21" s="40">
        <f t="shared" si="3"/>
        <v>58.333333333333343</v>
      </c>
      <c r="T21" s="40">
        <f t="shared" si="3"/>
        <v>58.333333333333343</v>
      </c>
      <c r="U21" s="40">
        <f t="shared" si="3"/>
        <v>58.333333333333343</v>
      </c>
      <c r="V21" s="40">
        <f t="shared" si="3"/>
        <v>58.333333333333343</v>
      </c>
      <c r="W21" s="40">
        <f t="shared" si="3"/>
        <v>58.333333333333343</v>
      </c>
      <c r="X21" s="40">
        <f t="shared" si="3"/>
        <v>58.333333333333343</v>
      </c>
      <c r="Y21" s="40">
        <f t="shared" si="3"/>
        <v>58.333333333333343</v>
      </c>
      <c r="Z21" s="40">
        <f t="shared" si="3"/>
        <v>58.333333333333343</v>
      </c>
      <c r="AA21" s="40">
        <f t="shared" si="3"/>
        <v>63.333333333333343</v>
      </c>
      <c r="AB21" s="40">
        <f t="shared" si="3"/>
        <v>63.333333333333343</v>
      </c>
      <c r="AC21" s="40">
        <f t="shared" si="3"/>
        <v>63.333333333333343</v>
      </c>
      <c r="AD21" s="40">
        <f t="shared" si="3"/>
        <v>63.333333333333343</v>
      </c>
      <c r="AE21" s="40">
        <f t="shared" si="3"/>
        <v>63.333333333333343</v>
      </c>
      <c r="AF21" s="40">
        <f t="shared" si="3"/>
        <v>63.333333333333343</v>
      </c>
      <c r="AG21" s="40">
        <f t="shared" si="3"/>
        <v>63.333333333333343</v>
      </c>
      <c r="AH21" s="40">
        <f t="shared" si="3"/>
        <v>63.333333333333343</v>
      </c>
      <c r="AI21" s="40">
        <f t="shared" si="3"/>
        <v>63.333333333333343</v>
      </c>
      <c r="AJ21" s="40">
        <f t="shared" si="3"/>
        <v>63.333333333333343</v>
      </c>
      <c r="AK21" s="40">
        <f t="shared" si="3"/>
        <v>63.333333333333343</v>
      </c>
      <c r="AL21" s="41">
        <f t="shared" si="3"/>
        <v>63.333333333333343</v>
      </c>
      <c r="AM21" s="39">
        <f>SUM(C21:N21)</f>
        <v>640.00000000000034</v>
      </c>
      <c r="AN21" s="40">
        <f>SUM(O21:Z21)</f>
        <v>700.00000000000034</v>
      </c>
      <c r="AO21" s="41">
        <f>SUM(AA21:AL21)</f>
        <v>760.00000000000034</v>
      </c>
    </row>
    <row r="22" spans="1:41" x14ac:dyDescent="0.3">
      <c r="A22" s="49">
        <f>60%*0.95</f>
        <v>0.56999999999999995</v>
      </c>
      <c r="B22" s="32" t="s">
        <v>21</v>
      </c>
      <c r="C22" s="39">
        <f>C20*$A$22</f>
        <v>76</v>
      </c>
      <c r="D22" s="40">
        <f t="shared" ref="D22:AL22" si="4">D20*$A$22</f>
        <v>76</v>
      </c>
      <c r="E22" s="40">
        <f t="shared" si="4"/>
        <v>76</v>
      </c>
      <c r="F22" s="40">
        <f t="shared" si="4"/>
        <v>76</v>
      </c>
      <c r="G22" s="40">
        <f t="shared" si="4"/>
        <v>76</v>
      </c>
      <c r="H22" s="40">
        <f t="shared" si="4"/>
        <v>76</v>
      </c>
      <c r="I22" s="40">
        <f t="shared" si="4"/>
        <v>76</v>
      </c>
      <c r="J22" s="40">
        <f t="shared" si="4"/>
        <v>76</v>
      </c>
      <c r="K22" s="40">
        <f t="shared" si="4"/>
        <v>76</v>
      </c>
      <c r="L22" s="40">
        <f t="shared" si="4"/>
        <v>76</v>
      </c>
      <c r="M22" s="40">
        <f t="shared" si="4"/>
        <v>76</v>
      </c>
      <c r="N22" s="40">
        <f t="shared" si="4"/>
        <v>76</v>
      </c>
      <c r="O22" s="40">
        <f t="shared" si="4"/>
        <v>83.125</v>
      </c>
      <c r="P22" s="40">
        <f t="shared" si="4"/>
        <v>83.125</v>
      </c>
      <c r="Q22" s="40">
        <f t="shared" si="4"/>
        <v>83.125</v>
      </c>
      <c r="R22" s="40">
        <f t="shared" si="4"/>
        <v>83.125</v>
      </c>
      <c r="S22" s="40">
        <f t="shared" si="4"/>
        <v>83.125</v>
      </c>
      <c r="T22" s="40">
        <f t="shared" si="4"/>
        <v>83.125</v>
      </c>
      <c r="U22" s="40">
        <f t="shared" si="4"/>
        <v>83.125</v>
      </c>
      <c r="V22" s="40">
        <f t="shared" si="4"/>
        <v>83.125</v>
      </c>
      <c r="W22" s="40">
        <f t="shared" si="4"/>
        <v>83.125</v>
      </c>
      <c r="X22" s="40">
        <f t="shared" si="4"/>
        <v>83.125</v>
      </c>
      <c r="Y22" s="40">
        <f t="shared" si="4"/>
        <v>83.125</v>
      </c>
      <c r="Z22" s="40">
        <f t="shared" si="4"/>
        <v>83.125</v>
      </c>
      <c r="AA22" s="40">
        <f t="shared" si="4"/>
        <v>90.25</v>
      </c>
      <c r="AB22" s="40">
        <f t="shared" si="4"/>
        <v>90.25</v>
      </c>
      <c r="AC22" s="40">
        <f t="shared" si="4"/>
        <v>90.25</v>
      </c>
      <c r="AD22" s="40">
        <f t="shared" si="4"/>
        <v>90.25</v>
      </c>
      <c r="AE22" s="40">
        <f t="shared" si="4"/>
        <v>90.25</v>
      </c>
      <c r="AF22" s="40">
        <f t="shared" si="4"/>
        <v>90.25</v>
      </c>
      <c r="AG22" s="40">
        <f t="shared" si="4"/>
        <v>90.25</v>
      </c>
      <c r="AH22" s="40">
        <f t="shared" si="4"/>
        <v>90.25</v>
      </c>
      <c r="AI22" s="40">
        <f t="shared" si="4"/>
        <v>90.25</v>
      </c>
      <c r="AJ22" s="40">
        <f t="shared" si="4"/>
        <v>90.25</v>
      </c>
      <c r="AK22" s="40">
        <f t="shared" si="4"/>
        <v>90.25</v>
      </c>
      <c r="AL22" s="41">
        <f t="shared" si="4"/>
        <v>90.25</v>
      </c>
      <c r="AM22" s="39">
        <f>SUM(C22:N22)</f>
        <v>912</v>
      </c>
      <c r="AN22" s="40">
        <f>SUM(O22:Z22)</f>
        <v>997.5</v>
      </c>
      <c r="AO22" s="41">
        <f>SUM(AA22:AL22)</f>
        <v>1083</v>
      </c>
    </row>
    <row r="23" spans="1:41" x14ac:dyDescent="0.3">
      <c r="A23" s="49">
        <f>60%*0.05</f>
        <v>0.03</v>
      </c>
      <c r="B23" s="32" t="s">
        <v>22</v>
      </c>
      <c r="C23" s="39">
        <v>0</v>
      </c>
      <c r="D23" s="40">
        <f>C20*$A$23</f>
        <v>4</v>
      </c>
      <c r="E23" s="40">
        <f t="shared" ref="E23:AL23" si="5">D20*$A$23</f>
        <v>4</v>
      </c>
      <c r="F23" s="40">
        <f t="shared" si="5"/>
        <v>4</v>
      </c>
      <c r="G23" s="40">
        <f t="shared" si="5"/>
        <v>4</v>
      </c>
      <c r="H23" s="40">
        <f t="shared" si="5"/>
        <v>4</v>
      </c>
      <c r="I23" s="40">
        <f t="shared" si="5"/>
        <v>4</v>
      </c>
      <c r="J23" s="40">
        <f t="shared" si="5"/>
        <v>4</v>
      </c>
      <c r="K23" s="40">
        <f t="shared" si="5"/>
        <v>4</v>
      </c>
      <c r="L23" s="40">
        <f t="shared" si="5"/>
        <v>4</v>
      </c>
      <c r="M23" s="40">
        <f t="shared" si="5"/>
        <v>4</v>
      </c>
      <c r="N23" s="40">
        <f t="shared" si="5"/>
        <v>4</v>
      </c>
      <c r="O23" s="40">
        <f t="shared" si="5"/>
        <v>4</v>
      </c>
      <c r="P23" s="40">
        <f t="shared" si="5"/>
        <v>4.375</v>
      </c>
      <c r="Q23" s="40">
        <f t="shared" si="5"/>
        <v>4.375</v>
      </c>
      <c r="R23" s="40">
        <f t="shared" si="5"/>
        <v>4.375</v>
      </c>
      <c r="S23" s="40">
        <f t="shared" si="5"/>
        <v>4.375</v>
      </c>
      <c r="T23" s="40">
        <f t="shared" si="5"/>
        <v>4.375</v>
      </c>
      <c r="U23" s="40">
        <f t="shared" si="5"/>
        <v>4.375</v>
      </c>
      <c r="V23" s="40">
        <f t="shared" si="5"/>
        <v>4.375</v>
      </c>
      <c r="W23" s="40">
        <f t="shared" si="5"/>
        <v>4.375</v>
      </c>
      <c r="X23" s="40">
        <f t="shared" si="5"/>
        <v>4.375</v>
      </c>
      <c r="Y23" s="40">
        <f t="shared" si="5"/>
        <v>4.375</v>
      </c>
      <c r="Z23" s="40">
        <f t="shared" si="5"/>
        <v>4.375</v>
      </c>
      <c r="AA23" s="40">
        <f t="shared" si="5"/>
        <v>4.375</v>
      </c>
      <c r="AB23" s="40">
        <f t="shared" si="5"/>
        <v>4.75</v>
      </c>
      <c r="AC23" s="40">
        <f t="shared" si="5"/>
        <v>4.75</v>
      </c>
      <c r="AD23" s="40">
        <f t="shared" si="5"/>
        <v>4.75</v>
      </c>
      <c r="AE23" s="40">
        <f t="shared" si="5"/>
        <v>4.75</v>
      </c>
      <c r="AF23" s="40">
        <f t="shared" si="5"/>
        <v>4.75</v>
      </c>
      <c r="AG23" s="40">
        <f t="shared" si="5"/>
        <v>4.75</v>
      </c>
      <c r="AH23" s="40">
        <f t="shared" si="5"/>
        <v>4.75</v>
      </c>
      <c r="AI23" s="40">
        <f t="shared" si="5"/>
        <v>4.75</v>
      </c>
      <c r="AJ23" s="40">
        <f t="shared" si="5"/>
        <v>4.75</v>
      </c>
      <c r="AK23" s="40">
        <f t="shared" si="5"/>
        <v>4.75</v>
      </c>
      <c r="AL23" s="41">
        <f t="shared" si="5"/>
        <v>4.75</v>
      </c>
      <c r="AM23" s="39">
        <f>SUM(C23:N23)</f>
        <v>44</v>
      </c>
      <c r="AN23" s="40">
        <f>SUM(O23:Z23)</f>
        <v>52.125</v>
      </c>
      <c r="AO23" s="41">
        <f>SUM(AA23:AL23)</f>
        <v>56.625</v>
      </c>
    </row>
    <row r="24" spans="1:41" x14ac:dyDescent="0.3">
      <c r="A24" s="28">
        <v>2.1000000000000001E-2</v>
      </c>
      <c r="B24" s="32" t="s">
        <v>23</v>
      </c>
      <c r="C24" s="39">
        <f t="shared" ref="C24:AK24" si="6">($A$23+$A$22)*C20*$A$24</f>
        <v>1.6800000000000002</v>
      </c>
      <c r="D24" s="40">
        <f t="shared" si="6"/>
        <v>1.6800000000000002</v>
      </c>
      <c r="E24" s="40">
        <f t="shared" si="6"/>
        <v>1.6800000000000002</v>
      </c>
      <c r="F24" s="40">
        <f t="shared" si="6"/>
        <v>1.6800000000000002</v>
      </c>
      <c r="G24" s="40">
        <f t="shared" si="6"/>
        <v>1.6800000000000002</v>
      </c>
      <c r="H24" s="40">
        <f t="shared" si="6"/>
        <v>1.6800000000000002</v>
      </c>
      <c r="I24" s="40">
        <f t="shared" si="6"/>
        <v>1.6800000000000002</v>
      </c>
      <c r="J24" s="40">
        <f t="shared" si="6"/>
        <v>1.6800000000000002</v>
      </c>
      <c r="K24" s="40">
        <f t="shared" si="6"/>
        <v>1.6800000000000002</v>
      </c>
      <c r="L24" s="40">
        <f t="shared" si="6"/>
        <v>1.6800000000000002</v>
      </c>
      <c r="M24" s="40">
        <f t="shared" si="6"/>
        <v>1.6800000000000002</v>
      </c>
      <c r="N24" s="40">
        <f t="shared" si="6"/>
        <v>1.6800000000000002</v>
      </c>
      <c r="O24" s="40">
        <f t="shared" si="6"/>
        <v>1.8375000000000001</v>
      </c>
      <c r="P24" s="40">
        <f t="shared" si="6"/>
        <v>1.8375000000000001</v>
      </c>
      <c r="Q24" s="40">
        <f t="shared" si="6"/>
        <v>1.8375000000000001</v>
      </c>
      <c r="R24" s="40">
        <f t="shared" si="6"/>
        <v>1.8375000000000001</v>
      </c>
      <c r="S24" s="40">
        <f t="shared" si="6"/>
        <v>1.8375000000000001</v>
      </c>
      <c r="T24" s="40">
        <f t="shared" si="6"/>
        <v>1.8375000000000001</v>
      </c>
      <c r="U24" s="40">
        <f t="shared" si="6"/>
        <v>1.8375000000000001</v>
      </c>
      <c r="V24" s="40">
        <f t="shared" si="6"/>
        <v>1.8375000000000001</v>
      </c>
      <c r="W24" s="40">
        <f t="shared" si="6"/>
        <v>1.8375000000000001</v>
      </c>
      <c r="X24" s="40">
        <f t="shared" si="6"/>
        <v>1.8375000000000001</v>
      </c>
      <c r="Y24" s="40">
        <f t="shared" si="6"/>
        <v>1.8375000000000001</v>
      </c>
      <c r="Z24" s="40">
        <f t="shared" si="6"/>
        <v>1.8375000000000001</v>
      </c>
      <c r="AA24" s="40">
        <f t="shared" si="6"/>
        <v>1.9950000000000001</v>
      </c>
      <c r="AB24" s="40">
        <f t="shared" si="6"/>
        <v>1.9950000000000001</v>
      </c>
      <c r="AC24" s="40">
        <f t="shared" si="6"/>
        <v>1.9950000000000001</v>
      </c>
      <c r="AD24" s="40">
        <f t="shared" si="6"/>
        <v>1.9950000000000001</v>
      </c>
      <c r="AE24" s="40">
        <f t="shared" si="6"/>
        <v>1.9950000000000001</v>
      </c>
      <c r="AF24" s="40">
        <f t="shared" si="6"/>
        <v>1.9950000000000001</v>
      </c>
      <c r="AG24" s="40">
        <f t="shared" si="6"/>
        <v>1.9950000000000001</v>
      </c>
      <c r="AH24" s="40">
        <f t="shared" si="6"/>
        <v>1.9950000000000001</v>
      </c>
      <c r="AI24" s="40">
        <f t="shared" si="6"/>
        <v>1.9950000000000001</v>
      </c>
      <c r="AJ24" s="40">
        <f t="shared" si="6"/>
        <v>1.9950000000000001</v>
      </c>
      <c r="AK24" s="40">
        <f t="shared" si="6"/>
        <v>1.9950000000000001</v>
      </c>
      <c r="AL24" s="41">
        <f>($A$23+$A$22)*AL20*$A$24</f>
        <v>1.9950000000000001</v>
      </c>
      <c r="AM24" s="39">
        <f>SUM(C24:N24)</f>
        <v>20.16</v>
      </c>
      <c r="AN24" s="40">
        <f>SUM(O24:Z24)</f>
        <v>22.049999999999997</v>
      </c>
      <c r="AO24" s="41">
        <f>SUM(AA24:AL24)</f>
        <v>23.940000000000008</v>
      </c>
    </row>
    <row r="25" spans="1:41" x14ac:dyDescent="0.3">
      <c r="A25" s="29"/>
      <c r="B25" s="24"/>
      <c r="C25" s="42"/>
      <c r="AL25" s="43"/>
      <c r="AM25" s="42"/>
      <c r="AO25" s="43"/>
    </row>
    <row r="26" spans="1:41" x14ac:dyDescent="0.3">
      <c r="A26" s="50">
        <v>15</v>
      </c>
      <c r="B26" s="32" t="s">
        <v>24</v>
      </c>
      <c r="C26" s="42"/>
      <c r="AL26" s="43"/>
      <c r="AM26" s="42"/>
      <c r="AO26" s="43"/>
    </row>
    <row r="27" spans="1:41" x14ac:dyDescent="0.3">
      <c r="A27" s="29"/>
      <c r="B27" s="24"/>
      <c r="C27" s="42"/>
      <c r="AL27" s="43"/>
      <c r="AM27" s="42"/>
      <c r="AO27" s="43"/>
    </row>
    <row r="28" spans="1:41" x14ac:dyDescent="0.3">
      <c r="A28" s="50">
        <v>15</v>
      </c>
      <c r="B28" s="33" t="s">
        <v>25</v>
      </c>
      <c r="C28" s="42">
        <f>A28</f>
        <v>15</v>
      </c>
      <c r="D28">
        <f>C31</f>
        <v>15</v>
      </c>
      <c r="E28">
        <f t="shared" ref="E28:AL28" si="7">D31</f>
        <v>15</v>
      </c>
      <c r="F28">
        <f t="shared" si="7"/>
        <v>15</v>
      </c>
      <c r="G28">
        <f t="shared" si="7"/>
        <v>15</v>
      </c>
      <c r="H28">
        <f t="shared" si="7"/>
        <v>15</v>
      </c>
      <c r="I28">
        <f t="shared" si="7"/>
        <v>15</v>
      </c>
      <c r="J28">
        <f t="shared" si="7"/>
        <v>15</v>
      </c>
      <c r="K28">
        <f t="shared" si="7"/>
        <v>15</v>
      </c>
      <c r="L28">
        <f t="shared" si="7"/>
        <v>15</v>
      </c>
      <c r="M28">
        <f t="shared" si="7"/>
        <v>15</v>
      </c>
      <c r="N28">
        <f t="shared" si="7"/>
        <v>15</v>
      </c>
      <c r="O28">
        <f t="shared" si="7"/>
        <v>15</v>
      </c>
      <c r="P28">
        <f t="shared" si="7"/>
        <v>15</v>
      </c>
      <c r="Q28">
        <f t="shared" si="7"/>
        <v>15</v>
      </c>
      <c r="R28">
        <f t="shared" si="7"/>
        <v>15</v>
      </c>
      <c r="S28">
        <f t="shared" si="7"/>
        <v>15</v>
      </c>
      <c r="T28">
        <f t="shared" si="7"/>
        <v>15</v>
      </c>
      <c r="U28">
        <f t="shared" si="7"/>
        <v>15</v>
      </c>
      <c r="V28">
        <f t="shared" si="7"/>
        <v>15</v>
      </c>
      <c r="W28">
        <f t="shared" si="7"/>
        <v>15</v>
      </c>
      <c r="X28">
        <f t="shared" si="7"/>
        <v>15</v>
      </c>
      <c r="Y28">
        <f t="shared" si="7"/>
        <v>15</v>
      </c>
      <c r="Z28">
        <f t="shared" si="7"/>
        <v>15</v>
      </c>
      <c r="AA28">
        <f t="shared" si="7"/>
        <v>15</v>
      </c>
      <c r="AB28">
        <f t="shared" si="7"/>
        <v>15</v>
      </c>
      <c r="AC28">
        <f t="shared" si="7"/>
        <v>15</v>
      </c>
      <c r="AD28">
        <f t="shared" si="7"/>
        <v>15</v>
      </c>
      <c r="AE28">
        <f t="shared" si="7"/>
        <v>15</v>
      </c>
      <c r="AF28">
        <f t="shared" si="7"/>
        <v>15</v>
      </c>
      <c r="AG28">
        <f t="shared" si="7"/>
        <v>15</v>
      </c>
      <c r="AH28">
        <f t="shared" si="7"/>
        <v>15</v>
      </c>
      <c r="AI28">
        <f t="shared" si="7"/>
        <v>15</v>
      </c>
      <c r="AJ28">
        <f t="shared" si="7"/>
        <v>15</v>
      </c>
      <c r="AK28">
        <f t="shared" si="7"/>
        <v>15</v>
      </c>
      <c r="AL28" s="43">
        <f t="shared" si="7"/>
        <v>15</v>
      </c>
      <c r="AM28" s="42"/>
      <c r="AO28" s="43"/>
    </row>
    <row r="29" spans="1:41" x14ac:dyDescent="0.3">
      <c r="A29" s="29"/>
      <c r="B29" s="34" t="s">
        <v>27</v>
      </c>
      <c r="C29" s="39">
        <f>IF($C$5="W",C20*$C$10,C20*$D$10)</f>
        <v>41.333333333333336</v>
      </c>
      <c r="D29" s="40">
        <f t="shared" ref="D29:AL29" si="8">IF($C$5="W",D20*$C$10,D20*$D$10)</f>
        <v>41.333333333333336</v>
      </c>
      <c r="E29" s="40">
        <f t="shared" si="8"/>
        <v>41.333333333333336</v>
      </c>
      <c r="F29" s="40">
        <f t="shared" si="8"/>
        <v>41.333333333333336</v>
      </c>
      <c r="G29" s="40">
        <f t="shared" si="8"/>
        <v>41.333333333333336</v>
      </c>
      <c r="H29" s="40">
        <f t="shared" si="8"/>
        <v>41.333333333333336</v>
      </c>
      <c r="I29" s="40">
        <f t="shared" si="8"/>
        <v>41.333333333333336</v>
      </c>
      <c r="J29" s="40">
        <f t="shared" si="8"/>
        <v>41.333333333333336</v>
      </c>
      <c r="K29" s="40">
        <f t="shared" si="8"/>
        <v>41.333333333333336</v>
      </c>
      <c r="L29" s="40">
        <f t="shared" si="8"/>
        <v>41.333333333333336</v>
      </c>
      <c r="M29" s="40">
        <f t="shared" si="8"/>
        <v>41.333333333333336</v>
      </c>
      <c r="N29" s="40">
        <f t="shared" si="8"/>
        <v>41.333333333333336</v>
      </c>
      <c r="O29" s="40">
        <f t="shared" si="8"/>
        <v>45.208333333333336</v>
      </c>
      <c r="P29" s="40">
        <f t="shared" si="8"/>
        <v>45.208333333333336</v>
      </c>
      <c r="Q29" s="40">
        <f t="shared" si="8"/>
        <v>45.208333333333336</v>
      </c>
      <c r="R29" s="40">
        <f t="shared" si="8"/>
        <v>45.208333333333336</v>
      </c>
      <c r="S29" s="40">
        <f t="shared" si="8"/>
        <v>45.208333333333336</v>
      </c>
      <c r="T29" s="40">
        <f t="shared" si="8"/>
        <v>45.208333333333336</v>
      </c>
      <c r="U29" s="40">
        <f t="shared" si="8"/>
        <v>45.208333333333336</v>
      </c>
      <c r="V29" s="40">
        <f t="shared" si="8"/>
        <v>45.208333333333336</v>
      </c>
      <c r="W29" s="40">
        <f t="shared" si="8"/>
        <v>45.208333333333336</v>
      </c>
      <c r="X29" s="40">
        <f t="shared" si="8"/>
        <v>45.208333333333336</v>
      </c>
      <c r="Y29" s="40">
        <f t="shared" si="8"/>
        <v>45.208333333333336</v>
      </c>
      <c r="Z29" s="40">
        <f t="shared" si="8"/>
        <v>45.208333333333336</v>
      </c>
      <c r="AA29" s="40">
        <f t="shared" si="8"/>
        <v>49.083333333333336</v>
      </c>
      <c r="AB29" s="40">
        <f t="shared" si="8"/>
        <v>49.083333333333336</v>
      </c>
      <c r="AC29" s="40">
        <f t="shared" si="8"/>
        <v>49.083333333333336</v>
      </c>
      <c r="AD29" s="40">
        <f t="shared" si="8"/>
        <v>49.083333333333336</v>
      </c>
      <c r="AE29" s="40">
        <f t="shared" si="8"/>
        <v>49.083333333333336</v>
      </c>
      <c r="AF29" s="40">
        <f t="shared" si="8"/>
        <v>49.083333333333336</v>
      </c>
      <c r="AG29" s="40">
        <f t="shared" si="8"/>
        <v>49.083333333333336</v>
      </c>
      <c r="AH29" s="40">
        <f t="shared" si="8"/>
        <v>49.083333333333336</v>
      </c>
      <c r="AI29" s="40">
        <f t="shared" si="8"/>
        <v>49.083333333333336</v>
      </c>
      <c r="AJ29" s="40">
        <f t="shared" si="8"/>
        <v>49.083333333333336</v>
      </c>
      <c r="AK29" s="40">
        <f t="shared" si="8"/>
        <v>49.083333333333336</v>
      </c>
      <c r="AL29" s="41">
        <f t="shared" si="8"/>
        <v>49.083333333333336</v>
      </c>
      <c r="AM29" s="39">
        <f>SUM(C29:N29)</f>
        <v>495.99999999999994</v>
      </c>
      <c r="AN29" s="40">
        <f>SUM(O29:Z29)</f>
        <v>542.49999999999989</v>
      </c>
      <c r="AO29" s="41">
        <f>SUM(AA29:AL29)</f>
        <v>589</v>
      </c>
    </row>
    <row r="30" spans="1:41" x14ac:dyDescent="0.3">
      <c r="A30" s="29"/>
      <c r="B30" s="34" t="s">
        <v>28</v>
      </c>
      <c r="C30" s="39">
        <f>IF(C28-C29&gt;$A$26,0,$A$26-C28+C29)</f>
        <v>41.333333333333336</v>
      </c>
      <c r="D30" s="40">
        <f t="shared" ref="D30:AL30" si="9">IF(D28-D29&gt;$A$26,0,$A$26-D28+D29)</f>
        <v>41.333333333333336</v>
      </c>
      <c r="E30" s="40">
        <f t="shared" si="9"/>
        <v>41.333333333333336</v>
      </c>
      <c r="F30" s="40">
        <f t="shared" si="9"/>
        <v>41.333333333333336</v>
      </c>
      <c r="G30" s="40">
        <f t="shared" si="9"/>
        <v>41.333333333333336</v>
      </c>
      <c r="H30" s="40">
        <f t="shared" si="9"/>
        <v>41.333333333333336</v>
      </c>
      <c r="I30" s="40">
        <f t="shared" si="9"/>
        <v>41.333333333333336</v>
      </c>
      <c r="J30" s="40">
        <f t="shared" si="9"/>
        <v>41.333333333333336</v>
      </c>
      <c r="K30" s="40">
        <f t="shared" si="9"/>
        <v>41.333333333333336</v>
      </c>
      <c r="L30" s="40">
        <f t="shared" si="9"/>
        <v>41.333333333333336</v>
      </c>
      <c r="M30" s="40">
        <f t="shared" si="9"/>
        <v>41.333333333333336</v>
      </c>
      <c r="N30" s="40">
        <f t="shared" si="9"/>
        <v>41.333333333333336</v>
      </c>
      <c r="O30" s="40">
        <f t="shared" si="9"/>
        <v>45.208333333333336</v>
      </c>
      <c r="P30" s="40">
        <f t="shared" si="9"/>
        <v>45.208333333333336</v>
      </c>
      <c r="Q30" s="40">
        <f t="shared" si="9"/>
        <v>45.208333333333336</v>
      </c>
      <c r="R30" s="40">
        <f t="shared" si="9"/>
        <v>45.208333333333336</v>
      </c>
      <c r="S30" s="40">
        <f t="shared" si="9"/>
        <v>45.208333333333336</v>
      </c>
      <c r="T30" s="40">
        <f t="shared" si="9"/>
        <v>45.208333333333336</v>
      </c>
      <c r="U30" s="40">
        <f t="shared" si="9"/>
        <v>45.208333333333336</v>
      </c>
      <c r="V30" s="40">
        <f t="shared" si="9"/>
        <v>45.208333333333336</v>
      </c>
      <c r="W30" s="40">
        <f t="shared" si="9"/>
        <v>45.208333333333336</v>
      </c>
      <c r="X30" s="40">
        <f t="shared" si="9"/>
        <v>45.208333333333336</v>
      </c>
      <c r="Y30" s="40">
        <f t="shared" si="9"/>
        <v>45.208333333333336</v>
      </c>
      <c r="Z30" s="40">
        <f t="shared" si="9"/>
        <v>45.208333333333336</v>
      </c>
      <c r="AA30" s="40">
        <f t="shared" si="9"/>
        <v>49.083333333333336</v>
      </c>
      <c r="AB30" s="40">
        <f t="shared" si="9"/>
        <v>49.083333333333336</v>
      </c>
      <c r="AC30" s="40">
        <f t="shared" si="9"/>
        <v>49.083333333333336</v>
      </c>
      <c r="AD30" s="40">
        <f t="shared" si="9"/>
        <v>49.083333333333336</v>
      </c>
      <c r="AE30" s="40">
        <f t="shared" si="9"/>
        <v>49.083333333333336</v>
      </c>
      <c r="AF30" s="40">
        <f t="shared" si="9"/>
        <v>49.083333333333336</v>
      </c>
      <c r="AG30" s="40">
        <f t="shared" si="9"/>
        <v>49.083333333333336</v>
      </c>
      <c r="AH30" s="40">
        <f t="shared" si="9"/>
        <v>49.083333333333336</v>
      </c>
      <c r="AI30" s="40">
        <f t="shared" si="9"/>
        <v>49.083333333333336</v>
      </c>
      <c r="AJ30" s="40">
        <f t="shared" si="9"/>
        <v>49.083333333333336</v>
      </c>
      <c r="AK30" s="40">
        <f t="shared" si="9"/>
        <v>49.083333333333336</v>
      </c>
      <c r="AL30" s="41">
        <f t="shared" si="9"/>
        <v>49.083333333333336</v>
      </c>
      <c r="AM30" s="39">
        <f>SUM(C30:N30)</f>
        <v>495.99999999999994</v>
      </c>
      <c r="AN30" s="40">
        <f>SUM(O30:Z30)</f>
        <v>542.49999999999989</v>
      </c>
      <c r="AO30" s="41">
        <f>SUM(AA30:AL30)</f>
        <v>589</v>
      </c>
    </row>
    <row r="31" spans="1:41" x14ac:dyDescent="0.3">
      <c r="A31" s="31"/>
      <c r="B31" s="35" t="s">
        <v>26</v>
      </c>
      <c r="C31" s="44">
        <f>C28-C29+C30</f>
        <v>15</v>
      </c>
      <c r="D31" s="45">
        <f t="shared" ref="D31:AL31" si="10">D28-D29+D30</f>
        <v>15</v>
      </c>
      <c r="E31" s="45">
        <f t="shared" si="10"/>
        <v>15</v>
      </c>
      <c r="F31" s="45">
        <f t="shared" si="10"/>
        <v>15</v>
      </c>
      <c r="G31" s="45">
        <f t="shared" si="10"/>
        <v>15</v>
      </c>
      <c r="H31" s="45">
        <f t="shared" si="10"/>
        <v>15</v>
      </c>
      <c r="I31" s="45">
        <f t="shared" si="10"/>
        <v>15</v>
      </c>
      <c r="J31" s="45">
        <f t="shared" si="10"/>
        <v>15</v>
      </c>
      <c r="K31" s="45">
        <f t="shared" si="10"/>
        <v>15</v>
      </c>
      <c r="L31" s="45">
        <f t="shared" si="10"/>
        <v>15</v>
      </c>
      <c r="M31" s="45">
        <f t="shared" si="10"/>
        <v>15</v>
      </c>
      <c r="N31" s="45">
        <f t="shared" si="10"/>
        <v>15</v>
      </c>
      <c r="O31" s="45">
        <f t="shared" si="10"/>
        <v>15</v>
      </c>
      <c r="P31" s="45">
        <f t="shared" si="10"/>
        <v>15</v>
      </c>
      <c r="Q31" s="45">
        <f t="shared" si="10"/>
        <v>15</v>
      </c>
      <c r="R31" s="45">
        <f t="shared" si="10"/>
        <v>15</v>
      </c>
      <c r="S31" s="45">
        <f t="shared" si="10"/>
        <v>15</v>
      </c>
      <c r="T31" s="45">
        <f t="shared" si="10"/>
        <v>15</v>
      </c>
      <c r="U31" s="45">
        <f t="shared" si="10"/>
        <v>15</v>
      </c>
      <c r="V31" s="45">
        <f t="shared" si="10"/>
        <v>15</v>
      </c>
      <c r="W31" s="45">
        <f t="shared" si="10"/>
        <v>15</v>
      </c>
      <c r="X31" s="45">
        <f t="shared" si="10"/>
        <v>15</v>
      </c>
      <c r="Y31" s="45">
        <f t="shared" si="10"/>
        <v>15</v>
      </c>
      <c r="Z31" s="45">
        <f t="shared" si="10"/>
        <v>15</v>
      </c>
      <c r="AA31" s="45">
        <f t="shared" si="10"/>
        <v>15</v>
      </c>
      <c r="AB31" s="45">
        <f t="shared" si="10"/>
        <v>15</v>
      </c>
      <c r="AC31" s="45">
        <f t="shared" si="10"/>
        <v>15</v>
      </c>
      <c r="AD31" s="45">
        <f t="shared" si="10"/>
        <v>15</v>
      </c>
      <c r="AE31" s="45">
        <f t="shared" si="10"/>
        <v>15</v>
      </c>
      <c r="AF31" s="45">
        <f t="shared" si="10"/>
        <v>15</v>
      </c>
      <c r="AG31" s="45">
        <f t="shared" si="10"/>
        <v>15</v>
      </c>
      <c r="AH31" s="45">
        <f t="shared" si="10"/>
        <v>15</v>
      </c>
      <c r="AI31" s="45">
        <f t="shared" si="10"/>
        <v>15</v>
      </c>
      <c r="AJ31" s="45">
        <f t="shared" si="10"/>
        <v>15</v>
      </c>
      <c r="AK31" s="45">
        <f t="shared" si="10"/>
        <v>15</v>
      </c>
      <c r="AL31" s="46">
        <f t="shared" si="10"/>
        <v>15</v>
      </c>
      <c r="AM31" s="44">
        <f>N31</f>
        <v>15</v>
      </c>
      <c r="AN31" s="45">
        <f>Z31</f>
        <v>15</v>
      </c>
      <c r="AO31" s="46">
        <f>AL31</f>
        <v>15</v>
      </c>
    </row>
    <row r="34" spans="1:41" x14ac:dyDescent="0.3">
      <c r="C34" s="132" t="s">
        <v>30</v>
      </c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4"/>
    </row>
    <row r="35" spans="1:41" x14ac:dyDescent="0.3">
      <c r="C35" s="20">
        <v>1</v>
      </c>
      <c r="D35" s="21">
        <v>2</v>
      </c>
      <c r="E35" s="21">
        <v>3</v>
      </c>
      <c r="F35" s="21">
        <v>4</v>
      </c>
      <c r="G35" s="21">
        <v>5</v>
      </c>
      <c r="H35" s="21">
        <v>6</v>
      </c>
      <c r="I35" s="21">
        <v>7</v>
      </c>
      <c r="J35" s="21">
        <v>8</v>
      </c>
      <c r="K35" s="21">
        <v>9</v>
      </c>
      <c r="L35" s="21">
        <v>10</v>
      </c>
      <c r="M35" s="21">
        <v>11</v>
      </c>
      <c r="N35" s="21">
        <v>12</v>
      </c>
      <c r="O35" s="21">
        <v>13</v>
      </c>
      <c r="P35" s="21">
        <v>14</v>
      </c>
      <c r="Q35" s="21">
        <v>15</v>
      </c>
      <c r="R35" s="21">
        <v>16</v>
      </c>
      <c r="S35" s="21">
        <v>17</v>
      </c>
      <c r="T35" s="21">
        <v>18</v>
      </c>
      <c r="U35" s="21">
        <v>19</v>
      </c>
      <c r="V35" s="21">
        <v>20</v>
      </c>
      <c r="W35" s="21">
        <v>21</v>
      </c>
      <c r="X35" s="21">
        <v>22</v>
      </c>
      <c r="Y35" s="21">
        <v>23</v>
      </c>
      <c r="Z35" s="21">
        <v>24</v>
      </c>
      <c r="AA35" s="21">
        <v>25</v>
      </c>
      <c r="AB35" s="21">
        <v>26</v>
      </c>
      <c r="AC35" s="21">
        <v>27</v>
      </c>
      <c r="AD35" s="21">
        <v>28</v>
      </c>
      <c r="AE35" s="21">
        <v>29</v>
      </c>
      <c r="AF35" s="21">
        <v>30</v>
      </c>
      <c r="AG35" s="21">
        <v>31</v>
      </c>
      <c r="AH35" s="21">
        <v>32</v>
      </c>
      <c r="AI35" s="21">
        <v>33</v>
      </c>
      <c r="AJ35" s="21">
        <v>34</v>
      </c>
      <c r="AK35" s="21">
        <v>35</v>
      </c>
      <c r="AL35" s="22">
        <v>36</v>
      </c>
      <c r="AM35" s="17" t="s">
        <v>14</v>
      </c>
      <c r="AN35" s="18" t="s">
        <v>15</v>
      </c>
      <c r="AO35" s="19" t="s">
        <v>16</v>
      </c>
    </row>
    <row r="36" spans="1:41" x14ac:dyDescent="0.3">
      <c r="B36" s="23" t="s">
        <v>10</v>
      </c>
      <c r="C36" s="57">
        <f>C20</f>
        <v>133.33333333333334</v>
      </c>
      <c r="D36" s="58">
        <f t="shared" ref="D36:AL36" si="11">D20</f>
        <v>133.33333333333334</v>
      </c>
      <c r="E36" s="58">
        <f t="shared" si="11"/>
        <v>133.33333333333334</v>
      </c>
      <c r="F36" s="58">
        <f t="shared" si="11"/>
        <v>133.33333333333334</v>
      </c>
      <c r="G36" s="58">
        <f t="shared" si="11"/>
        <v>133.33333333333334</v>
      </c>
      <c r="H36" s="58">
        <f t="shared" si="11"/>
        <v>133.33333333333334</v>
      </c>
      <c r="I36" s="58">
        <f t="shared" si="11"/>
        <v>133.33333333333334</v>
      </c>
      <c r="J36" s="58">
        <f t="shared" si="11"/>
        <v>133.33333333333334</v>
      </c>
      <c r="K36" s="58">
        <f t="shared" si="11"/>
        <v>133.33333333333334</v>
      </c>
      <c r="L36" s="58">
        <f t="shared" si="11"/>
        <v>133.33333333333334</v>
      </c>
      <c r="M36" s="58">
        <f t="shared" si="11"/>
        <v>133.33333333333334</v>
      </c>
      <c r="N36" s="58">
        <f t="shared" si="11"/>
        <v>133.33333333333334</v>
      </c>
      <c r="O36" s="58">
        <f t="shared" si="11"/>
        <v>145.83333333333334</v>
      </c>
      <c r="P36" s="58">
        <f t="shared" si="11"/>
        <v>145.83333333333334</v>
      </c>
      <c r="Q36" s="58">
        <f t="shared" si="11"/>
        <v>145.83333333333334</v>
      </c>
      <c r="R36" s="58">
        <f t="shared" si="11"/>
        <v>145.83333333333334</v>
      </c>
      <c r="S36" s="58">
        <f t="shared" si="11"/>
        <v>145.83333333333334</v>
      </c>
      <c r="T36" s="58">
        <f t="shared" si="11"/>
        <v>145.83333333333334</v>
      </c>
      <c r="U36" s="58">
        <f t="shared" si="11"/>
        <v>145.83333333333334</v>
      </c>
      <c r="V36" s="58">
        <f t="shared" si="11"/>
        <v>145.83333333333334</v>
      </c>
      <c r="W36" s="58">
        <f t="shared" si="11"/>
        <v>145.83333333333334</v>
      </c>
      <c r="X36" s="58">
        <f t="shared" si="11"/>
        <v>145.83333333333334</v>
      </c>
      <c r="Y36" s="58">
        <f t="shared" si="11"/>
        <v>145.83333333333334</v>
      </c>
      <c r="Z36" s="58">
        <f t="shared" si="11"/>
        <v>145.83333333333334</v>
      </c>
      <c r="AA36" s="58">
        <f t="shared" si="11"/>
        <v>158.33333333333334</v>
      </c>
      <c r="AB36" s="58">
        <f t="shared" si="11"/>
        <v>158.33333333333334</v>
      </c>
      <c r="AC36" s="58">
        <f t="shared" si="11"/>
        <v>158.33333333333334</v>
      </c>
      <c r="AD36" s="58">
        <f t="shared" si="11"/>
        <v>158.33333333333334</v>
      </c>
      <c r="AE36" s="58">
        <f t="shared" si="11"/>
        <v>158.33333333333334</v>
      </c>
      <c r="AF36" s="58">
        <f t="shared" si="11"/>
        <v>158.33333333333334</v>
      </c>
      <c r="AG36" s="58">
        <f t="shared" si="11"/>
        <v>158.33333333333334</v>
      </c>
      <c r="AH36" s="58">
        <f t="shared" si="11"/>
        <v>158.33333333333334</v>
      </c>
      <c r="AI36" s="58">
        <f t="shared" si="11"/>
        <v>158.33333333333334</v>
      </c>
      <c r="AJ36" s="58">
        <f t="shared" si="11"/>
        <v>158.33333333333334</v>
      </c>
      <c r="AK36" s="58">
        <f t="shared" si="11"/>
        <v>158.33333333333334</v>
      </c>
      <c r="AL36" s="59">
        <f t="shared" si="11"/>
        <v>158.33333333333334</v>
      </c>
      <c r="AM36" s="36">
        <f t="shared" ref="AM36:AM39" si="12">SUM(C36:N36)</f>
        <v>1599.9999999999998</v>
      </c>
      <c r="AN36" s="37">
        <f t="shared" ref="AN36:AN39" si="13">SUM(O36:Z36)</f>
        <v>1749.9999999999998</v>
      </c>
      <c r="AO36" s="38">
        <f t="shared" ref="AO36:AO39" si="14">SUM(AA36:AL36)</f>
        <v>1899.9999999999998</v>
      </c>
    </row>
    <row r="37" spans="1:41" x14ac:dyDescent="0.3">
      <c r="B37" s="34" t="s">
        <v>27</v>
      </c>
      <c r="C37" s="55">
        <f>C29</f>
        <v>41.333333333333336</v>
      </c>
      <c r="D37" s="12">
        <f t="shared" ref="D37:AL37" si="15">D29</f>
        <v>41.333333333333336</v>
      </c>
      <c r="E37" s="12">
        <f t="shared" si="15"/>
        <v>41.333333333333336</v>
      </c>
      <c r="F37" s="12">
        <f t="shared" si="15"/>
        <v>41.333333333333336</v>
      </c>
      <c r="G37" s="12">
        <f t="shared" si="15"/>
        <v>41.333333333333336</v>
      </c>
      <c r="H37" s="12">
        <f t="shared" si="15"/>
        <v>41.333333333333336</v>
      </c>
      <c r="I37" s="12">
        <f t="shared" si="15"/>
        <v>41.333333333333336</v>
      </c>
      <c r="J37" s="12">
        <f t="shared" si="15"/>
        <v>41.333333333333336</v>
      </c>
      <c r="K37" s="12">
        <f t="shared" si="15"/>
        <v>41.333333333333336</v>
      </c>
      <c r="L37" s="12">
        <f t="shared" si="15"/>
        <v>41.333333333333336</v>
      </c>
      <c r="M37" s="12">
        <f t="shared" si="15"/>
        <v>41.333333333333336</v>
      </c>
      <c r="N37" s="12">
        <f t="shared" si="15"/>
        <v>41.333333333333336</v>
      </c>
      <c r="O37" s="12">
        <f t="shared" si="15"/>
        <v>45.208333333333336</v>
      </c>
      <c r="P37" s="12">
        <f t="shared" si="15"/>
        <v>45.208333333333336</v>
      </c>
      <c r="Q37" s="12">
        <f t="shared" si="15"/>
        <v>45.208333333333336</v>
      </c>
      <c r="R37" s="12">
        <f t="shared" si="15"/>
        <v>45.208333333333336</v>
      </c>
      <c r="S37" s="12">
        <f t="shared" si="15"/>
        <v>45.208333333333336</v>
      </c>
      <c r="T37" s="12">
        <f t="shared" si="15"/>
        <v>45.208333333333336</v>
      </c>
      <c r="U37" s="12">
        <f t="shared" si="15"/>
        <v>45.208333333333336</v>
      </c>
      <c r="V37" s="12">
        <f t="shared" si="15"/>
        <v>45.208333333333336</v>
      </c>
      <c r="W37" s="12">
        <f t="shared" si="15"/>
        <v>45.208333333333336</v>
      </c>
      <c r="X37" s="12">
        <f t="shared" si="15"/>
        <v>45.208333333333336</v>
      </c>
      <c r="Y37" s="12">
        <f t="shared" si="15"/>
        <v>45.208333333333336</v>
      </c>
      <c r="Z37" s="12">
        <f t="shared" si="15"/>
        <v>45.208333333333336</v>
      </c>
      <c r="AA37" s="12">
        <f t="shared" si="15"/>
        <v>49.083333333333336</v>
      </c>
      <c r="AB37" s="12">
        <f t="shared" si="15"/>
        <v>49.083333333333336</v>
      </c>
      <c r="AC37" s="12">
        <f t="shared" si="15"/>
        <v>49.083333333333336</v>
      </c>
      <c r="AD37" s="12">
        <f t="shared" si="15"/>
        <v>49.083333333333336</v>
      </c>
      <c r="AE37" s="12">
        <f t="shared" si="15"/>
        <v>49.083333333333336</v>
      </c>
      <c r="AF37" s="12">
        <f t="shared" si="15"/>
        <v>49.083333333333336</v>
      </c>
      <c r="AG37" s="12">
        <f t="shared" si="15"/>
        <v>49.083333333333336</v>
      </c>
      <c r="AH37" s="12">
        <f t="shared" si="15"/>
        <v>49.083333333333336</v>
      </c>
      <c r="AI37" s="12">
        <f t="shared" si="15"/>
        <v>49.083333333333336</v>
      </c>
      <c r="AJ37" s="12">
        <f t="shared" si="15"/>
        <v>49.083333333333336</v>
      </c>
      <c r="AK37" s="12">
        <f t="shared" si="15"/>
        <v>49.083333333333336</v>
      </c>
      <c r="AL37" s="56">
        <f t="shared" si="15"/>
        <v>49.083333333333336</v>
      </c>
      <c r="AM37" s="39">
        <f t="shared" si="12"/>
        <v>495.99999999999994</v>
      </c>
      <c r="AN37" s="40">
        <f t="shared" si="13"/>
        <v>542.49999999999989</v>
      </c>
      <c r="AO37" s="41">
        <f t="shared" si="14"/>
        <v>589</v>
      </c>
    </row>
    <row r="38" spans="1:41" x14ac:dyDescent="0.3">
      <c r="B38" s="34" t="s">
        <v>31</v>
      </c>
      <c r="C38" s="55">
        <f>C24</f>
        <v>1.6800000000000002</v>
      </c>
      <c r="D38" s="12">
        <f t="shared" ref="D38:AL38" si="16">D24</f>
        <v>1.6800000000000002</v>
      </c>
      <c r="E38" s="12">
        <f t="shared" si="16"/>
        <v>1.6800000000000002</v>
      </c>
      <c r="F38" s="12">
        <f t="shared" si="16"/>
        <v>1.6800000000000002</v>
      </c>
      <c r="G38" s="12">
        <f t="shared" si="16"/>
        <v>1.6800000000000002</v>
      </c>
      <c r="H38" s="12">
        <f t="shared" si="16"/>
        <v>1.6800000000000002</v>
      </c>
      <c r="I38" s="12">
        <f t="shared" si="16"/>
        <v>1.6800000000000002</v>
      </c>
      <c r="J38" s="12">
        <f t="shared" si="16"/>
        <v>1.6800000000000002</v>
      </c>
      <c r="K38" s="12">
        <f t="shared" si="16"/>
        <v>1.6800000000000002</v>
      </c>
      <c r="L38" s="12">
        <f t="shared" si="16"/>
        <v>1.6800000000000002</v>
      </c>
      <c r="M38" s="12">
        <f t="shared" si="16"/>
        <v>1.6800000000000002</v>
      </c>
      <c r="N38" s="12">
        <f t="shared" si="16"/>
        <v>1.6800000000000002</v>
      </c>
      <c r="O38" s="12">
        <f t="shared" si="16"/>
        <v>1.8375000000000001</v>
      </c>
      <c r="P38" s="12">
        <f t="shared" si="16"/>
        <v>1.8375000000000001</v>
      </c>
      <c r="Q38" s="12">
        <f t="shared" si="16"/>
        <v>1.8375000000000001</v>
      </c>
      <c r="R38" s="12">
        <f t="shared" si="16"/>
        <v>1.8375000000000001</v>
      </c>
      <c r="S38" s="12">
        <f t="shared" si="16"/>
        <v>1.8375000000000001</v>
      </c>
      <c r="T38" s="12">
        <f t="shared" si="16"/>
        <v>1.8375000000000001</v>
      </c>
      <c r="U38" s="12">
        <f t="shared" si="16"/>
        <v>1.8375000000000001</v>
      </c>
      <c r="V38" s="12">
        <f t="shared" si="16"/>
        <v>1.8375000000000001</v>
      </c>
      <c r="W38" s="12">
        <f t="shared" si="16"/>
        <v>1.8375000000000001</v>
      </c>
      <c r="X38" s="12">
        <f t="shared" si="16"/>
        <v>1.8375000000000001</v>
      </c>
      <c r="Y38" s="12">
        <f t="shared" si="16"/>
        <v>1.8375000000000001</v>
      </c>
      <c r="Z38" s="12">
        <f t="shared" si="16"/>
        <v>1.8375000000000001</v>
      </c>
      <c r="AA38" s="12">
        <f t="shared" si="16"/>
        <v>1.9950000000000001</v>
      </c>
      <c r="AB38" s="12">
        <f t="shared" si="16"/>
        <v>1.9950000000000001</v>
      </c>
      <c r="AC38" s="12">
        <f t="shared" si="16"/>
        <v>1.9950000000000001</v>
      </c>
      <c r="AD38" s="12">
        <f t="shared" si="16"/>
        <v>1.9950000000000001</v>
      </c>
      <c r="AE38" s="12">
        <f t="shared" si="16"/>
        <v>1.9950000000000001</v>
      </c>
      <c r="AF38" s="12">
        <f t="shared" si="16"/>
        <v>1.9950000000000001</v>
      </c>
      <c r="AG38" s="12">
        <f t="shared" si="16"/>
        <v>1.9950000000000001</v>
      </c>
      <c r="AH38" s="12">
        <f t="shared" si="16"/>
        <v>1.9950000000000001</v>
      </c>
      <c r="AI38" s="12">
        <f t="shared" si="16"/>
        <v>1.9950000000000001</v>
      </c>
      <c r="AJ38" s="12">
        <f t="shared" si="16"/>
        <v>1.9950000000000001</v>
      </c>
      <c r="AK38" s="12">
        <f t="shared" si="16"/>
        <v>1.9950000000000001</v>
      </c>
      <c r="AL38" s="56">
        <f t="shared" si="16"/>
        <v>1.9950000000000001</v>
      </c>
      <c r="AM38" s="39">
        <f t="shared" si="12"/>
        <v>20.16</v>
      </c>
      <c r="AN38" s="40">
        <f t="shared" si="13"/>
        <v>22.049999999999997</v>
      </c>
      <c r="AO38" s="41">
        <f t="shared" si="14"/>
        <v>23.940000000000008</v>
      </c>
    </row>
    <row r="39" spans="1:41" x14ac:dyDescent="0.3">
      <c r="B39" s="63" t="s">
        <v>32</v>
      </c>
      <c r="C39" s="64">
        <f>C36-C37-C38</f>
        <v>90.32</v>
      </c>
      <c r="D39" s="65">
        <f t="shared" ref="D39:AL39" si="17">D36-D37-D38</f>
        <v>90.32</v>
      </c>
      <c r="E39" s="65">
        <f t="shared" si="17"/>
        <v>90.32</v>
      </c>
      <c r="F39" s="65">
        <f t="shared" si="17"/>
        <v>90.32</v>
      </c>
      <c r="G39" s="65">
        <f t="shared" si="17"/>
        <v>90.32</v>
      </c>
      <c r="H39" s="65">
        <f t="shared" si="17"/>
        <v>90.32</v>
      </c>
      <c r="I39" s="65">
        <f t="shared" si="17"/>
        <v>90.32</v>
      </c>
      <c r="J39" s="65">
        <f t="shared" si="17"/>
        <v>90.32</v>
      </c>
      <c r="K39" s="65">
        <f t="shared" si="17"/>
        <v>90.32</v>
      </c>
      <c r="L39" s="65">
        <f t="shared" si="17"/>
        <v>90.32</v>
      </c>
      <c r="M39" s="65">
        <f t="shared" si="17"/>
        <v>90.32</v>
      </c>
      <c r="N39" s="65">
        <f t="shared" si="17"/>
        <v>90.32</v>
      </c>
      <c r="O39" s="65">
        <f t="shared" si="17"/>
        <v>98.787499999999994</v>
      </c>
      <c r="P39" s="65">
        <f t="shared" si="17"/>
        <v>98.787499999999994</v>
      </c>
      <c r="Q39" s="65">
        <f t="shared" si="17"/>
        <v>98.787499999999994</v>
      </c>
      <c r="R39" s="65">
        <f t="shared" si="17"/>
        <v>98.787499999999994</v>
      </c>
      <c r="S39" s="65">
        <f t="shared" si="17"/>
        <v>98.787499999999994</v>
      </c>
      <c r="T39" s="65">
        <f t="shared" si="17"/>
        <v>98.787499999999994</v>
      </c>
      <c r="U39" s="65">
        <f t="shared" si="17"/>
        <v>98.787499999999994</v>
      </c>
      <c r="V39" s="65">
        <f t="shared" si="17"/>
        <v>98.787499999999994</v>
      </c>
      <c r="W39" s="65">
        <f t="shared" si="17"/>
        <v>98.787499999999994</v>
      </c>
      <c r="X39" s="65">
        <f t="shared" si="17"/>
        <v>98.787499999999994</v>
      </c>
      <c r="Y39" s="65">
        <f t="shared" si="17"/>
        <v>98.787499999999994</v>
      </c>
      <c r="Z39" s="65">
        <f t="shared" si="17"/>
        <v>98.787499999999994</v>
      </c>
      <c r="AA39" s="65">
        <f t="shared" si="17"/>
        <v>107.255</v>
      </c>
      <c r="AB39" s="65">
        <f t="shared" si="17"/>
        <v>107.255</v>
      </c>
      <c r="AC39" s="65">
        <f t="shared" si="17"/>
        <v>107.255</v>
      </c>
      <c r="AD39" s="65">
        <f t="shared" si="17"/>
        <v>107.255</v>
      </c>
      <c r="AE39" s="65">
        <f t="shared" si="17"/>
        <v>107.255</v>
      </c>
      <c r="AF39" s="65">
        <f t="shared" si="17"/>
        <v>107.255</v>
      </c>
      <c r="AG39" s="65">
        <f t="shared" si="17"/>
        <v>107.255</v>
      </c>
      <c r="AH39" s="65">
        <f t="shared" si="17"/>
        <v>107.255</v>
      </c>
      <c r="AI39" s="65">
        <f t="shared" si="17"/>
        <v>107.255</v>
      </c>
      <c r="AJ39" s="65">
        <f t="shared" si="17"/>
        <v>107.255</v>
      </c>
      <c r="AK39" s="65">
        <f t="shared" si="17"/>
        <v>107.255</v>
      </c>
      <c r="AL39" s="66">
        <f t="shared" si="17"/>
        <v>107.255</v>
      </c>
      <c r="AM39" s="64">
        <f t="shared" si="12"/>
        <v>1083.8399999999997</v>
      </c>
      <c r="AN39" s="65">
        <f t="shared" si="13"/>
        <v>1185.45</v>
      </c>
      <c r="AO39" s="66">
        <f t="shared" si="14"/>
        <v>1287.06</v>
      </c>
    </row>
    <row r="40" spans="1:41" x14ac:dyDescent="0.3">
      <c r="B40" s="24"/>
      <c r="C40" s="42"/>
      <c r="AL40" s="43"/>
      <c r="AM40" s="42"/>
      <c r="AO40" s="43"/>
    </row>
    <row r="41" spans="1:41" x14ac:dyDescent="0.3">
      <c r="A41" s="25"/>
      <c r="B41" s="24" t="s">
        <v>33</v>
      </c>
      <c r="C41" s="39">
        <f>IF($C$5="W",$C$11*C20,$D$11*C20)</f>
        <v>22.666666666666671</v>
      </c>
      <c r="D41" s="40">
        <f t="shared" ref="D41:AL41" si="18">IF($C$5="W",$C$11*D20,$D$11*D20)</f>
        <v>22.666666666666671</v>
      </c>
      <c r="E41" s="40">
        <f t="shared" si="18"/>
        <v>22.666666666666671</v>
      </c>
      <c r="F41" s="40">
        <f t="shared" si="18"/>
        <v>22.666666666666671</v>
      </c>
      <c r="G41" s="40">
        <f t="shared" si="18"/>
        <v>22.666666666666671</v>
      </c>
      <c r="H41" s="40">
        <f t="shared" si="18"/>
        <v>22.666666666666671</v>
      </c>
      <c r="I41" s="40">
        <f t="shared" si="18"/>
        <v>22.666666666666671</v>
      </c>
      <c r="J41" s="40">
        <f t="shared" si="18"/>
        <v>22.666666666666671</v>
      </c>
      <c r="K41" s="40">
        <f t="shared" si="18"/>
        <v>22.666666666666671</v>
      </c>
      <c r="L41" s="40">
        <f t="shared" si="18"/>
        <v>22.666666666666671</v>
      </c>
      <c r="M41" s="40">
        <f t="shared" si="18"/>
        <v>22.666666666666671</v>
      </c>
      <c r="N41" s="40">
        <f t="shared" si="18"/>
        <v>22.666666666666671</v>
      </c>
      <c r="O41" s="40">
        <f t="shared" si="18"/>
        <v>24.791666666666671</v>
      </c>
      <c r="P41" s="40">
        <f t="shared" si="18"/>
        <v>24.791666666666671</v>
      </c>
      <c r="Q41" s="40">
        <f t="shared" si="18"/>
        <v>24.791666666666671</v>
      </c>
      <c r="R41" s="40">
        <f t="shared" si="18"/>
        <v>24.791666666666671</v>
      </c>
      <c r="S41" s="40">
        <f t="shared" si="18"/>
        <v>24.791666666666671</v>
      </c>
      <c r="T41" s="40">
        <f t="shared" si="18"/>
        <v>24.791666666666671</v>
      </c>
      <c r="U41" s="40">
        <f t="shared" si="18"/>
        <v>24.791666666666671</v>
      </c>
      <c r="V41" s="40">
        <f t="shared" si="18"/>
        <v>24.791666666666671</v>
      </c>
      <c r="W41" s="40">
        <f t="shared" si="18"/>
        <v>24.791666666666671</v>
      </c>
      <c r="X41" s="40">
        <f t="shared" si="18"/>
        <v>24.791666666666671</v>
      </c>
      <c r="Y41" s="40">
        <f t="shared" si="18"/>
        <v>24.791666666666671</v>
      </c>
      <c r="Z41" s="40">
        <f t="shared" si="18"/>
        <v>24.791666666666671</v>
      </c>
      <c r="AA41" s="40">
        <f t="shared" si="18"/>
        <v>26.916666666666671</v>
      </c>
      <c r="AB41" s="40">
        <f t="shared" si="18"/>
        <v>26.916666666666671</v>
      </c>
      <c r="AC41" s="40">
        <f t="shared" si="18"/>
        <v>26.916666666666671</v>
      </c>
      <c r="AD41" s="40">
        <f t="shared" si="18"/>
        <v>26.916666666666671</v>
      </c>
      <c r="AE41" s="40">
        <f t="shared" si="18"/>
        <v>26.916666666666671</v>
      </c>
      <c r="AF41" s="40">
        <f t="shared" si="18"/>
        <v>26.916666666666671</v>
      </c>
      <c r="AG41" s="40">
        <f t="shared" si="18"/>
        <v>26.916666666666671</v>
      </c>
      <c r="AH41" s="40">
        <f t="shared" si="18"/>
        <v>26.916666666666671</v>
      </c>
      <c r="AI41" s="40">
        <f t="shared" si="18"/>
        <v>26.916666666666671</v>
      </c>
      <c r="AJ41" s="40">
        <f t="shared" si="18"/>
        <v>26.916666666666671</v>
      </c>
      <c r="AK41" s="40">
        <f t="shared" si="18"/>
        <v>26.916666666666671</v>
      </c>
      <c r="AL41" s="41">
        <f t="shared" si="18"/>
        <v>26.916666666666671</v>
      </c>
      <c r="AM41" s="39">
        <f t="shared" ref="AM41:AM57" si="19">SUM(C41:N41)</f>
        <v>272.00000000000011</v>
      </c>
      <c r="AN41" s="40">
        <f t="shared" ref="AN41:AN57" si="20">SUM(O41:Z41)</f>
        <v>297.50000000000011</v>
      </c>
      <c r="AO41" s="41">
        <f t="shared" ref="AO41:AO57" si="21">SUM(AA41:AL41)</f>
        <v>323.00000000000017</v>
      </c>
    </row>
    <row r="42" spans="1:41" x14ac:dyDescent="0.3">
      <c r="A42" s="28">
        <v>0.1</v>
      </c>
      <c r="B42" s="24" t="s">
        <v>1</v>
      </c>
      <c r="C42" s="39">
        <f>$A$42*C41</f>
        <v>2.2666666666666671</v>
      </c>
      <c r="D42" s="40">
        <f t="shared" ref="D42:AL42" si="22">$A$42*D41</f>
        <v>2.2666666666666671</v>
      </c>
      <c r="E42" s="40">
        <f t="shared" si="22"/>
        <v>2.2666666666666671</v>
      </c>
      <c r="F42" s="40">
        <f t="shared" si="22"/>
        <v>2.2666666666666671</v>
      </c>
      <c r="G42" s="40">
        <f t="shared" si="22"/>
        <v>2.2666666666666671</v>
      </c>
      <c r="H42" s="40">
        <f t="shared" si="22"/>
        <v>2.2666666666666671</v>
      </c>
      <c r="I42" s="40">
        <f t="shared" si="22"/>
        <v>2.2666666666666671</v>
      </c>
      <c r="J42" s="40">
        <f t="shared" si="22"/>
        <v>2.2666666666666671</v>
      </c>
      <c r="K42" s="40">
        <f t="shared" si="22"/>
        <v>2.2666666666666671</v>
      </c>
      <c r="L42" s="40">
        <f t="shared" si="22"/>
        <v>2.2666666666666671</v>
      </c>
      <c r="M42" s="40">
        <f t="shared" si="22"/>
        <v>2.2666666666666671</v>
      </c>
      <c r="N42" s="40">
        <f t="shared" si="22"/>
        <v>2.2666666666666671</v>
      </c>
      <c r="O42" s="40">
        <f t="shared" si="22"/>
        <v>2.4791666666666674</v>
      </c>
      <c r="P42" s="40">
        <f t="shared" si="22"/>
        <v>2.4791666666666674</v>
      </c>
      <c r="Q42" s="40">
        <f t="shared" si="22"/>
        <v>2.4791666666666674</v>
      </c>
      <c r="R42" s="40">
        <f t="shared" si="22"/>
        <v>2.4791666666666674</v>
      </c>
      <c r="S42" s="40">
        <f t="shared" si="22"/>
        <v>2.4791666666666674</v>
      </c>
      <c r="T42" s="40">
        <f t="shared" si="22"/>
        <v>2.4791666666666674</v>
      </c>
      <c r="U42" s="40">
        <f t="shared" si="22"/>
        <v>2.4791666666666674</v>
      </c>
      <c r="V42" s="40">
        <f t="shared" si="22"/>
        <v>2.4791666666666674</v>
      </c>
      <c r="W42" s="40">
        <f t="shared" si="22"/>
        <v>2.4791666666666674</v>
      </c>
      <c r="X42" s="40">
        <f t="shared" si="22"/>
        <v>2.4791666666666674</v>
      </c>
      <c r="Y42" s="40">
        <f t="shared" si="22"/>
        <v>2.4791666666666674</v>
      </c>
      <c r="Z42" s="40">
        <f t="shared" si="22"/>
        <v>2.4791666666666674</v>
      </c>
      <c r="AA42" s="40">
        <f t="shared" si="22"/>
        <v>2.6916666666666673</v>
      </c>
      <c r="AB42" s="40">
        <f t="shared" si="22"/>
        <v>2.6916666666666673</v>
      </c>
      <c r="AC42" s="40">
        <f t="shared" si="22"/>
        <v>2.6916666666666673</v>
      </c>
      <c r="AD42" s="40">
        <f t="shared" si="22"/>
        <v>2.6916666666666673</v>
      </c>
      <c r="AE42" s="40">
        <f t="shared" si="22"/>
        <v>2.6916666666666673</v>
      </c>
      <c r="AF42" s="40">
        <f t="shared" si="22"/>
        <v>2.6916666666666673</v>
      </c>
      <c r="AG42" s="40">
        <f t="shared" si="22"/>
        <v>2.6916666666666673</v>
      </c>
      <c r="AH42" s="40">
        <f t="shared" si="22"/>
        <v>2.6916666666666673</v>
      </c>
      <c r="AI42" s="40">
        <f t="shared" si="22"/>
        <v>2.6916666666666673</v>
      </c>
      <c r="AJ42" s="40">
        <f t="shared" si="22"/>
        <v>2.6916666666666673</v>
      </c>
      <c r="AK42" s="40">
        <f t="shared" si="22"/>
        <v>2.6916666666666673</v>
      </c>
      <c r="AL42" s="41">
        <f t="shared" si="22"/>
        <v>2.6916666666666673</v>
      </c>
      <c r="AM42" s="39">
        <f t="shared" si="19"/>
        <v>27.2</v>
      </c>
      <c r="AN42" s="40">
        <f t="shared" si="20"/>
        <v>29.750000000000011</v>
      </c>
      <c r="AO42" s="41">
        <f t="shared" si="21"/>
        <v>32.300000000000004</v>
      </c>
    </row>
    <row r="43" spans="1:41" x14ac:dyDescent="0.3">
      <c r="A43" s="28">
        <v>0.04</v>
      </c>
      <c r="B43" s="24" t="s">
        <v>36</v>
      </c>
      <c r="C43" s="39">
        <f>$A43*C$36</f>
        <v>5.3333333333333339</v>
      </c>
      <c r="D43" s="40">
        <f t="shared" ref="D43:AL43" si="23">$A43*D$36</f>
        <v>5.3333333333333339</v>
      </c>
      <c r="E43" s="40">
        <f t="shared" si="23"/>
        <v>5.3333333333333339</v>
      </c>
      <c r="F43" s="40">
        <f t="shared" si="23"/>
        <v>5.3333333333333339</v>
      </c>
      <c r="G43" s="40">
        <f t="shared" si="23"/>
        <v>5.3333333333333339</v>
      </c>
      <c r="H43" s="40">
        <f t="shared" si="23"/>
        <v>5.3333333333333339</v>
      </c>
      <c r="I43" s="40">
        <f t="shared" si="23"/>
        <v>5.3333333333333339</v>
      </c>
      <c r="J43" s="40">
        <f t="shared" si="23"/>
        <v>5.3333333333333339</v>
      </c>
      <c r="K43" s="40">
        <f t="shared" si="23"/>
        <v>5.3333333333333339</v>
      </c>
      <c r="L43" s="40">
        <f t="shared" si="23"/>
        <v>5.3333333333333339</v>
      </c>
      <c r="M43" s="40">
        <f t="shared" si="23"/>
        <v>5.3333333333333339</v>
      </c>
      <c r="N43" s="40">
        <f t="shared" si="23"/>
        <v>5.3333333333333339</v>
      </c>
      <c r="O43" s="40">
        <f t="shared" si="23"/>
        <v>5.8333333333333339</v>
      </c>
      <c r="P43" s="40">
        <f t="shared" si="23"/>
        <v>5.8333333333333339</v>
      </c>
      <c r="Q43" s="40">
        <f t="shared" si="23"/>
        <v>5.8333333333333339</v>
      </c>
      <c r="R43" s="40">
        <f t="shared" si="23"/>
        <v>5.8333333333333339</v>
      </c>
      <c r="S43" s="40">
        <f t="shared" si="23"/>
        <v>5.8333333333333339</v>
      </c>
      <c r="T43" s="40">
        <f t="shared" si="23"/>
        <v>5.8333333333333339</v>
      </c>
      <c r="U43" s="40">
        <f t="shared" si="23"/>
        <v>5.8333333333333339</v>
      </c>
      <c r="V43" s="40">
        <f t="shared" si="23"/>
        <v>5.8333333333333339</v>
      </c>
      <c r="W43" s="40">
        <f t="shared" si="23"/>
        <v>5.8333333333333339</v>
      </c>
      <c r="X43" s="40">
        <f t="shared" si="23"/>
        <v>5.8333333333333339</v>
      </c>
      <c r="Y43" s="40">
        <f t="shared" si="23"/>
        <v>5.8333333333333339</v>
      </c>
      <c r="Z43" s="40">
        <f t="shared" si="23"/>
        <v>5.8333333333333339</v>
      </c>
      <c r="AA43" s="40">
        <f t="shared" si="23"/>
        <v>6.3333333333333339</v>
      </c>
      <c r="AB43" s="40">
        <f t="shared" si="23"/>
        <v>6.3333333333333339</v>
      </c>
      <c r="AC43" s="40">
        <f t="shared" si="23"/>
        <v>6.3333333333333339</v>
      </c>
      <c r="AD43" s="40">
        <f t="shared" si="23"/>
        <v>6.3333333333333339</v>
      </c>
      <c r="AE43" s="40">
        <f t="shared" si="23"/>
        <v>6.3333333333333339</v>
      </c>
      <c r="AF43" s="40">
        <f t="shared" si="23"/>
        <v>6.3333333333333339</v>
      </c>
      <c r="AG43" s="40">
        <f t="shared" si="23"/>
        <v>6.3333333333333339</v>
      </c>
      <c r="AH43" s="40">
        <f t="shared" si="23"/>
        <v>6.3333333333333339</v>
      </c>
      <c r="AI43" s="40">
        <f t="shared" si="23"/>
        <v>6.3333333333333339</v>
      </c>
      <c r="AJ43" s="40">
        <f t="shared" si="23"/>
        <v>6.3333333333333339</v>
      </c>
      <c r="AK43" s="40">
        <f t="shared" si="23"/>
        <v>6.3333333333333339</v>
      </c>
      <c r="AL43" s="41">
        <f t="shared" si="23"/>
        <v>6.3333333333333339</v>
      </c>
      <c r="AM43" s="39">
        <f t="shared" si="19"/>
        <v>64.000000000000014</v>
      </c>
      <c r="AN43" s="40">
        <f t="shared" si="20"/>
        <v>70.000000000000014</v>
      </c>
      <c r="AO43" s="41">
        <f t="shared" si="21"/>
        <v>76.000000000000014</v>
      </c>
    </row>
    <row r="44" spans="1:41" x14ac:dyDescent="0.3">
      <c r="A44" s="50">
        <f>20*3500/1000</f>
        <v>70</v>
      </c>
      <c r="B44" s="24" t="s">
        <v>4</v>
      </c>
      <c r="C44" s="39">
        <f t="shared" ref="C44:C50" si="24">$A44/12</f>
        <v>5.833333333333333</v>
      </c>
      <c r="D44" s="40">
        <f t="shared" ref="D44:AL50" si="25">$A44/12</f>
        <v>5.833333333333333</v>
      </c>
      <c r="E44" s="40">
        <f t="shared" si="25"/>
        <v>5.833333333333333</v>
      </c>
      <c r="F44" s="40">
        <f t="shared" si="25"/>
        <v>5.833333333333333</v>
      </c>
      <c r="G44" s="40">
        <f t="shared" si="25"/>
        <v>5.833333333333333</v>
      </c>
      <c r="H44" s="40">
        <f t="shared" si="25"/>
        <v>5.833333333333333</v>
      </c>
      <c r="I44" s="40">
        <f t="shared" si="25"/>
        <v>5.833333333333333</v>
      </c>
      <c r="J44" s="40">
        <f t="shared" si="25"/>
        <v>5.833333333333333</v>
      </c>
      <c r="K44" s="40">
        <f t="shared" si="25"/>
        <v>5.833333333333333</v>
      </c>
      <c r="L44" s="40">
        <f t="shared" si="25"/>
        <v>5.833333333333333</v>
      </c>
      <c r="M44" s="40">
        <f t="shared" si="25"/>
        <v>5.833333333333333</v>
      </c>
      <c r="N44" s="40">
        <f t="shared" si="25"/>
        <v>5.833333333333333</v>
      </c>
      <c r="O44" s="40">
        <f t="shared" si="25"/>
        <v>5.833333333333333</v>
      </c>
      <c r="P44" s="40">
        <f t="shared" si="25"/>
        <v>5.833333333333333</v>
      </c>
      <c r="Q44" s="40">
        <f t="shared" si="25"/>
        <v>5.833333333333333</v>
      </c>
      <c r="R44" s="40">
        <f t="shared" si="25"/>
        <v>5.833333333333333</v>
      </c>
      <c r="S44" s="40">
        <f t="shared" si="25"/>
        <v>5.833333333333333</v>
      </c>
      <c r="T44" s="40">
        <f t="shared" si="25"/>
        <v>5.833333333333333</v>
      </c>
      <c r="U44" s="40">
        <f t="shared" si="25"/>
        <v>5.833333333333333</v>
      </c>
      <c r="V44" s="40">
        <f t="shared" si="25"/>
        <v>5.833333333333333</v>
      </c>
      <c r="W44" s="40">
        <f t="shared" si="25"/>
        <v>5.833333333333333</v>
      </c>
      <c r="X44" s="40">
        <f t="shared" si="25"/>
        <v>5.833333333333333</v>
      </c>
      <c r="Y44" s="40">
        <f t="shared" si="25"/>
        <v>5.833333333333333</v>
      </c>
      <c r="Z44" s="40">
        <f t="shared" si="25"/>
        <v>5.833333333333333</v>
      </c>
      <c r="AA44" s="40">
        <f t="shared" si="25"/>
        <v>5.833333333333333</v>
      </c>
      <c r="AB44" s="40">
        <f t="shared" si="25"/>
        <v>5.833333333333333</v>
      </c>
      <c r="AC44" s="40">
        <f t="shared" si="25"/>
        <v>5.833333333333333</v>
      </c>
      <c r="AD44" s="40">
        <f t="shared" si="25"/>
        <v>5.833333333333333</v>
      </c>
      <c r="AE44" s="40">
        <f t="shared" si="25"/>
        <v>5.833333333333333</v>
      </c>
      <c r="AF44" s="40">
        <f t="shared" si="25"/>
        <v>5.833333333333333</v>
      </c>
      <c r="AG44" s="40">
        <f t="shared" si="25"/>
        <v>5.833333333333333</v>
      </c>
      <c r="AH44" s="40">
        <f t="shared" si="25"/>
        <v>5.833333333333333</v>
      </c>
      <c r="AI44" s="40">
        <f t="shared" si="25"/>
        <v>5.833333333333333</v>
      </c>
      <c r="AJ44" s="40">
        <f t="shared" si="25"/>
        <v>5.833333333333333</v>
      </c>
      <c r="AK44" s="40">
        <f t="shared" si="25"/>
        <v>5.833333333333333</v>
      </c>
      <c r="AL44" s="41">
        <f t="shared" si="25"/>
        <v>5.833333333333333</v>
      </c>
      <c r="AM44" s="39">
        <f t="shared" si="19"/>
        <v>70</v>
      </c>
      <c r="AN44" s="40">
        <f t="shared" si="20"/>
        <v>70</v>
      </c>
      <c r="AO44" s="41">
        <f t="shared" si="21"/>
        <v>70</v>
      </c>
    </row>
    <row r="45" spans="1:41" x14ac:dyDescent="0.3">
      <c r="A45" s="50">
        <v>10</v>
      </c>
      <c r="B45" s="24" t="s">
        <v>37</v>
      </c>
      <c r="C45" s="39">
        <f t="shared" si="24"/>
        <v>0.83333333333333337</v>
      </c>
      <c r="D45" s="40">
        <f t="shared" si="25"/>
        <v>0.83333333333333337</v>
      </c>
      <c r="E45" s="40">
        <f t="shared" si="25"/>
        <v>0.83333333333333337</v>
      </c>
      <c r="F45" s="40">
        <f t="shared" si="25"/>
        <v>0.83333333333333337</v>
      </c>
      <c r="G45" s="40">
        <f t="shared" si="25"/>
        <v>0.83333333333333337</v>
      </c>
      <c r="H45" s="40">
        <f t="shared" si="25"/>
        <v>0.83333333333333337</v>
      </c>
      <c r="I45" s="40">
        <f t="shared" si="25"/>
        <v>0.83333333333333337</v>
      </c>
      <c r="J45" s="40">
        <f t="shared" si="25"/>
        <v>0.83333333333333337</v>
      </c>
      <c r="K45" s="40">
        <f t="shared" si="25"/>
        <v>0.83333333333333337</v>
      </c>
      <c r="L45" s="40">
        <f t="shared" si="25"/>
        <v>0.83333333333333337</v>
      </c>
      <c r="M45" s="40">
        <f t="shared" si="25"/>
        <v>0.83333333333333337</v>
      </c>
      <c r="N45" s="40">
        <f t="shared" si="25"/>
        <v>0.83333333333333337</v>
      </c>
      <c r="O45" s="40">
        <f t="shared" si="25"/>
        <v>0.83333333333333337</v>
      </c>
      <c r="P45" s="40">
        <f t="shared" si="25"/>
        <v>0.83333333333333337</v>
      </c>
      <c r="Q45" s="40">
        <f t="shared" si="25"/>
        <v>0.83333333333333337</v>
      </c>
      <c r="R45" s="40">
        <f t="shared" si="25"/>
        <v>0.83333333333333337</v>
      </c>
      <c r="S45" s="40">
        <f t="shared" si="25"/>
        <v>0.83333333333333337</v>
      </c>
      <c r="T45" s="40">
        <f t="shared" si="25"/>
        <v>0.83333333333333337</v>
      </c>
      <c r="U45" s="40">
        <f t="shared" si="25"/>
        <v>0.83333333333333337</v>
      </c>
      <c r="V45" s="40">
        <f t="shared" si="25"/>
        <v>0.83333333333333337</v>
      </c>
      <c r="W45" s="40">
        <f t="shared" si="25"/>
        <v>0.83333333333333337</v>
      </c>
      <c r="X45" s="40">
        <f t="shared" si="25"/>
        <v>0.83333333333333337</v>
      </c>
      <c r="Y45" s="40">
        <f t="shared" si="25"/>
        <v>0.83333333333333337</v>
      </c>
      <c r="Z45" s="40">
        <f t="shared" si="25"/>
        <v>0.83333333333333337</v>
      </c>
      <c r="AA45" s="40">
        <f t="shared" si="25"/>
        <v>0.83333333333333337</v>
      </c>
      <c r="AB45" s="40">
        <f t="shared" si="25"/>
        <v>0.83333333333333337</v>
      </c>
      <c r="AC45" s="40">
        <f t="shared" si="25"/>
        <v>0.83333333333333337</v>
      </c>
      <c r="AD45" s="40">
        <f t="shared" si="25"/>
        <v>0.83333333333333337</v>
      </c>
      <c r="AE45" s="40">
        <f t="shared" si="25"/>
        <v>0.83333333333333337</v>
      </c>
      <c r="AF45" s="40">
        <f t="shared" si="25"/>
        <v>0.83333333333333337</v>
      </c>
      <c r="AG45" s="40">
        <f t="shared" si="25"/>
        <v>0.83333333333333337</v>
      </c>
      <c r="AH45" s="40">
        <f t="shared" si="25"/>
        <v>0.83333333333333337</v>
      </c>
      <c r="AI45" s="40">
        <f t="shared" si="25"/>
        <v>0.83333333333333337</v>
      </c>
      <c r="AJ45" s="40">
        <f t="shared" si="25"/>
        <v>0.83333333333333337</v>
      </c>
      <c r="AK45" s="40">
        <f t="shared" si="25"/>
        <v>0.83333333333333337</v>
      </c>
      <c r="AL45" s="41">
        <f t="shared" si="25"/>
        <v>0.83333333333333337</v>
      </c>
      <c r="AM45" s="39">
        <f t="shared" si="19"/>
        <v>10</v>
      </c>
      <c r="AN45" s="40">
        <f t="shared" si="20"/>
        <v>10</v>
      </c>
      <c r="AO45" s="41">
        <f t="shared" si="21"/>
        <v>10</v>
      </c>
    </row>
    <row r="46" spans="1:41" x14ac:dyDescent="0.3">
      <c r="A46" s="50">
        <f>0.7*42</f>
        <v>29.4</v>
      </c>
      <c r="B46" s="24" t="s">
        <v>5</v>
      </c>
      <c r="C46" s="39">
        <f t="shared" si="24"/>
        <v>2.4499999999999997</v>
      </c>
      <c r="D46" s="40">
        <f t="shared" si="25"/>
        <v>2.4499999999999997</v>
      </c>
      <c r="E46" s="40">
        <f t="shared" si="25"/>
        <v>2.4499999999999997</v>
      </c>
      <c r="F46" s="40">
        <f t="shared" si="25"/>
        <v>2.4499999999999997</v>
      </c>
      <c r="G46" s="40">
        <f t="shared" si="25"/>
        <v>2.4499999999999997</v>
      </c>
      <c r="H46" s="40">
        <f t="shared" si="25"/>
        <v>2.4499999999999997</v>
      </c>
      <c r="I46" s="40">
        <f t="shared" si="25"/>
        <v>2.4499999999999997</v>
      </c>
      <c r="J46" s="40">
        <f t="shared" si="25"/>
        <v>2.4499999999999997</v>
      </c>
      <c r="K46" s="40">
        <f t="shared" si="25"/>
        <v>2.4499999999999997</v>
      </c>
      <c r="L46" s="40">
        <f t="shared" si="25"/>
        <v>2.4499999999999997</v>
      </c>
      <c r="M46" s="40">
        <f t="shared" si="25"/>
        <v>2.4499999999999997</v>
      </c>
      <c r="N46" s="40">
        <f t="shared" si="25"/>
        <v>2.4499999999999997</v>
      </c>
      <c r="O46" s="40">
        <f>($A$46+$C$12/1000)/12</f>
        <v>2.6166666666666667</v>
      </c>
      <c r="P46" s="40">
        <f t="shared" ref="P46:Z46" si="26">($A$46+$C$12/1000)/12</f>
        <v>2.6166666666666667</v>
      </c>
      <c r="Q46" s="40">
        <f t="shared" si="26"/>
        <v>2.6166666666666667</v>
      </c>
      <c r="R46" s="40">
        <f t="shared" si="26"/>
        <v>2.6166666666666667</v>
      </c>
      <c r="S46" s="40">
        <f t="shared" si="26"/>
        <v>2.6166666666666667</v>
      </c>
      <c r="T46" s="40">
        <f t="shared" si="26"/>
        <v>2.6166666666666667</v>
      </c>
      <c r="U46" s="40">
        <f t="shared" si="26"/>
        <v>2.6166666666666667</v>
      </c>
      <c r="V46" s="40">
        <f t="shared" si="26"/>
        <v>2.6166666666666667</v>
      </c>
      <c r="W46" s="40">
        <f t="shared" si="26"/>
        <v>2.6166666666666667</v>
      </c>
      <c r="X46" s="40">
        <f t="shared" si="26"/>
        <v>2.6166666666666667</v>
      </c>
      <c r="Y46" s="40">
        <f t="shared" si="26"/>
        <v>2.6166666666666667</v>
      </c>
      <c r="Z46" s="40">
        <f t="shared" si="26"/>
        <v>2.6166666666666667</v>
      </c>
      <c r="AA46" s="40">
        <f t="shared" ref="AA46:AL46" si="27">($A$46+$C$12/1000+$C$12/1000)/12</f>
        <v>2.7833333333333332</v>
      </c>
      <c r="AB46" s="40">
        <f t="shared" si="27"/>
        <v>2.7833333333333332</v>
      </c>
      <c r="AC46" s="40">
        <f t="shared" si="27"/>
        <v>2.7833333333333332</v>
      </c>
      <c r="AD46" s="40">
        <f t="shared" si="27"/>
        <v>2.7833333333333332</v>
      </c>
      <c r="AE46" s="40">
        <f t="shared" si="27"/>
        <v>2.7833333333333332</v>
      </c>
      <c r="AF46" s="40">
        <f t="shared" si="27"/>
        <v>2.7833333333333332</v>
      </c>
      <c r="AG46" s="40">
        <f t="shared" si="27"/>
        <v>2.7833333333333332</v>
      </c>
      <c r="AH46" s="40">
        <f t="shared" si="27"/>
        <v>2.7833333333333332</v>
      </c>
      <c r="AI46" s="40">
        <f t="shared" si="27"/>
        <v>2.7833333333333332</v>
      </c>
      <c r="AJ46" s="40">
        <f t="shared" si="27"/>
        <v>2.7833333333333332</v>
      </c>
      <c r="AK46" s="40">
        <f t="shared" si="27"/>
        <v>2.7833333333333332</v>
      </c>
      <c r="AL46" s="41">
        <f t="shared" si="27"/>
        <v>2.7833333333333332</v>
      </c>
      <c r="AM46" s="39">
        <f t="shared" si="19"/>
        <v>29.399999999999995</v>
      </c>
      <c r="AN46" s="40">
        <f t="shared" si="20"/>
        <v>31.400000000000002</v>
      </c>
      <c r="AO46" s="41">
        <f t="shared" si="21"/>
        <v>33.399999999999991</v>
      </c>
    </row>
    <row r="47" spans="1:41" x14ac:dyDescent="0.3">
      <c r="A47" s="50">
        <v>12</v>
      </c>
      <c r="B47" s="24" t="s">
        <v>7</v>
      </c>
      <c r="C47" s="39">
        <f t="shared" si="24"/>
        <v>1</v>
      </c>
      <c r="D47" s="40">
        <f t="shared" si="25"/>
        <v>1</v>
      </c>
      <c r="E47" s="40">
        <f t="shared" si="25"/>
        <v>1</v>
      </c>
      <c r="F47" s="40">
        <f t="shared" si="25"/>
        <v>1</v>
      </c>
      <c r="G47" s="40">
        <f t="shared" si="25"/>
        <v>1</v>
      </c>
      <c r="H47" s="40">
        <f t="shared" si="25"/>
        <v>1</v>
      </c>
      <c r="I47" s="40">
        <f t="shared" si="25"/>
        <v>1</v>
      </c>
      <c r="J47" s="40">
        <f t="shared" si="25"/>
        <v>1</v>
      </c>
      <c r="K47" s="40">
        <f t="shared" si="25"/>
        <v>1</v>
      </c>
      <c r="L47" s="40">
        <f t="shared" si="25"/>
        <v>1</v>
      </c>
      <c r="M47" s="40">
        <f t="shared" si="25"/>
        <v>1</v>
      </c>
      <c r="N47" s="40">
        <f t="shared" si="25"/>
        <v>1</v>
      </c>
      <c r="O47" s="40">
        <f t="shared" si="25"/>
        <v>1</v>
      </c>
      <c r="P47" s="40">
        <f t="shared" si="25"/>
        <v>1</v>
      </c>
      <c r="Q47" s="40">
        <f t="shared" si="25"/>
        <v>1</v>
      </c>
      <c r="R47" s="40">
        <f t="shared" si="25"/>
        <v>1</v>
      </c>
      <c r="S47" s="40">
        <f t="shared" si="25"/>
        <v>1</v>
      </c>
      <c r="T47" s="40">
        <f t="shared" si="25"/>
        <v>1</v>
      </c>
      <c r="U47" s="40">
        <f t="shared" si="25"/>
        <v>1</v>
      </c>
      <c r="V47" s="40">
        <f t="shared" si="25"/>
        <v>1</v>
      </c>
      <c r="W47" s="40">
        <f t="shared" si="25"/>
        <v>1</v>
      </c>
      <c r="X47" s="40">
        <f t="shared" si="25"/>
        <v>1</v>
      </c>
      <c r="Y47" s="40">
        <f t="shared" si="25"/>
        <v>1</v>
      </c>
      <c r="Z47" s="40">
        <f t="shared" si="25"/>
        <v>1</v>
      </c>
      <c r="AA47" s="40">
        <f t="shared" si="25"/>
        <v>1</v>
      </c>
      <c r="AB47" s="40">
        <f t="shared" si="25"/>
        <v>1</v>
      </c>
      <c r="AC47" s="40">
        <f t="shared" si="25"/>
        <v>1</v>
      </c>
      <c r="AD47" s="40">
        <f t="shared" si="25"/>
        <v>1</v>
      </c>
      <c r="AE47" s="40">
        <f t="shared" si="25"/>
        <v>1</v>
      </c>
      <c r="AF47" s="40">
        <f t="shared" si="25"/>
        <v>1</v>
      </c>
      <c r="AG47" s="40">
        <f t="shared" si="25"/>
        <v>1</v>
      </c>
      <c r="AH47" s="40">
        <f t="shared" si="25"/>
        <v>1</v>
      </c>
      <c r="AI47" s="40">
        <f t="shared" si="25"/>
        <v>1</v>
      </c>
      <c r="AJ47" s="40">
        <f t="shared" si="25"/>
        <v>1</v>
      </c>
      <c r="AK47" s="40">
        <f t="shared" si="25"/>
        <v>1</v>
      </c>
      <c r="AL47" s="41">
        <f t="shared" si="25"/>
        <v>1</v>
      </c>
      <c r="AM47" s="39">
        <f t="shared" si="19"/>
        <v>12</v>
      </c>
      <c r="AN47" s="40">
        <f t="shared" si="20"/>
        <v>12</v>
      </c>
      <c r="AO47" s="41">
        <f t="shared" si="21"/>
        <v>12</v>
      </c>
    </row>
    <row r="48" spans="1:41" x14ac:dyDescent="0.3">
      <c r="A48" s="50">
        <v>14</v>
      </c>
      <c r="B48" s="24" t="s">
        <v>6</v>
      </c>
      <c r="C48" s="39">
        <f t="shared" si="24"/>
        <v>1.1666666666666667</v>
      </c>
      <c r="D48" s="40">
        <f t="shared" si="25"/>
        <v>1.1666666666666667</v>
      </c>
      <c r="E48" s="40">
        <f t="shared" si="25"/>
        <v>1.1666666666666667</v>
      </c>
      <c r="F48" s="40">
        <f t="shared" si="25"/>
        <v>1.1666666666666667</v>
      </c>
      <c r="G48" s="40">
        <f t="shared" si="25"/>
        <v>1.1666666666666667</v>
      </c>
      <c r="H48" s="40">
        <f t="shared" si="25"/>
        <v>1.1666666666666667</v>
      </c>
      <c r="I48" s="40">
        <f t="shared" si="25"/>
        <v>1.1666666666666667</v>
      </c>
      <c r="J48" s="40">
        <f t="shared" si="25"/>
        <v>1.1666666666666667</v>
      </c>
      <c r="K48" s="40">
        <f t="shared" si="25"/>
        <v>1.1666666666666667</v>
      </c>
      <c r="L48" s="40">
        <f t="shared" si="25"/>
        <v>1.1666666666666667</v>
      </c>
      <c r="M48" s="40">
        <f t="shared" si="25"/>
        <v>1.1666666666666667</v>
      </c>
      <c r="N48" s="40">
        <f t="shared" si="25"/>
        <v>1.1666666666666667</v>
      </c>
      <c r="O48" s="40">
        <f t="shared" si="25"/>
        <v>1.1666666666666667</v>
      </c>
      <c r="P48" s="40">
        <f t="shared" si="25"/>
        <v>1.1666666666666667</v>
      </c>
      <c r="Q48" s="40">
        <f t="shared" si="25"/>
        <v>1.1666666666666667</v>
      </c>
      <c r="R48" s="40">
        <f t="shared" si="25"/>
        <v>1.1666666666666667</v>
      </c>
      <c r="S48" s="40">
        <f t="shared" si="25"/>
        <v>1.1666666666666667</v>
      </c>
      <c r="T48" s="40">
        <f t="shared" si="25"/>
        <v>1.1666666666666667</v>
      </c>
      <c r="U48" s="40">
        <f t="shared" si="25"/>
        <v>1.1666666666666667</v>
      </c>
      <c r="V48" s="40">
        <f t="shared" si="25"/>
        <v>1.1666666666666667</v>
      </c>
      <c r="W48" s="40">
        <f t="shared" si="25"/>
        <v>1.1666666666666667</v>
      </c>
      <c r="X48" s="40">
        <f t="shared" si="25"/>
        <v>1.1666666666666667</v>
      </c>
      <c r="Y48" s="40">
        <f t="shared" si="25"/>
        <v>1.1666666666666667</v>
      </c>
      <c r="Z48" s="40">
        <f t="shared" si="25"/>
        <v>1.1666666666666667</v>
      </c>
      <c r="AA48" s="40">
        <f t="shared" si="25"/>
        <v>1.1666666666666667</v>
      </c>
      <c r="AB48" s="40">
        <f t="shared" si="25"/>
        <v>1.1666666666666667</v>
      </c>
      <c r="AC48" s="40">
        <f t="shared" si="25"/>
        <v>1.1666666666666667</v>
      </c>
      <c r="AD48" s="40">
        <f t="shared" si="25"/>
        <v>1.1666666666666667</v>
      </c>
      <c r="AE48" s="40">
        <f t="shared" si="25"/>
        <v>1.1666666666666667</v>
      </c>
      <c r="AF48" s="40">
        <f t="shared" si="25"/>
        <v>1.1666666666666667</v>
      </c>
      <c r="AG48" s="40">
        <f t="shared" si="25"/>
        <v>1.1666666666666667</v>
      </c>
      <c r="AH48" s="40">
        <f t="shared" si="25"/>
        <v>1.1666666666666667</v>
      </c>
      <c r="AI48" s="40">
        <f t="shared" si="25"/>
        <v>1.1666666666666667</v>
      </c>
      <c r="AJ48" s="40">
        <f t="shared" si="25"/>
        <v>1.1666666666666667</v>
      </c>
      <c r="AK48" s="40">
        <f t="shared" si="25"/>
        <v>1.1666666666666667</v>
      </c>
      <c r="AL48" s="41">
        <f t="shared" si="25"/>
        <v>1.1666666666666667</v>
      </c>
      <c r="AM48" s="39">
        <f t="shared" si="19"/>
        <v>13.999999999999998</v>
      </c>
      <c r="AN48" s="40">
        <f t="shared" si="20"/>
        <v>13.999999999999998</v>
      </c>
      <c r="AO48" s="41">
        <f t="shared" si="21"/>
        <v>13.999999999999998</v>
      </c>
    </row>
    <row r="49" spans="1:41" x14ac:dyDescent="0.3">
      <c r="A49" s="50">
        <v>75</v>
      </c>
      <c r="B49" s="24" t="s">
        <v>0</v>
      </c>
      <c r="C49" s="39">
        <f t="shared" si="24"/>
        <v>6.25</v>
      </c>
      <c r="D49" s="40">
        <f t="shared" si="25"/>
        <v>6.25</v>
      </c>
      <c r="E49" s="40">
        <f t="shared" si="25"/>
        <v>6.25</v>
      </c>
      <c r="F49" s="40">
        <f t="shared" si="25"/>
        <v>6.25</v>
      </c>
      <c r="G49" s="40">
        <f t="shared" si="25"/>
        <v>6.25</v>
      </c>
      <c r="H49" s="40">
        <f t="shared" si="25"/>
        <v>6.25</v>
      </c>
      <c r="I49" s="40">
        <f t="shared" si="25"/>
        <v>6.25</v>
      </c>
      <c r="J49" s="40">
        <f t="shared" si="25"/>
        <v>6.25</v>
      </c>
      <c r="K49" s="40">
        <f t="shared" si="25"/>
        <v>6.25</v>
      </c>
      <c r="L49" s="40">
        <f t="shared" si="25"/>
        <v>6.25</v>
      </c>
      <c r="M49" s="40">
        <f t="shared" si="25"/>
        <v>6.25</v>
      </c>
      <c r="N49" s="40">
        <f t="shared" si="25"/>
        <v>6.25</v>
      </c>
      <c r="O49" s="40">
        <f t="shared" si="25"/>
        <v>6.25</v>
      </c>
      <c r="P49" s="40">
        <f t="shared" si="25"/>
        <v>6.25</v>
      </c>
      <c r="Q49" s="40">
        <f t="shared" si="25"/>
        <v>6.25</v>
      </c>
      <c r="R49" s="40">
        <f t="shared" si="25"/>
        <v>6.25</v>
      </c>
      <c r="S49" s="40">
        <f t="shared" si="25"/>
        <v>6.25</v>
      </c>
      <c r="T49" s="40">
        <f t="shared" si="25"/>
        <v>6.25</v>
      </c>
      <c r="U49" s="40">
        <f t="shared" si="25"/>
        <v>6.25</v>
      </c>
      <c r="V49" s="40">
        <f t="shared" si="25"/>
        <v>6.25</v>
      </c>
      <c r="W49" s="40">
        <f t="shared" si="25"/>
        <v>6.25</v>
      </c>
      <c r="X49" s="40">
        <f t="shared" si="25"/>
        <v>6.25</v>
      </c>
      <c r="Y49" s="40">
        <f t="shared" si="25"/>
        <v>6.25</v>
      </c>
      <c r="Z49" s="40">
        <f t="shared" si="25"/>
        <v>6.25</v>
      </c>
      <c r="AA49" s="40">
        <f t="shared" si="25"/>
        <v>6.25</v>
      </c>
      <c r="AB49" s="40">
        <f t="shared" si="25"/>
        <v>6.25</v>
      </c>
      <c r="AC49" s="40">
        <f t="shared" si="25"/>
        <v>6.25</v>
      </c>
      <c r="AD49" s="40">
        <f t="shared" si="25"/>
        <v>6.25</v>
      </c>
      <c r="AE49" s="40">
        <f t="shared" si="25"/>
        <v>6.25</v>
      </c>
      <c r="AF49" s="40">
        <f t="shared" si="25"/>
        <v>6.25</v>
      </c>
      <c r="AG49" s="40">
        <f t="shared" si="25"/>
        <v>6.25</v>
      </c>
      <c r="AH49" s="40">
        <f t="shared" si="25"/>
        <v>6.25</v>
      </c>
      <c r="AI49" s="40">
        <f t="shared" si="25"/>
        <v>6.25</v>
      </c>
      <c r="AJ49" s="40">
        <f t="shared" si="25"/>
        <v>6.25</v>
      </c>
      <c r="AK49" s="40">
        <f t="shared" si="25"/>
        <v>6.25</v>
      </c>
      <c r="AL49" s="41">
        <f t="shared" si="25"/>
        <v>6.25</v>
      </c>
      <c r="AM49" s="39">
        <f t="shared" si="19"/>
        <v>75</v>
      </c>
      <c r="AN49" s="40">
        <f t="shared" si="20"/>
        <v>75</v>
      </c>
      <c r="AO49" s="41">
        <f t="shared" si="21"/>
        <v>75</v>
      </c>
    </row>
    <row r="50" spans="1:41" x14ac:dyDescent="0.3">
      <c r="A50" s="50">
        <v>1.2</v>
      </c>
      <c r="B50" s="24" t="s">
        <v>38</v>
      </c>
      <c r="C50" s="39">
        <f t="shared" si="24"/>
        <v>9.9999999999999992E-2</v>
      </c>
      <c r="D50" s="40">
        <f t="shared" si="25"/>
        <v>9.9999999999999992E-2</v>
      </c>
      <c r="E50" s="40">
        <f t="shared" si="25"/>
        <v>9.9999999999999992E-2</v>
      </c>
      <c r="F50" s="40">
        <f t="shared" si="25"/>
        <v>9.9999999999999992E-2</v>
      </c>
      <c r="G50" s="40">
        <f t="shared" si="25"/>
        <v>9.9999999999999992E-2</v>
      </c>
      <c r="H50" s="40">
        <f t="shared" si="25"/>
        <v>9.9999999999999992E-2</v>
      </c>
      <c r="I50" s="40">
        <f t="shared" si="25"/>
        <v>9.9999999999999992E-2</v>
      </c>
      <c r="J50" s="40">
        <f t="shared" si="25"/>
        <v>9.9999999999999992E-2</v>
      </c>
      <c r="K50" s="40">
        <f t="shared" si="25"/>
        <v>9.9999999999999992E-2</v>
      </c>
      <c r="L50" s="40">
        <f t="shared" si="25"/>
        <v>9.9999999999999992E-2</v>
      </c>
      <c r="M50" s="40">
        <f t="shared" si="25"/>
        <v>9.9999999999999992E-2</v>
      </c>
      <c r="N50" s="40">
        <f t="shared" si="25"/>
        <v>9.9999999999999992E-2</v>
      </c>
      <c r="O50" s="40">
        <f t="shared" si="25"/>
        <v>9.9999999999999992E-2</v>
      </c>
      <c r="P50" s="40">
        <f t="shared" si="25"/>
        <v>9.9999999999999992E-2</v>
      </c>
      <c r="Q50" s="40">
        <f t="shared" si="25"/>
        <v>9.9999999999999992E-2</v>
      </c>
      <c r="R50" s="40">
        <f t="shared" si="25"/>
        <v>9.9999999999999992E-2</v>
      </c>
      <c r="S50" s="40">
        <f t="shared" si="25"/>
        <v>9.9999999999999992E-2</v>
      </c>
      <c r="T50" s="40">
        <f t="shared" si="25"/>
        <v>9.9999999999999992E-2</v>
      </c>
      <c r="U50" s="40">
        <f t="shared" si="25"/>
        <v>9.9999999999999992E-2</v>
      </c>
      <c r="V50" s="40">
        <f t="shared" si="25"/>
        <v>9.9999999999999992E-2</v>
      </c>
      <c r="W50" s="40">
        <f t="shared" si="25"/>
        <v>9.9999999999999992E-2</v>
      </c>
      <c r="X50" s="40">
        <f t="shared" si="25"/>
        <v>9.9999999999999992E-2</v>
      </c>
      <c r="Y50" s="40">
        <f t="shared" si="25"/>
        <v>9.9999999999999992E-2</v>
      </c>
      <c r="Z50" s="40">
        <f t="shared" si="25"/>
        <v>9.9999999999999992E-2</v>
      </c>
      <c r="AA50" s="40">
        <f t="shared" si="25"/>
        <v>9.9999999999999992E-2</v>
      </c>
      <c r="AB50" s="40">
        <f t="shared" si="25"/>
        <v>9.9999999999999992E-2</v>
      </c>
      <c r="AC50" s="40">
        <f t="shared" si="25"/>
        <v>9.9999999999999992E-2</v>
      </c>
      <c r="AD50" s="40">
        <f t="shared" si="25"/>
        <v>9.9999999999999992E-2</v>
      </c>
      <c r="AE50" s="40">
        <f t="shared" si="25"/>
        <v>9.9999999999999992E-2</v>
      </c>
      <c r="AF50" s="40">
        <f t="shared" si="25"/>
        <v>9.9999999999999992E-2</v>
      </c>
      <c r="AG50" s="40">
        <f t="shared" si="25"/>
        <v>9.9999999999999992E-2</v>
      </c>
      <c r="AH50" s="40">
        <f t="shared" si="25"/>
        <v>9.9999999999999992E-2</v>
      </c>
      <c r="AI50" s="40">
        <f t="shared" si="25"/>
        <v>9.9999999999999992E-2</v>
      </c>
      <c r="AJ50" s="40">
        <f t="shared" si="25"/>
        <v>9.9999999999999992E-2</v>
      </c>
      <c r="AK50" s="40">
        <f t="shared" si="25"/>
        <v>9.9999999999999992E-2</v>
      </c>
      <c r="AL50" s="41">
        <f t="shared" si="25"/>
        <v>9.9999999999999992E-2</v>
      </c>
      <c r="AM50" s="39">
        <f t="shared" si="19"/>
        <v>1.2</v>
      </c>
      <c r="AN50" s="40">
        <f t="shared" si="20"/>
        <v>1.2</v>
      </c>
      <c r="AO50" s="41">
        <f t="shared" si="21"/>
        <v>1.2</v>
      </c>
    </row>
    <row r="51" spans="1:41" x14ac:dyDescent="0.3">
      <c r="A51" s="49">
        <v>1.4999999999999999E-2</v>
      </c>
      <c r="B51" s="61" t="s">
        <v>39</v>
      </c>
      <c r="C51" s="39">
        <f>$A51*C$36</f>
        <v>2</v>
      </c>
      <c r="D51" s="40">
        <f t="shared" ref="D51:AL52" si="28">$A51*D$36</f>
        <v>2</v>
      </c>
      <c r="E51" s="40">
        <f t="shared" si="28"/>
        <v>2</v>
      </c>
      <c r="F51" s="40">
        <f t="shared" si="28"/>
        <v>2</v>
      </c>
      <c r="G51" s="40">
        <f t="shared" si="28"/>
        <v>2</v>
      </c>
      <c r="H51" s="40">
        <f t="shared" si="28"/>
        <v>2</v>
      </c>
      <c r="I51" s="40">
        <f t="shared" si="28"/>
        <v>2</v>
      </c>
      <c r="J51" s="40">
        <f t="shared" si="28"/>
        <v>2</v>
      </c>
      <c r="K51" s="40">
        <f t="shared" si="28"/>
        <v>2</v>
      </c>
      <c r="L51" s="40">
        <f t="shared" si="28"/>
        <v>2</v>
      </c>
      <c r="M51" s="40">
        <f t="shared" si="28"/>
        <v>2</v>
      </c>
      <c r="N51" s="40">
        <f t="shared" si="28"/>
        <v>2</v>
      </c>
      <c r="O51" s="40">
        <f t="shared" si="28"/>
        <v>2.1875</v>
      </c>
      <c r="P51" s="40">
        <f t="shared" si="28"/>
        <v>2.1875</v>
      </c>
      <c r="Q51" s="40">
        <f t="shared" si="28"/>
        <v>2.1875</v>
      </c>
      <c r="R51" s="40">
        <f t="shared" si="28"/>
        <v>2.1875</v>
      </c>
      <c r="S51" s="40">
        <f t="shared" si="28"/>
        <v>2.1875</v>
      </c>
      <c r="T51" s="40">
        <f t="shared" si="28"/>
        <v>2.1875</v>
      </c>
      <c r="U51" s="40">
        <f t="shared" si="28"/>
        <v>2.1875</v>
      </c>
      <c r="V51" s="40">
        <f t="shared" si="28"/>
        <v>2.1875</v>
      </c>
      <c r="W51" s="40">
        <f t="shared" si="28"/>
        <v>2.1875</v>
      </c>
      <c r="X51" s="40">
        <f t="shared" si="28"/>
        <v>2.1875</v>
      </c>
      <c r="Y51" s="40">
        <f t="shared" si="28"/>
        <v>2.1875</v>
      </c>
      <c r="Z51" s="40">
        <f t="shared" si="28"/>
        <v>2.1875</v>
      </c>
      <c r="AA51" s="40">
        <f t="shared" si="28"/>
        <v>2.375</v>
      </c>
      <c r="AB51" s="40">
        <f t="shared" si="28"/>
        <v>2.375</v>
      </c>
      <c r="AC51" s="40">
        <f t="shared" si="28"/>
        <v>2.375</v>
      </c>
      <c r="AD51" s="40">
        <f t="shared" si="28"/>
        <v>2.375</v>
      </c>
      <c r="AE51" s="40">
        <f t="shared" si="28"/>
        <v>2.375</v>
      </c>
      <c r="AF51" s="40">
        <f t="shared" si="28"/>
        <v>2.375</v>
      </c>
      <c r="AG51" s="40">
        <f t="shared" si="28"/>
        <v>2.375</v>
      </c>
      <c r="AH51" s="40">
        <f t="shared" si="28"/>
        <v>2.375</v>
      </c>
      <c r="AI51" s="40">
        <f t="shared" si="28"/>
        <v>2.375</v>
      </c>
      <c r="AJ51" s="40">
        <f t="shared" si="28"/>
        <v>2.375</v>
      </c>
      <c r="AK51" s="40">
        <f t="shared" si="28"/>
        <v>2.375</v>
      </c>
      <c r="AL51" s="41">
        <f t="shared" si="28"/>
        <v>2.375</v>
      </c>
      <c r="AM51" s="39">
        <f t="shared" si="19"/>
        <v>24</v>
      </c>
      <c r="AN51" s="40">
        <f t="shared" si="20"/>
        <v>26.25</v>
      </c>
      <c r="AO51" s="41">
        <f t="shared" si="21"/>
        <v>28.5</v>
      </c>
    </row>
    <row r="52" spans="1:41" x14ac:dyDescent="0.3">
      <c r="A52" s="49">
        <v>6.0000000000000001E-3</v>
      </c>
      <c r="B52" s="61" t="s">
        <v>40</v>
      </c>
      <c r="C52" s="39">
        <f>$A52*C$36</f>
        <v>0.8</v>
      </c>
      <c r="D52" s="40">
        <f t="shared" si="28"/>
        <v>0.8</v>
      </c>
      <c r="E52" s="40">
        <f t="shared" si="28"/>
        <v>0.8</v>
      </c>
      <c r="F52" s="40">
        <f t="shared" si="28"/>
        <v>0.8</v>
      </c>
      <c r="G52" s="40">
        <f t="shared" si="28"/>
        <v>0.8</v>
      </c>
      <c r="H52" s="40">
        <f t="shared" si="28"/>
        <v>0.8</v>
      </c>
      <c r="I52" s="40">
        <f t="shared" si="28"/>
        <v>0.8</v>
      </c>
      <c r="J52" s="40">
        <f t="shared" si="28"/>
        <v>0.8</v>
      </c>
      <c r="K52" s="40">
        <f t="shared" si="28"/>
        <v>0.8</v>
      </c>
      <c r="L52" s="40">
        <f t="shared" si="28"/>
        <v>0.8</v>
      </c>
      <c r="M52" s="40">
        <f t="shared" si="28"/>
        <v>0.8</v>
      </c>
      <c r="N52" s="40">
        <f t="shared" si="28"/>
        <v>0.8</v>
      </c>
      <c r="O52" s="40">
        <f t="shared" si="28"/>
        <v>0.87500000000000011</v>
      </c>
      <c r="P52" s="40">
        <f t="shared" si="28"/>
        <v>0.87500000000000011</v>
      </c>
      <c r="Q52" s="40">
        <f t="shared" si="28"/>
        <v>0.87500000000000011</v>
      </c>
      <c r="R52" s="40">
        <f t="shared" si="28"/>
        <v>0.87500000000000011</v>
      </c>
      <c r="S52" s="40">
        <f t="shared" si="28"/>
        <v>0.87500000000000011</v>
      </c>
      <c r="T52" s="40">
        <f t="shared" si="28"/>
        <v>0.87500000000000011</v>
      </c>
      <c r="U52" s="40">
        <f t="shared" si="28"/>
        <v>0.87500000000000011</v>
      </c>
      <c r="V52" s="40">
        <f t="shared" si="28"/>
        <v>0.87500000000000011</v>
      </c>
      <c r="W52" s="40">
        <f t="shared" si="28"/>
        <v>0.87500000000000011</v>
      </c>
      <c r="X52" s="40">
        <f t="shared" si="28"/>
        <v>0.87500000000000011</v>
      </c>
      <c r="Y52" s="40">
        <f t="shared" si="28"/>
        <v>0.87500000000000011</v>
      </c>
      <c r="Z52" s="40">
        <f t="shared" si="28"/>
        <v>0.87500000000000011</v>
      </c>
      <c r="AA52" s="40">
        <f t="shared" si="28"/>
        <v>0.95000000000000007</v>
      </c>
      <c r="AB52" s="40">
        <f t="shared" si="28"/>
        <v>0.95000000000000007</v>
      </c>
      <c r="AC52" s="40">
        <f t="shared" si="28"/>
        <v>0.95000000000000007</v>
      </c>
      <c r="AD52" s="40">
        <f t="shared" si="28"/>
        <v>0.95000000000000007</v>
      </c>
      <c r="AE52" s="40">
        <f t="shared" si="28"/>
        <v>0.95000000000000007</v>
      </c>
      <c r="AF52" s="40">
        <f t="shared" si="28"/>
        <v>0.95000000000000007</v>
      </c>
      <c r="AG52" s="40">
        <f t="shared" si="28"/>
        <v>0.95000000000000007</v>
      </c>
      <c r="AH52" s="40">
        <f t="shared" si="28"/>
        <v>0.95000000000000007</v>
      </c>
      <c r="AI52" s="40">
        <f t="shared" si="28"/>
        <v>0.95000000000000007</v>
      </c>
      <c r="AJ52" s="40">
        <f t="shared" si="28"/>
        <v>0.95000000000000007</v>
      </c>
      <c r="AK52" s="40">
        <f t="shared" si="28"/>
        <v>0.95000000000000007</v>
      </c>
      <c r="AL52" s="41">
        <f t="shared" si="28"/>
        <v>0.95000000000000007</v>
      </c>
      <c r="AM52" s="39">
        <f t="shared" si="19"/>
        <v>9.6</v>
      </c>
      <c r="AN52" s="40">
        <f t="shared" si="20"/>
        <v>10.500000000000002</v>
      </c>
      <c r="AO52" s="41">
        <f t="shared" si="21"/>
        <v>11.399999999999999</v>
      </c>
    </row>
    <row r="53" spans="1:41" x14ac:dyDescent="0.3">
      <c r="A53" s="50">
        <v>3.6</v>
      </c>
      <c r="B53" s="61" t="s">
        <v>41</v>
      </c>
      <c r="C53" s="39">
        <f>$A53/12</f>
        <v>0.3</v>
      </c>
      <c r="D53" s="40">
        <f t="shared" ref="D53:AL53" si="29">$A53/12</f>
        <v>0.3</v>
      </c>
      <c r="E53" s="40">
        <f t="shared" si="29"/>
        <v>0.3</v>
      </c>
      <c r="F53" s="40">
        <f t="shared" si="29"/>
        <v>0.3</v>
      </c>
      <c r="G53" s="40">
        <f t="shared" si="29"/>
        <v>0.3</v>
      </c>
      <c r="H53" s="40">
        <f t="shared" si="29"/>
        <v>0.3</v>
      </c>
      <c r="I53" s="40">
        <f t="shared" si="29"/>
        <v>0.3</v>
      </c>
      <c r="J53" s="40">
        <f t="shared" si="29"/>
        <v>0.3</v>
      </c>
      <c r="K53" s="40">
        <f t="shared" si="29"/>
        <v>0.3</v>
      </c>
      <c r="L53" s="40">
        <f t="shared" si="29"/>
        <v>0.3</v>
      </c>
      <c r="M53" s="40">
        <f t="shared" si="29"/>
        <v>0.3</v>
      </c>
      <c r="N53" s="40">
        <f t="shared" si="29"/>
        <v>0.3</v>
      </c>
      <c r="O53" s="40">
        <f t="shared" si="29"/>
        <v>0.3</v>
      </c>
      <c r="P53" s="40">
        <f t="shared" si="29"/>
        <v>0.3</v>
      </c>
      <c r="Q53" s="40">
        <f t="shared" si="29"/>
        <v>0.3</v>
      </c>
      <c r="R53" s="40">
        <f t="shared" si="29"/>
        <v>0.3</v>
      </c>
      <c r="S53" s="40">
        <f t="shared" si="29"/>
        <v>0.3</v>
      </c>
      <c r="T53" s="40">
        <f t="shared" si="29"/>
        <v>0.3</v>
      </c>
      <c r="U53" s="40">
        <f t="shared" si="29"/>
        <v>0.3</v>
      </c>
      <c r="V53" s="40">
        <f t="shared" si="29"/>
        <v>0.3</v>
      </c>
      <c r="W53" s="40">
        <f t="shared" si="29"/>
        <v>0.3</v>
      </c>
      <c r="X53" s="40">
        <f t="shared" si="29"/>
        <v>0.3</v>
      </c>
      <c r="Y53" s="40">
        <f t="shared" si="29"/>
        <v>0.3</v>
      </c>
      <c r="Z53" s="40">
        <f t="shared" si="29"/>
        <v>0.3</v>
      </c>
      <c r="AA53" s="40">
        <f t="shared" si="29"/>
        <v>0.3</v>
      </c>
      <c r="AB53" s="40">
        <f t="shared" si="29"/>
        <v>0.3</v>
      </c>
      <c r="AC53" s="40">
        <f t="shared" si="29"/>
        <v>0.3</v>
      </c>
      <c r="AD53" s="40">
        <f t="shared" si="29"/>
        <v>0.3</v>
      </c>
      <c r="AE53" s="40">
        <f t="shared" si="29"/>
        <v>0.3</v>
      </c>
      <c r="AF53" s="40">
        <f t="shared" si="29"/>
        <v>0.3</v>
      </c>
      <c r="AG53" s="40">
        <f t="shared" si="29"/>
        <v>0.3</v>
      </c>
      <c r="AH53" s="40">
        <f t="shared" si="29"/>
        <v>0.3</v>
      </c>
      <c r="AI53" s="40">
        <f t="shared" si="29"/>
        <v>0.3</v>
      </c>
      <c r="AJ53" s="40">
        <f t="shared" si="29"/>
        <v>0.3</v>
      </c>
      <c r="AK53" s="40">
        <f t="shared" si="29"/>
        <v>0.3</v>
      </c>
      <c r="AL53" s="41">
        <f t="shared" si="29"/>
        <v>0.3</v>
      </c>
      <c r="AM53" s="39">
        <f t="shared" si="19"/>
        <v>3.5999999999999992</v>
      </c>
      <c r="AN53" s="40">
        <f t="shared" si="20"/>
        <v>3.5999999999999992</v>
      </c>
      <c r="AO53" s="41">
        <f t="shared" si="21"/>
        <v>3.5999999999999992</v>
      </c>
    </row>
    <row r="54" spans="1:41" x14ac:dyDescent="0.3">
      <c r="A54" s="49">
        <v>5.0000000000000001E-3</v>
      </c>
      <c r="B54" s="61" t="s">
        <v>42</v>
      </c>
      <c r="C54" s="39">
        <f>$A54*C$36</f>
        <v>0.66666666666666674</v>
      </c>
      <c r="D54" s="40">
        <f t="shared" ref="D54:AL54" si="30">$A54*D$36</f>
        <v>0.66666666666666674</v>
      </c>
      <c r="E54" s="40">
        <f t="shared" si="30"/>
        <v>0.66666666666666674</v>
      </c>
      <c r="F54" s="40">
        <f t="shared" si="30"/>
        <v>0.66666666666666674</v>
      </c>
      <c r="G54" s="40">
        <f t="shared" si="30"/>
        <v>0.66666666666666674</v>
      </c>
      <c r="H54" s="40">
        <f t="shared" si="30"/>
        <v>0.66666666666666674</v>
      </c>
      <c r="I54" s="40">
        <f t="shared" si="30"/>
        <v>0.66666666666666674</v>
      </c>
      <c r="J54" s="40">
        <f t="shared" si="30"/>
        <v>0.66666666666666674</v>
      </c>
      <c r="K54" s="40">
        <f t="shared" si="30"/>
        <v>0.66666666666666674</v>
      </c>
      <c r="L54" s="40">
        <f t="shared" si="30"/>
        <v>0.66666666666666674</v>
      </c>
      <c r="M54" s="40">
        <f t="shared" si="30"/>
        <v>0.66666666666666674</v>
      </c>
      <c r="N54" s="40">
        <f t="shared" si="30"/>
        <v>0.66666666666666674</v>
      </c>
      <c r="O54" s="40">
        <f t="shared" si="30"/>
        <v>0.72916666666666674</v>
      </c>
      <c r="P54" s="40">
        <f t="shared" si="30"/>
        <v>0.72916666666666674</v>
      </c>
      <c r="Q54" s="40">
        <f t="shared" si="30"/>
        <v>0.72916666666666674</v>
      </c>
      <c r="R54" s="40">
        <f t="shared" si="30"/>
        <v>0.72916666666666674</v>
      </c>
      <c r="S54" s="40">
        <f t="shared" si="30"/>
        <v>0.72916666666666674</v>
      </c>
      <c r="T54" s="40">
        <f t="shared" si="30"/>
        <v>0.72916666666666674</v>
      </c>
      <c r="U54" s="40">
        <f t="shared" si="30"/>
        <v>0.72916666666666674</v>
      </c>
      <c r="V54" s="40">
        <f t="shared" si="30"/>
        <v>0.72916666666666674</v>
      </c>
      <c r="W54" s="40">
        <f t="shared" si="30"/>
        <v>0.72916666666666674</v>
      </c>
      <c r="X54" s="40">
        <f t="shared" si="30"/>
        <v>0.72916666666666674</v>
      </c>
      <c r="Y54" s="40">
        <f t="shared" si="30"/>
        <v>0.72916666666666674</v>
      </c>
      <c r="Z54" s="40">
        <f t="shared" si="30"/>
        <v>0.72916666666666674</v>
      </c>
      <c r="AA54" s="40">
        <f t="shared" si="30"/>
        <v>0.79166666666666674</v>
      </c>
      <c r="AB54" s="40">
        <f t="shared" si="30"/>
        <v>0.79166666666666674</v>
      </c>
      <c r="AC54" s="40">
        <f t="shared" si="30"/>
        <v>0.79166666666666674</v>
      </c>
      <c r="AD54" s="40">
        <f t="shared" si="30"/>
        <v>0.79166666666666674</v>
      </c>
      <c r="AE54" s="40">
        <f t="shared" si="30"/>
        <v>0.79166666666666674</v>
      </c>
      <c r="AF54" s="40">
        <f t="shared" si="30"/>
        <v>0.79166666666666674</v>
      </c>
      <c r="AG54" s="40">
        <f t="shared" si="30"/>
        <v>0.79166666666666674</v>
      </c>
      <c r="AH54" s="40">
        <f t="shared" si="30"/>
        <v>0.79166666666666674</v>
      </c>
      <c r="AI54" s="40">
        <f t="shared" si="30"/>
        <v>0.79166666666666674</v>
      </c>
      <c r="AJ54" s="40">
        <f t="shared" si="30"/>
        <v>0.79166666666666674</v>
      </c>
      <c r="AK54" s="40">
        <f t="shared" si="30"/>
        <v>0.79166666666666674</v>
      </c>
      <c r="AL54" s="41">
        <f t="shared" si="30"/>
        <v>0.79166666666666674</v>
      </c>
      <c r="AM54" s="39">
        <f t="shared" si="19"/>
        <v>8.0000000000000018</v>
      </c>
      <c r="AN54" s="40">
        <f t="shared" si="20"/>
        <v>8.7500000000000018</v>
      </c>
      <c r="AO54" s="41">
        <f t="shared" si="21"/>
        <v>9.5000000000000018</v>
      </c>
    </row>
    <row r="55" spans="1:41" x14ac:dyDescent="0.3">
      <c r="A55" s="30"/>
      <c r="B55" s="61" t="s">
        <v>43</v>
      </c>
      <c r="C55" s="39">
        <f>$C$13/12/1000*$C$14</f>
        <v>2.84</v>
      </c>
      <c r="D55" s="40">
        <f t="shared" ref="D55:AL55" si="31">$C$13/12/1000*$C$14</f>
        <v>2.84</v>
      </c>
      <c r="E55" s="40">
        <f t="shared" si="31"/>
        <v>2.84</v>
      </c>
      <c r="F55" s="40">
        <f t="shared" si="31"/>
        <v>2.84</v>
      </c>
      <c r="G55" s="40">
        <f t="shared" si="31"/>
        <v>2.84</v>
      </c>
      <c r="H55" s="40">
        <f t="shared" si="31"/>
        <v>2.84</v>
      </c>
      <c r="I55" s="40">
        <f t="shared" si="31"/>
        <v>2.84</v>
      </c>
      <c r="J55" s="40">
        <f t="shared" si="31"/>
        <v>2.84</v>
      </c>
      <c r="K55" s="40">
        <f t="shared" si="31"/>
        <v>2.84</v>
      </c>
      <c r="L55" s="40">
        <f t="shared" si="31"/>
        <v>2.84</v>
      </c>
      <c r="M55" s="40">
        <f t="shared" si="31"/>
        <v>2.84</v>
      </c>
      <c r="N55" s="40">
        <f t="shared" si="31"/>
        <v>2.84</v>
      </c>
      <c r="O55" s="40">
        <f t="shared" si="31"/>
        <v>2.84</v>
      </c>
      <c r="P55" s="40">
        <f t="shared" si="31"/>
        <v>2.84</v>
      </c>
      <c r="Q55" s="40">
        <f t="shared" si="31"/>
        <v>2.84</v>
      </c>
      <c r="R55" s="40">
        <f t="shared" si="31"/>
        <v>2.84</v>
      </c>
      <c r="S55" s="40">
        <f t="shared" si="31"/>
        <v>2.84</v>
      </c>
      <c r="T55" s="40">
        <f t="shared" si="31"/>
        <v>2.84</v>
      </c>
      <c r="U55" s="40">
        <f t="shared" si="31"/>
        <v>2.84</v>
      </c>
      <c r="V55" s="40">
        <f t="shared" si="31"/>
        <v>2.84</v>
      </c>
      <c r="W55" s="40">
        <f t="shared" si="31"/>
        <v>2.84</v>
      </c>
      <c r="X55" s="40">
        <f t="shared" si="31"/>
        <v>2.84</v>
      </c>
      <c r="Y55" s="40">
        <f t="shared" si="31"/>
        <v>2.84</v>
      </c>
      <c r="Z55" s="40">
        <f t="shared" si="31"/>
        <v>2.84</v>
      </c>
      <c r="AA55" s="40">
        <f t="shared" si="31"/>
        <v>2.84</v>
      </c>
      <c r="AB55" s="40">
        <f t="shared" si="31"/>
        <v>2.84</v>
      </c>
      <c r="AC55" s="40">
        <f t="shared" si="31"/>
        <v>2.84</v>
      </c>
      <c r="AD55" s="40">
        <f t="shared" si="31"/>
        <v>2.84</v>
      </c>
      <c r="AE55" s="40">
        <f t="shared" si="31"/>
        <v>2.84</v>
      </c>
      <c r="AF55" s="40">
        <f t="shared" si="31"/>
        <v>2.84</v>
      </c>
      <c r="AG55" s="40">
        <f t="shared" si="31"/>
        <v>2.84</v>
      </c>
      <c r="AH55" s="40">
        <f t="shared" si="31"/>
        <v>2.84</v>
      </c>
      <c r="AI55" s="40">
        <f t="shared" si="31"/>
        <v>2.84</v>
      </c>
      <c r="AJ55" s="40">
        <f t="shared" si="31"/>
        <v>2.84</v>
      </c>
      <c r="AK55" s="40">
        <f t="shared" si="31"/>
        <v>2.84</v>
      </c>
      <c r="AL55" s="41">
        <f t="shared" si="31"/>
        <v>2.84</v>
      </c>
      <c r="AM55" s="39">
        <f t="shared" si="19"/>
        <v>34.08</v>
      </c>
      <c r="AN55" s="40">
        <f t="shared" si="20"/>
        <v>34.08</v>
      </c>
      <c r="AO55" s="41">
        <f t="shared" si="21"/>
        <v>34.08</v>
      </c>
    </row>
    <row r="56" spans="1:41" x14ac:dyDescent="0.3">
      <c r="A56" s="30"/>
      <c r="B56" s="61" t="s">
        <v>44</v>
      </c>
      <c r="C56" s="39">
        <f>139286/12/1000</f>
        <v>11.607166666666666</v>
      </c>
      <c r="D56" s="40">
        <f t="shared" ref="D56:N56" si="32">139286/12/1000</f>
        <v>11.607166666666666</v>
      </c>
      <c r="E56" s="40">
        <f t="shared" si="32"/>
        <v>11.607166666666666</v>
      </c>
      <c r="F56" s="40">
        <f t="shared" si="32"/>
        <v>11.607166666666666</v>
      </c>
      <c r="G56" s="40">
        <f t="shared" si="32"/>
        <v>11.607166666666666</v>
      </c>
      <c r="H56" s="40">
        <f t="shared" si="32"/>
        <v>11.607166666666666</v>
      </c>
      <c r="I56" s="40">
        <f t="shared" si="32"/>
        <v>11.607166666666666</v>
      </c>
      <c r="J56" s="40">
        <f t="shared" si="32"/>
        <v>11.607166666666666</v>
      </c>
      <c r="K56" s="40">
        <f t="shared" si="32"/>
        <v>11.607166666666666</v>
      </c>
      <c r="L56" s="40">
        <f t="shared" si="32"/>
        <v>11.607166666666666</v>
      </c>
      <c r="M56" s="40">
        <f t="shared" si="32"/>
        <v>11.607166666666666</v>
      </c>
      <c r="N56" s="40">
        <f t="shared" si="32"/>
        <v>11.607166666666666</v>
      </c>
      <c r="O56" s="40">
        <f t="shared" ref="O56:Z56" si="33">71633/12/1000</f>
        <v>5.9694166666666666</v>
      </c>
      <c r="P56" s="40">
        <f t="shared" si="33"/>
        <v>5.9694166666666666</v>
      </c>
      <c r="Q56" s="40">
        <f t="shared" si="33"/>
        <v>5.9694166666666666</v>
      </c>
      <c r="R56" s="40">
        <f t="shared" si="33"/>
        <v>5.9694166666666666</v>
      </c>
      <c r="S56" s="40">
        <f t="shared" si="33"/>
        <v>5.9694166666666666</v>
      </c>
      <c r="T56" s="40">
        <f t="shared" si="33"/>
        <v>5.9694166666666666</v>
      </c>
      <c r="U56" s="40">
        <f t="shared" si="33"/>
        <v>5.9694166666666666</v>
      </c>
      <c r="V56" s="40">
        <f t="shared" si="33"/>
        <v>5.9694166666666666</v>
      </c>
      <c r="W56" s="40">
        <f t="shared" si="33"/>
        <v>5.9694166666666666</v>
      </c>
      <c r="X56" s="40">
        <f t="shared" si="33"/>
        <v>5.9694166666666666</v>
      </c>
      <c r="Y56" s="40">
        <f t="shared" si="33"/>
        <v>5.9694166666666666</v>
      </c>
      <c r="Z56" s="40">
        <f t="shared" si="33"/>
        <v>5.9694166666666666</v>
      </c>
      <c r="AA56" s="40">
        <f t="shared" ref="AA56:AL56" si="34">59694/12/1000</f>
        <v>4.9744999999999999</v>
      </c>
      <c r="AB56" s="40">
        <f t="shared" si="34"/>
        <v>4.9744999999999999</v>
      </c>
      <c r="AC56" s="40">
        <f t="shared" si="34"/>
        <v>4.9744999999999999</v>
      </c>
      <c r="AD56" s="40">
        <f t="shared" si="34"/>
        <v>4.9744999999999999</v>
      </c>
      <c r="AE56" s="40">
        <f t="shared" si="34"/>
        <v>4.9744999999999999</v>
      </c>
      <c r="AF56" s="40">
        <f t="shared" si="34"/>
        <v>4.9744999999999999</v>
      </c>
      <c r="AG56" s="40">
        <f t="shared" si="34"/>
        <v>4.9744999999999999</v>
      </c>
      <c r="AH56" s="40">
        <f t="shared" si="34"/>
        <v>4.9744999999999999</v>
      </c>
      <c r="AI56" s="40">
        <f t="shared" si="34"/>
        <v>4.9744999999999999</v>
      </c>
      <c r="AJ56" s="40">
        <f t="shared" si="34"/>
        <v>4.9744999999999999</v>
      </c>
      <c r="AK56" s="40">
        <f t="shared" si="34"/>
        <v>4.9744999999999999</v>
      </c>
      <c r="AL56" s="41">
        <f t="shared" si="34"/>
        <v>4.9744999999999999</v>
      </c>
      <c r="AM56" s="39">
        <f t="shared" si="19"/>
        <v>139.28600000000003</v>
      </c>
      <c r="AN56" s="40">
        <f t="shared" si="20"/>
        <v>71.632999999999996</v>
      </c>
      <c r="AO56" s="41">
        <f t="shared" si="21"/>
        <v>59.693999999999996</v>
      </c>
    </row>
    <row r="57" spans="1:41" x14ac:dyDescent="0.3">
      <c r="A57" s="31"/>
      <c r="B57" s="67" t="s">
        <v>47</v>
      </c>
      <c r="C57" s="68">
        <f>SUM(C41:C56)</f>
        <v>66.113833333333346</v>
      </c>
      <c r="D57" s="69">
        <f t="shared" ref="D57:AL57" si="35">SUM(D41:D56)</f>
        <v>66.113833333333346</v>
      </c>
      <c r="E57" s="69">
        <f t="shared" si="35"/>
        <v>66.113833333333346</v>
      </c>
      <c r="F57" s="69">
        <f t="shared" si="35"/>
        <v>66.113833333333346</v>
      </c>
      <c r="G57" s="69">
        <f t="shared" si="35"/>
        <v>66.113833333333346</v>
      </c>
      <c r="H57" s="69">
        <f t="shared" si="35"/>
        <v>66.113833333333346</v>
      </c>
      <c r="I57" s="69">
        <f t="shared" si="35"/>
        <v>66.113833333333346</v>
      </c>
      <c r="J57" s="69">
        <f t="shared" si="35"/>
        <v>66.113833333333346</v>
      </c>
      <c r="K57" s="69">
        <f t="shared" si="35"/>
        <v>66.113833333333346</v>
      </c>
      <c r="L57" s="69">
        <f t="shared" si="35"/>
        <v>66.113833333333346</v>
      </c>
      <c r="M57" s="69">
        <f t="shared" si="35"/>
        <v>66.113833333333346</v>
      </c>
      <c r="N57" s="69">
        <f t="shared" si="35"/>
        <v>66.113833333333346</v>
      </c>
      <c r="O57" s="69">
        <f t="shared" si="35"/>
        <v>63.805250000000008</v>
      </c>
      <c r="P57" s="69">
        <f t="shared" si="35"/>
        <v>63.805250000000008</v>
      </c>
      <c r="Q57" s="69">
        <f t="shared" si="35"/>
        <v>63.805250000000008</v>
      </c>
      <c r="R57" s="69">
        <f t="shared" si="35"/>
        <v>63.805250000000008</v>
      </c>
      <c r="S57" s="69">
        <f t="shared" si="35"/>
        <v>63.805250000000008</v>
      </c>
      <c r="T57" s="69">
        <f t="shared" si="35"/>
        <v>63.805250000000008</v>
      </c>
      <c r="U57" s="69">
        <f t="shared" si="35"/>
        <v>63.805250000000008</v>
      </c>
      <c r="V57" s="69">
        <f t="shared" si="35"/>
        <v>63.805250000000008</v>
      </c>
      <c r="W57" s="69">
        <f t="shared" si="35"/>
        <v>63.805250000000008</v>
      </c>
      <c r="X57" s="69">
        <f t="shared" si="35"/>
        <v>63.805250000000008</v>
      </c>
      <c r="Y57" s="69">
        <f t="shared" si="35"/>
        <v>63.805250000000008</v>
      </c>
      <c r="Z57" s="69">
        <f t="shared" si="35"/>
        <v>63.805250000000008</v>
      </c>
      <c r="AA57" s="69">
        <f t="shared" si="35"/>
        <v>66.139500000000012</v>
      </c>
      <c r="AB57" s="69">
        <f t="shared" si="35"/>
        <v>66.139500000000012</v>
      </c>
      <c r="AC57" s="69">
        <f t="shared" si="35"/>
        <v>66.139500000000012</v>
      </c>
      <c r="AD57" s="69">
        <f t="shared" si="35"/>
        <v>66.139500000000012</v>
      </c>
      <c r="AE57" s="69">
        <f t="shared" si="35"/>
        <v>66.139500000000012</v>
      </c>
      <c r="AF57" s="69">
        <f t="shared" si="35"/>
        <v>66.139500000000012</v>
      </c>
      <c r="AG57" s="69">
        <f t="shared" si="35"/>
        <v>66.139500000000012</v>
      </c>
      <c r="AH57" s="69">
        <f t="shared" si="35"/>
        <v>66.139500000000012</v>
      </c>
      <c r="AI57" s="69">
        <f t="shared" si="35"/>
        <v>66.139500000000012</v>
      </c>
      <c r="AJ57" s="69">
        <f t="shared" si="35"/>
        <v>66.139500000000012</v>
      </c>
      <c r="AK57" s="69">
        <f t="shared" si="35"/>
        <v>66.139500000000012</v>
      </c>
      <c r="AL57" s="70">
        <f t="shared" si="35"/>
        <v>66.139500000000012</v>
      </c>
      <c r="AM57" s="64">
        <f t="shared" si="19"/>
        <v>793.3660000000001</v>
      </c>
      <c r="AN57" s="65">
        <f t="shared" si="20"/>
        <v>765.66300000000012</v>
      </c>
      <c r="AO57" s="66">
        <f t="shared" si="21"/>
        <v>793.67400000000009</v>
      </c>
    </row>
    <row r="58" spans="1:41" x14ac:dyDescent="0.3">
      <c r="B58" s="24"/>
      <c r="C58" s="42"/>
      <c r="AL58" s="43"/>
      <c r="AM58" s="42"/>
      <c r="AO58" s="43"/>
    </row>
    <row r="59" spans="1:41" x14ac:dyDescent="0.3">
      <c r="B59" s="71" t="s">
        <v>48</v>
      </c>
      <c r="C59" s="68">
        <f>C39-C57</f>
        <v>24.206166666666647</v>
      </c>
      <c r="D59" s="69">
        <f t="shared" ref="D59:AL59" si="36">D39-D57</f>
        <v>24.206166666666647</v>
      </c>
      <c r="E59" s="69">
        <f t="shared" si="36"/>
        <v>24.206166666666647</v>
      </c>
      <c r="F59" s="69">
        <f t="shared" si="36"/>
        <v>24.206166666666647</v>
      </c>
      <c r="G59" s="69">
        <f t="shared" si="36"/>
        <v>24.206166666666647</v>
      </c>
      <c r="H59" s="69">
        <f t="shared" si="36"/>
        <v>24.206166666666647</v>
      </c>
      <c r="I59" s="69">
        <f t="shared" si="36"/>
        <v>24.206166666666647</v>
      </c>
      <c r="J59" s="69">
        <f t="shared" si="36"/>
        <v>24.206166666666647</v>
      </c>
      <c r="K59" s="69">
        <f t="shared" si="36"/>
        <v>24.206166666666647</v>
      </c>
      <c r="L59" s="69">
        <f t="shared" si="36"/>
        <v>24.206166666666647</v>
      </c>
      <c r="M59" s="69">
        <f t="shared" si="36"/>
        <v>24.206166666666647</v>
      </c>
      <c r="N59" s="69">
        <f t="shared" si="36"/>
        <v>24.206166666666647</v>
      </c>
      <c r="O59" s="69">
        <f t="shared" si="36"/>
        <v>34.982249999999986</v>
      </c>
      <c r="P59" s="69">
        <f t="shared" si="36"/>
        <v>34.982249999999986</v>
      </c>
      <c r="Q59" s="69">
        <f t="shared" si="36"/>
        <v>34.982249999999986</v>
      </c>
      <c r="R59" s="69">
        <f t="shared" si="36"/>
        <v>34.982249999999986</v>
      </c>
      <c r="S59" s="69">
        <f t="shared" si="36"/>
        <v>34.982249999999986</v>
      </c>
      <c r="T59" s="69">
        <f t="shared" si="36"/>
        <v>34.982249999999986</v>
      </c>
      <c r="U59" s="69">
        <f t="shared" si="36"/>
        <v>34.982249999999986</v>
      </c>
      <c r="V59" s="69">
        <f t="shared" si="36"/>
        <v>34.982249999999986</v>
      </c>
      <c r="W59" s="69">
        <f t="shared" si="36"/>
        <v>34.982249999999986</v>
      </c>
      <c r="X59" s="69">
        <f t="shared" si="36"/>
        <v>34.982249999999986</v>
      </c>
      <c r="Y59" s="69">
        <f t="shared" si="36"/>
        <v>34.982249999999986</v>
      </c>
      <c r="Z59" s="69">
        <f t="shared" si="36"/>
        <v>34.982249999999986</v>
      </c>
      <c r="AA59" s="69">
        <f t="shared" si="36"/>
        <v>41.115499999999983</v>
      </c>
      <c r="AB59" s="69">
        <f t="shared" si="36"/>
        <v>41.115499999999983</v>
      </c>
      <c r="AC59" s="69">
        <f t="shared" si="36"/>
        <v>41.115499999999983</v>
      </c>
      <c r="AD59" s="69">
        <f t="shared" si="36"/>
        <v>41.115499999999983</v>
      </c>
      <c r="AE59" s="69">
        <f t="shared" si="36"/>
        <v>41.115499999999983</v>
      </c>
      <c r="AF59" s="69">
        <f t="shared" si="36"/>
        <v>41.115499999999983</v>
      </c>
      <c r="AG59" s="69">
        <f t="shared" si="36"/>
        <v>41.115499999999983</v>
      </c>
      <c r="AH59" s="69">
        <f t="shared" si="36"/>
        <v>41.115499999999983</v>
      </c>
      <c r="AI59" s="69">
        <f t="shared" si="36"/>
        <v>41.115499999999983</v>
      </c>
      <c r="AJ59" s="69">
        <f t="shared" si="36"/>
        <v>41.115499999999983</v>
      </c>
      <c r="AK59" s="69">
        <f t="shared" si="36"/>
        <v>41.115499999999983</v>
      </c>
      <c r="AL59" s="70">
        <f t="shared" si="36"/>
        <v>41.115499999999983</v>
      </c>
      <c r="AM59" s="64">
        <f t="shared" ref="AM59" si="37">SUM(C59:N59)</f>
        <v>290.47399999999982</v>
      </c>
      <c r="AN59" s="65">
        <f t="shared" ref="AN59" si="38">SUM(O59:Z59)</f>
        <v>419.78699999999975</v>
      </c>
      <c r="AO59" s="66">
        <f t="shared" ref="AO59" si="39">SUM(AA59:AL59)</f>
        <v>493.38599999999991</v>
      </c>
    </row>
    <row r="60" spans="1:41" x14ac:dyDescent="0.3">
      <c r="B60" s="62" t="s">
        <v>49</v>
      </c>
      <c r="C60" s="42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40">
        <f>IF(AM59&gt;G11,I11+J11*(AM59-G11),IF(AM59&gt;G10,I10+J10*(AM59-G10),AM59*J9))</f>
        <v>112.42751999999992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40">
        <f>IF(AN59&gt;G11,I11+J11*(AN59-G11),IF(AN59&gt;G10,I10+J10*(AN59-G10),AN59*J9))</f>
        <v>174.49775999999989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s="41">
        <f>IF(AO59&gt;G11,I11+J11*(AO59-G11),IF(AO59&gt;G10,I10+J10*(AO59-G10),AO59*J9))</f>
        <v>209.82527999999996</v>
      </c>
      <c r="AM60" s="55">
        <f>N60</f>
        <v>112.42751999999992</v>
      </c>
      <c r="AN60" s="12">
        <f>Z60</f>
        <v>174.49775999999989</v>
      </c>
      <c r="AO60" s="56">
        <f>AL60</f>
        <v>209.82527999999996</v>
      </c>
    </row>
    <row r="61" spans="1:41" ht="15.6" x14ac:dyDescent="0.3">
      <c r="B61" s="72" t="s">
        <v>56</v>
      </c>
      <c r="C61" s="73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5"/>
      <c r="AM61" s="76">
        <f>AM59-AM60</f>
        <v>178.04647999999992</v>
      </c>
      <c r="AN61" s="77">
        <f>AN59-AN60</f>
        <v>245.28923999999986</v>
      </c>
      <c r="AO61" s="78">
        <f>AO59-AO60</f>
        <v>283.56071999999995</v>
      </c>
    </row>
    <row r="64" spans="1:41" x14ac:dyDescent="0.3">
      <c r="C64" s="132" t="s">
        <v>57</v>
      </c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4"/>
    </row>
    <row r="65" spans="1:41" x14ac:dyDescent="0.3">
      <c r="C65" s="20">
        <v>1</v>
      </c>
      <c r="D65" s="21">
        <v>2</v>
      </c>
      <c r="E65" s="21">
        <v>3</v>
      </c>
      <c r="F65" s="21">
        <v>4</v>
      </c>
      <c r="G65" s="21">
        <v>5</v>
      </c>
      <c r="H65" s="21">
        <v>6</v>
      </c>
      <c r="I65" s="21">
        <v>7</v>
      </c>
      <c r="J65" s="21">
        <v>8</v>
      </c>
      <c r="K65" s="21">
        <v>9</v>
      </c>
      <c r="L65" s="21">
        <v>10</v>
      </c>
      <c r="M65" s="21">
        <v>11</v>
      </c>
      <c r="N65" s="21">
        <v>12</v>
      </c>
      <c r="O65" s="21">
        <v>13</v>
      </c>
      <c r="P65" s="21">
        <v>14</v>
      </c>
      <c r="Q65" s="21">
        <v>15</v>
      </c>
      <c r="R65" s="21">
        <v>16</v>
      </c>
      <c r="S65" s="21">
        <v>17</v>
      </c>
      <c r="T65" s="21">
        <v>18</v>
      </c>
      <c r="U65" s="21">
        <v>19</v>
      </c>
      <c r="V65" s="21">
        <v>20</v>
      </c>
      <c r="W65" s="21">
        <v>21</v>
      </c>
      <c r="X65" s="21">
        <v>22</v>
      </c>
      <c r="Y65" s="21">
        <v>23</v>
      </c>
      <c r="Z65" s="21">
        <v>24</v>
      </c>
      <c r="AA65" s="21">
        <v>25</v>
      </c>
      <c r="AB65" s="21">
        <v>26</v>
      </c>
      <c r="AC65" s="21">
        <v>27</v>
      </c>
      <c r="AD65" s="21">
        <v>28</v>
      </c>
      <c r="AE65" s="21">
        <v>29</v>
      </c>
      <c r="AF65" s="21">
        <v>30</v>
      </c>
      <c r="AG65" s="21">
        <v>31</v>
      </c>
      <c r="AH65" s="21">
        <v>32</v>
      </c>
      <c r="AI65" s="21">
        <v>33</v>
      </c>
      <c r="AJ65" s="21">
        <v>34</v>
      </c>
      <c r="AK65" s="21">
        <v>35</v>
      </c>
      <c r="AL65" s="22">
        <v>36</v>
      </c>
      <c r="AM65" s="17" t="s">
        <v>14</v>
      </c>
      <c r="AN65" s="18" t="s">
        <v>15</v>
      </c>
      <c r="AO65" s="19" t="s">
        <v>16</v>
      </c>
    </row>
    <row r="66" spans="1:41" x14ac:dyDescent="0.3">
      <c r="B66" s="23" t="s">
        <v>58</v>
      </c>
      <c r="C66" s="57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9"/>
      <c r="AM66" s="36">
        <f t="shared" ref="AM66:AM70" si="40">SUM(C66:N66)</f>
        <v>0</v>
      </c>
      <c r="AN66" s="37">
        <f t="shared" ref="AN66:AN70" si="41">SUM(O66:Z66)</f>
        <v>0</v>
      </c>
      <c r="AO66" s="38">
        <f t="shared" ref="AO66:AO70" si="42">SUM(AA66:AL66)</f>
        <v>0</v>
      </c>
    </row>
    <row r="67" spans="1:41" x14ac:dyDescent="0.3">
      <c r="B67" s="32" t="s">
        <v>59</v>
      </c>
      <c r="C67" s="55">
        <f>C21+C22</f>
        <v>129.33333333333334</v>
      </c>
      <c r="D67" s="12">
        <f t="shared" ref="D67:AL67" si="43">D21+D22</f>
        <v>129.33333333333334</v>
      </c>
      <c r="E67" s="12">
        <f t="shared" si="43"/>
        <v>129.33333333333334</v>
      </c>
      <c r="F67" s="12">
        <f t="shared" si="43"/>
        <v>129.33333333333334</v>
      </c>
      <c r="G67" s="12">
        <f t="shared" si="43"/>
        <v>129.33333333333334</v>
      </c>
      <c r="H67" s="12">
        <f t="shared" si="43"/>
        <v>129.33333333333334</v>
      </c>
      <c r="I67" s="12">
        <f t="shared" si="43"/>
        <v>129.33333333333334</v>
      </c>
      <c r="J67" s="12">
        <f t="shared" si="43"/>
        <v>129.33333333333334</v>
      </c>
      <c r="K67" s="12">
        <f t="shared" si="43"/>
        <v>129.33333333333334</v>
      </c>
      <c r="L67" s="12">
        <f t="shared" si="43"/>
        <v>129.33333333333334</v>
      </c>
      <c r="M67" s="12">
        <f t="shared" si="43"/>
        <v>129.33333333333334</v>
      </c>
      <c r="N67" s="12">
        <f t="shared" si="43"/>
        <v>129.33333333333334</v>
      </c>
      <c r="O67" s="12">
        <f t="shared" si="43"/>
        <v>141.45833333333334</v>
      </c>
      <c r="P67" s="12">
        <f t="shared" si="43"/>
        <v>141.45833333333334</v>
      </c>
      <c r="Q67" s="12">
        <f t="shared" si="43"/>
        <v>141.45833333333334</v>
      </c>
      <c r="R67" s="12">
        <f t="shared" si="43"/>
        <v>141.45833333333334</v>
      </c>
      <c r="S67" s="12">
        <f t="shared" si="43"/>
        <v>141.45833333333334</v>
      </c>
      <c r="T67" s="12">
        <f t="shared" si="43"/>
        <v>141.45833333333334</v>
      </c>
      <c r="U67" s="12">
        <f t="shared" si="43"/>
        <v>141.45833333333334</v>
      </c>
      <c r="V67" s="12">
        <f t="shared" si="43"/>
        <v>141.45833333333334</v>
      </c>
      <c r="W67" s="12">
        <f t="shared" si="43"/>
        <v>141.45833333333334</v>
      </c>
      <c r="X67" s="12">
        <f t="shared" si="43"/>
        <v>141.45833333333334</v>
      </c>
      <c r="Y67" s="12">
        <f t="shared" si="43"/>
        <v>141.45833333333334</v>
      </c>
      <c r="Z67" s="12">
        <f t="shared" si="43"/>
        <v>141.45833333333334</v>
      </c>
      <c r="AA67" s="12">
        <f t="shared" si="43"/>
        <v>153.58333333333334</v>
      </c>
      <c r="AB67" s="12">
        <f t="shared" si="43"/>
        <v>153.58333333333334</v>
      </c>
      <c r="AC67" s="12">
        <f t="shared" si="43"/>
        <v>153.58333333333334</v>
      </c>
      <c r="AD67" s="12">
        <f t="shared" si="43"/>
        <v>153.58333333333334</v>
      </c>
      <c r="AE67" s="12">
        <f t="shared" si="43"/>
        <v>153.58333333333334</v>
      </c>
      <c r="AF67" s="12">
        <f t="shared" si="43"/>
        <v>153.58333333333334</v>
      </c>
      <c r="AG67" s="12">
        <f t="shared" si="43"/>
        <v>153.58333333333334</v>
      </c>
      <c r="AH67" s="12">
        <f t="shared" si="43"/>
        <v>153.58333333333334</v>
      </c>
      <c r="AI67" s="12">
        <f t="shared" si="43"/>
        <v>153.58333333333334</v>
      </c>
      <c r="AJ67" s="12">
        <f t="shared" si="43"/>
        <v>153.58333333333334</v>
      </c>
      <c r="AK67" s="12">
        <f t="shared" si="43"/>
        <v>153.58333333333334</v>
      </c>
      <c r="AL67" s="56">
        <f t="shared" si="43"/>
        <v>153.58333333333334</v>
      </c>
      <c r="AM67" s="39"/>
      <c r="AN67" s="40"/>
      <c r="AO67" s="41"/>
    </row>
    <row r="68" spans="1:41" x14ac:dyDescent="0.3">
      <c r="B68" s="34" t="s">
        <v>60</v>
      </c>
      <c r="C68" s="55">
        <f>C23</f>
        <v>0</v>
      </c>
      <c r="D68" s="12">
        <f t="shared" ref="D68:AL68" si="44">D23</f>
        <v>4</v>
      </c>
      <c r="E68" s="12">
        <f t="shared" si="44"/>
        <v>4</v>
      </c>
      <c r="F68" s="12">
        <f t="shared" si="44"/>
        <v>4</v>
      </c>
      <c r="G68" s="12">
        <f t="shared" si="44"/>
        <v>4</v>
      </c>
      <c r="H68" s="12">
        <f t="shared" si="44"/>
        <v>4</v>
      </c>
      <c r="I68" s="12">
        <f t="shared" si="44"/>
        <v>4</v>
      </c>
      <c r="J68" s="12">
        <f t="shared" si="44"/>
        <v>4</v>
      </c>
      <c r="K68" s="12">
        <f t="shared" si="44"/>
        <v>4</v>
      </c>
      <c r="L68" s="12">
        <f t="shared" si="44"/>
        <v>4</v>
      </c>
      <c r="M68" s="12">
        <f t="shared" si="44"/>
        <v>4</v>
      </c>
      <c r="N68" s="12">
        <f t="shared" si="44"/>
        <v>4</v>
      </c>
      <c r="O68" s="12">
        <f t="shared" si="44"/>
        <v>4</v>
      </c>
      <c r="P68" s="12">
        <f t="shared" si="44"/>
        <v>4.375</v>
      </c>
      <c r="Q68" s="12">
        <f t="shared" si="44"/>
        <v>4.375</v>
      </c>
      <c r="R68" s="12">
        <f t="shared" si="44"/>
        <v>4.375</v>
      </c>
      <c r="S68" s="12">
        <f t="shared" si="44"/>
        <v>4.375</v>
      </c>
      <c r="T68" s="12">
        <f t="shared" si="44"/>
        <v>4.375</v>
      </c>
      <c r="U68" s="12">
        <f t="shared" si="44"/>
        <v>4.375</v>
      </c>
      <c r="V68" s="12">
        <f t="shared" si="44"/>
        <v>4.375</v>
      </c>
      <c r="W68" s="12">
        <f t="shared" si="44"/>
        <v>4.375</v>
      </c>
      <c r="X68" s="12">
        <f t="shared" si="44"/>
        <v>4.375</v>
      </c>
      <c r="Y68" s="12">
        <f t="shared" si="44"/>
        <v>4.375</v>
      </c>
      <c r="Z68" s="12">
        <f t="shared" si="44"/>
        <v>4.375</v>
      </c>
      <c r="AA68" s="12">
        <f t="shared" si="44"/>
        <v>4.375</v>
      </c>
      <c r="AB68" s="12">
        <f t="shared" si="44"/>
        <v>4.75</v>
      </c>
      <c r="AC68" s="12">
        <f t="shared" si="44"/>
        <v>4.75</v>
      </c>
      <c r="AD68" s="12">
        <f t="shared" si="44"/>
        <v>4.75</v>
      </c>
      <c r="AE68" s="12">
        <f t="shared" si="44"/>
        <v>4.75</v>
      </c>
      <c r="AF68" s="12">
        <f t="shared" si="44"/>
        <v>4.75</v>
      </c>
      <c r="AG68" s="12">
        <f t="shared" si="44"/>
        <v>4.75</v>
      </c>
      <c r="AH68" s="12">
        <f t="shared" si="44"/>
        <v>4.75</v>
      </c>
      <c r="AI68" s="12">
        <f t="shared" si="44"/>
        <v>4.75</v>
      </c>
      <c r="AJ68" s="12">
        <f t="shared" si="44"/>
        <v>4.75</v>
      </c>
      <c r="AK68" s="12">
        <f t="shared" si="44"/>
        <v>4.75</v>
      </c>
      <c r="AL68" s="56">
        <f t="shared" si="44"/>
        <v>4.75</v>
      </c>
      <c r="AM68" s="39">
        <f t="shared" si="40"/>
        <v>44</v>
      </c>
      <c r="AN68" s="40">
        <f t="shared" si="41"/>
        <v>52.125</v>
      </c>
      <c r="AO68" s="41">
        <f t="shared" si="42"/>
        <v>56.625</v>
      </c>
    </row>
    <row r="69" spans="1:41" x14ac:dyDescent="0.3">
      <c r="B69" s="34" t="s">
        <v>61</v>
      </c>
      <c r="C69" s="55">
        <f>C24</f>
        <v>1.6800000000000002</v>
      </c>
      <c r="D69" s="12">
        <f t="shared" ref="D69:AL69" si="45">D24</f>
        <v>1.6800000000000002</v>
      </c>
      <c r="E69" s="12">
        <f t="shared" si="45"/>
        <v>1.6800000000000002</v>
      </c>
      <c r="F69" s="12">
        <f t="shared" si="45"/>
        <v>1.6800000000000002</v>
      </c>
      <c r="G69" s="12">
        <f t="shared" si="45"/>
        <v>1.6800000000000002</v>
      </c>
      <c r="H69" s="12">
        <f t="shared" si="45"/>
        <v>1.6800000000000002</v>
      </c>
      <c r="I69" s="12">
        <f t="shared" si="45"/>
        <v>1.6800000000000002</v>
      </c>
      <c r="J69" s="12">
        <f t="shared" si="45"/>
        <v>1.6800000000000002</v>
      </c>
      <c r="K69" s="12">
        <f t="shared" si="45"/>
        <v>1.6800000000000002</v>
      </c>
      <c r="L69" s="12">
        <f t="shared" si="45"/>
        <v>1.6800000000000002</v>
      </c>
      <c r="M69" s="12">
        <f t="shared" si="45"/>
        <v>1.6800000000000002</v>
      </c>
      <c r="N69" s="12">
        <f t="shared" si="45"/>
        <v>1.6800000000000002</v>
      </c>
      <c r="O69" s="12">
        <f t="shared" si="45"/>
        <v>1.8375000000000001</v>
      </c>
      <c r="P69" s="12">
        <f t="shared" si="45"/>
        <v>1.8375000000000001</v>
      </c>
      <c r="Q69" s="12">
        <f t="shared" si="45"/>
        <v>1.8375000000000001</v>
      </c>
      <c r="R69" s="12">
        <f t="shared" si="45"/>
        <v>1.8375000000000001</v>
      </c>
      <c r="S69" s="12">
        <f t="shared" si="45"/>
        <v>1.8375000000000001</v>
      </c>
      <c r="T69" s="12">
        <f t="shared" si="45"/>
        <v>1.8375000000000001</v>
      </c>
      <c r="U69" s="12">
        <f t="shared" si="45"/>
        <v>1.8375000000000001</v>
      </c>
      <c r="V69" s="12">
        <f t="shared" si="45"/>
        <v>1.8375000000000001</v>
      </c>
      <c r="W69" s="12">
        <f t="shared" si="45"/>
        <v>1.8375000000000001</v>
      </c>
      <c r="X69" s="12">
        <f t="shared" si="45"/>
        <v>1.8375000000000001</v>
      </c>
      <c r="Y69" s="12">
        <f t="shared" si="45"/>
        <v>1.8375000000000001</v>
      </c>
      <c r="Z69" s="12">
        <f t="shared" si="45"/>
        <v>1.8375000000000001</v>
      </c>
      <c r="AA69" s="12">
        <f t="shared" si="45"/>
        <v>1.9950000000000001</v>
      </c>
      <c r="AB69" s="12">
        <f t="shared" si="45"/>
        <v>1.9950000000000001</v>
      </c>
      <c r="AC69" s="12">
        <f t="shared" si="45"/>
        <v>1.9950000000000001</v>
      </c>
      <c r="AD69" s="12">
        <f t="shared" si="45"/>
        <v>1.9950000000000001</v>
      </c>
      <c r="AE69" s="12">
        <f t="shared" si="45"/>
        <v>1.9950000000000001</v>
      </c>
      <c r="AF69" s="12">
        <f t="shared" si="45"/>
        <v>1.9950000000000001</v>
      </c>
      <c r="AG69" s="12">
        <f t="shared" si="45"/>
        <v>1.9950000000000001</v>
      </c>
      <c r="AH69" s="12">
        <f t="shared" si="45"/>
        <v>1.9950000000000001</v>
      </c>
      <c r="AI69" s="12">
        <f t="shared" si="45"/>
        <v>1.9950000000000001</v>
      </c>
      <c r="AJ69" s="12">
        <f t="shared" si="45"/>
        <v>1.9950000000000001</v>
      </c>
      <c r="AK69" s="12">
        <f t="shared" si="45"/>
        <v>1.9950000000000001</v>
      </c>
      <c r="AL69" s="56">
        <f t="shared" si="45"/>
        <v>1.9950000000000001</v>
      </c>
      <c r="AM69" s="39">
        <f t="shared" si="40"/>
        <v>20.16</v>
      </c>
      <c r="AN69" s="40">
        <f t="shared" si="41"/>
        <v>22.049999999999997</v>
      </c>
      <c r="AO69" s="41">
        <f t="shared" si="42"/>
        <v>23.940000000000008</v>
      </c>
    </row>
    <row r="70" spans="1:41" x14ac:dyDescent="0.3">
      <c r="B70" s="63" t="s">
        <v>62</v>
      </c>
      <c r="C70" s="64">
        <f>C67+C68-C69</f>
        <v>127.65333333333334</v>
      </c>
      <c r="D70" s="65">
        <f t="shared" ref="D70:AL70" si="46">D67+D68-D69</f>
        <v>131.65333333333334</v>
      </c>
      <c r="E70" s="65">
        <f t="shared" si="46"/>
        <v>131.65333333333334</v>
      </c>
      <c r="F70" s="65">
        <f t="shared" si="46"/>
        <v>131.65333333333334</v>
      </c>
      <c r="G70" s="65">
        <f t="shared" si="46"/>
        <v>131.65333333333334</v>
      </c>
      <c r="H70" s="65">
        <f t="shared" si="46"/>
        <v>131.65333333333334</v>
      </c>
      <c r="I70" s="65">
        <f t="shared" si="46"/>
        <v>131.65333333333334</v>
      </c>
      <c r="J70" s="65">
        <f t="shared" si="46"/>
        <v>131.65333333333334</v>
      </c>
      <c r="K70" s="65">
        <f t="shared" si="46"/>
        <v>131.65333333333334</v>
      </c>
      <c r="L70" s="65">
        <f t="shared" si="46"/>
        <v>131.65333333333334</v>
      </c>
      <c r="M70" s="65">
        <f t="shared" si="46"/>
        <v>131.65333333333334</v>
      </c>
      <c r="N70" s="65">
        <f t="shared" si="46"/>
        <v>131.65333333333334</v>
      </c>
      <c r="O70" s="65">
        <f t="shared" si="46"/>
        <v>143.62083333333334</v>
      </c>
      <c r="P70" s="65">
        <f t="shared" si="46"/>
        <v>143.99583333333334</v>
      </c>
      <c r="Q70" s="65">
        <f t="shared" si="46"/>
        <v>143.99583333333334</v>
      </c>
      <c r="R70" s="65">
        <f t="shared" si="46"/>
        <v>143.99583333333334</v>
      </c>
      <c r="S70" s="65">
        <f t="shared" si="46"/>
        <v>143.99583333333334</v>
      </c>
      <c r="T70" s="65">
        <f t="shared" si="46"/>
        <v>143.99583333333334</v>
      </c>
      <c r="U70" s="65">
        <f t="shared" si="46"/>
        <v>143.99583333333334</v>
      </c>
      <c r="V70" s="65">
        <f t="shared" si="46"/>
        <v>143.99583333333334</v>
      </c>
      <c r="W70" s="65">
        <f t="shared" si="46"/>
        <v>143.99583333333334</v>
      </c>
      <c r="X70" s="65">
        <f t="shared" si="46"/>
        <v>143.99583333333334</v>
      </c>
      <c r="Y70" s="65">
        <f t="shared" si="46"/>
        <v>143.99583333333334</v>
      </c>
      <c r="Z70" s="65">
        <f t="shared" si="46"/>
        <v>143.99583333333334</v>
      </c>
      <c r="AA70" s="65">
        <f t="shared" si="46"/>
        <v>155.96333333333334</v>
      </c>
      <c r="AB70" s="65">
        <f t="shared" si="46"/>
        <v>156.33833333333334</v>
      </c>
      <c r="AC70" s="65">
        <f t="shared" si="46"/>
        <v>156.33833333333334</v>
      </c>
      <c r="AD70" s="65">
        <f t="shared" si="46"/>
        <v>156.33833333333334</v>
      </c>
      <c r="AE70" s="65">
        <f t="shared" si="46"/>
        <v>156.33833333333334</v>
      </c>
      <c r="AF70" s="65">
        <f t="shared" si="46"/>
        <v>156.33833333333334</v>
      </c>
      <c r="AG70" s="65">
        <f t="shared" si="46"/>
        <v>156.33833333333334</v>
      </c>
      <c r="AH70" s="65">
        <f t="shared" si="46"/>
        <v>156.33833333333334</v>
      </c>
      <c r="AI70" s="65">
        <f t="shared" si="46"/>
        <v>156.33833333333334</v>
      </c>
      <c r="AJ70" s="65">
        <f t="shared" si="46"/>
        <v>156.33833333333334</v>
      </c>
      <c r="AK70" s="65">
        <f t="shared" si="46"/>
        <v>156.33833333333334</v>
      </c>
      <c r="AL70" s="66">
        <f t="shared" si="46"/>
        <v>156.33833333333334</v>
      </c>
      <c r="AM70" s="64">
        <f t="shared" si="40"/>
        <v>1575.8400000000004</v>
      </c>
      <c r="AN70" s="65">
        <f t="shared" si="41"/>
        <v>1727.5750000000005</v>
      </c>
      <c r="AO70" s="66">
        <f t="shared" si="42"/>
        <v>1875.6850000000002</v>
      </c>
    </row>
    <row r="71" spans="1:41" x14ac:dyDescent="0.3">
      <c r="B71" s="24"/>
      <c r="C71" s="42"/>
      <c r="AL71" s="43"/>
      <c r="AM71" s="42"/>
      <c r="AO71" s="43"/>
    </row>
    <row r="72" spans="1:41" x14ac:dyDescent="0.3">
      <c r="A72" s="25"/>
      <c r="B72" s="24" t="s">
        <v>33</v>
      </c>
      <c r="C72" s="39">
        <f>C41</f>
        <v>22.666666666666671</v>
      </c>
      <c r="D72" s="40">
        <f>D41</f>
        <v>22.666666666666671</v>
      </c>
      <c r="E72" s="40">
        <f t="shared" ref="E72:AL72" si="47">E41</f>
        <v>22.666666666666671</v>
      </c>
      <c r="F72" s="40">
        <f t="shared" si="47"/>
        <v>22.666666666666671</v>
      </c>
      <c r="G72" s="40">
        <f t="shared" si="47"/>
        <v>22.666666666666671</v>
      </c>
      <c r="H72" s="40">
        <f t="shared" si="47"/>
        <v>22.666666666666671</v>
      </c>
      <c r="I72" s="40">
        <f t="shared" si="47"/>
        <v>22.666666666666671</v>
      </c>
      <c r="J72" s="40">
        <f t="shared" si="47"/>
        <v>22.666666666666671</v>
      </c>
      <c r="K72" s="40">
        <f t="shared" si="47"/>
        <v>22.666666666666671</v>
      </c>
      <c r="L72" s="40">
        <f t="shared" si="47"/>
        <v>22.666666666666671</v>
      </c>
      <c r="M72" s="40">
        <f t="shared" si="47"/>
        <v>22.666666666666671</v>
      </c>
      <c r="N72" s="40">
        <f t="shared" si="47"/>
        <v>22.666666666666671</v>
      </c>
      <c r="O72" s="40">
        <f t="shared" si="47"/>
        <v>24.791666666666671</v>
      </c>
      <c r="P72" s="40">
        <f t="shared" si="47"/>
        <v>24.791666666666671</v>
      </c>
      <c r="Q72" s="40">
        <f t="shared" si="47"/>
        <v>24.791666666666671</v>
      </c>
      <c r="R72" s="40">
        <f t="shared" si="47"/>
        <v>24.791666666666671</v>
      </c>
      <c r="S72" s="40">
        <f t="shared" si="47"/>
        <v>24.791666666666671</v>
      </c>
      <c r="T72" s="40">
        <f t="shared" si="47"/>
        <v>24.791666666666671</v>
      </c>
      <c r="U72" s="40">
        <f t="shared" si="47"/>
        <v>24.791666666666671</v>
      </c>
      <c r="V72" s="40">
        <f t="shared" si="47"/>
        <v>24.791666666666671</v>
      </c>
      <c r="W72" s="40">
        <f t="shared" si="47"/>
        <v>24.791666666666671</v>
      </c>
      <c r="X72" s="40">
        <f t="shared" si="47"/>
        <v>24.791666666666671</v>
      </c>
      <c r="Y72" s="40">
        <f t="shared" si="47"/>
        <v>24.791666666666671</v>
      </c>
      <c r="Z72" s="40">
        <f t="shared" si="47"/>
        <v>24.791666666666671</v>
      </c>
      <c r="AA72" s="40">
        <f t="shared" si="47"/>
        <v>26.916666666666671</v>
      </c>
      <c r="AB72" s="40">
        <f t="shared" si="47"/>
        <v>26.916666666666671</v>
      </c>
      <c r="AC72" s="40">
        <f t="shared" si="47"/>
        <v>26.916666666666671</v>
      </c>
      <c r="AD72" s="40">
        <f t="shared" si="47"/>
        <v>26.916666666666671</v>
      </c>
      <c r="AE72" s="40">
        <f t="shared" si="47"/>
        <v>26.916666666666671</v>
      </c>
      <c r="AF72" s="40">
        <f t="shared" si="47"/>
        <v>26.916666666666671</v>
      </c>
      <c r="AG72" s="40">
        <f t="shared" si="47"/>
        <v>26.916666666666671</v>
      </c>
      <c r="AH72" s="40">
        <f t="shared" si="47"/>
        <v>26.916666666666671</v>
      </c>
      <c r="AI72" s="40">
        <f t="shared" si="47"/>
        <v>26.916666666666671</v>
      </c>
      <c r="AJ72" s="40">
        <f t="shared" si="47"/>
        <v>26.916666666666671</v>
      </c>
      <c r="AK72" s="40">
        <f t="shared" si="47"/>
        <v>26.916666666666671</v>
      </c>
      <c r="AL72" s="40">
        <f t="shared" si="47"/>
        <v>26.916666666666671</v>
      </c>
      <c r="AM72" s="39">
        <f t="shared" ref="AM72:AM89" si="48">SUM(C72:N72)</f>
        <v>272.00000000000011</v>
      </c>
      <c r="AN72" s="40">
        <f t="shared" ref="AN72:AN89" si="49">SUM(O72:Z72)</f>
        <v>297.50000000000011</v>
      </c>
      <c r="AO72" s="41">
        <f t="shared" ref="AO72:AO89" si="50">SUM(AA72:AL72)</f>
        <v>323.00000000000017</v>
      </c>
    </row>
    <row r="73" spans="1:41" x14ac:dyDescent="0.3">
      <c r="A73" s="28"/>
      <c r="B73" s="24" t="s">
        <v>1</v>
      </c>
      <c r="C73" s="39">
        <f>C42</f>
        <v>2.2666666666666671</v>
      </c>
      <c r="D73" s="40">
        <f>D42</f>
        <v>2.2666666666666671</v>
      </c>
      <c r="E73" s="40">
        <f t="shared" ref="E73:AL73" si="51">E42</f>
        <v>2.2666666666666671</v>
      </c>
      <c r="F73" s="40">
        <f t="shared" si="51"/>
        <v>2.2666666666666671</v>
      </c>
      <c r="G73" s="40">
        <f t="shared" si="51"/>
        <v>2.2666666666666671</v>
      </c>
      <c r="H73" s="40">
        <f t="shared" si="51"/>
        <v>2.2666666666666671</v>
      </c>
      <c r="I73" s="40">
        <f t="shared" si="51"/>
        <v>2.2666666666666671</v>
      </c>
      <c r="J73" s="40">
        <f t="shared" si="51"/>
        <v>2.2666666666666671</v>
      </c>
      <c r="K73" s="40">
        <f t="shared" si="51"/>
        <v>2.2666666666666671</v>
      </c>
      <c r="L73" s="40">
        <f t="shared" si="51"/>
        <v>2.2666666666666671</v>
      </c>
      <c r="M73" s="40">
        <f t="shared" si="51"/>
        <v>2.2666666666666671</v>
      </c>
      <c r="N73" s="40">
        <f t="shared" si="51"/>
        <v>2.2666666666666671</v>
      </c>
      <c r="O73" s="40">
        <f t="shared" si="51"/>
        <v>2.4791666666666674</v>
      </c>
      <c r="P73" s="40">
        <f t="shared" si="51"/>
        <v>2.4791666666666674</v>
      </c>
      <c r="Q73" s="40">
        <f t="shared" si="51"/>
        <v>2.4791666666666674</v>
      </c>
      <c r="R73" s="40">
        <f t="shared" si="51"/>
        <v>2.4791666666666674</v>
      </c>
      <c r="S73" s="40">
        <f t="shared" si="51"/>
        <v>2.4791666666666674</v>
      </c>
      <c r="T73" s="40">
        <f t="shared" si="51"/>
        <v>2.4791666666666674</v>
      </c>
      <c r="U73" s="40">
        <f t="shared" si="51"/>
        <v>2.4791666666666674</v>
      </c>
      <c r="V73" s="40">
        <f t="shared" si="51"/>
        <v>2.4791666666666674</v>
      </c>
      <c r="W73" s="40">
        <f t="shared" si="51"/>
        <v>2.4791666666666674</v>
      </c>
      <c r="X73" s="40">
        <f t="shared" si="51"/>
        <v>2.4791666666666674</v>
      </c>
      <c r="Y73" s="40">
        <f t="shared" si="51"/>
        <v>2.4791666666666674</v>
      </c>
      <c r="Z73" s="40">
        <f t="shared" si="51"/>
        <v>2.4791666666666674</v>
      </c>
      <c r="AA73" s="40">
        <f t="shared" si="51"/>
        <v>2.6916666666666673</v>
      </c>
      <c r="AB73" s="40">
        <f t="shared" si="51"/>
        <v>2.6916666666666673</v>
      </c>
      <c r="AC73" s="40">
        <f t="shared" si="51"/>
        <v>2.6916666666666673</v>
      </c>
      <c r="AD73" s="40">
        <f t="shared" si="51"/>
        <v>2.6916666666666673</v>
      </c>
      <c r="AE73" s="40">
        <f t="shared" si="51"/>
        <v>2.6916666666666673</v>
      </c>
      <c r="AF73" s="40">
        <f t="shared" si="51"/>
        <v>2.6916666666666673</v>
      </c>
      <c r="AG73" s="40">
        <f t="shared" si="51"/>
        <v>2.6916666666666673</v>
      </c>
      <c r="AH73" s="40">
        <f t="shared" si="51"/>
        <v>2.6916666666666673</v>
      </c>
      <c r="AI73" s="40">
        <f t="shared" si="51"/>
        <v>2.6916666666666673</v>
      </c>
      <c r="AJ73" s="40">
        <f t="shared" si="51"/>
        <v>2.6916666666666673</v>
      </c>
      <c r="AK73" s="40">
        <f t="shared" si="51"/>
        <v>2.6916666666666673</v>
      </c>
      <c r="AL73" s="40">
        <f t="shared" si="51"/>
        <v>2.6916666666666673</v>
      </c>
      <c r="AM73" s="39">
        <f t="shared" si="48"/>
        <v>27.2</v>
      </c>
      <c r="AN73" s="40">
        <f t="shared" si="49"/>
        <v>29.750000000000011</v>
      </c>
      <c r="AO73" s="41">
        <f t="shared" si="50"/>
        <v>32.300000000000004</v>
      </c>
    </row>
    <row r="74" spans="1:41" x14ac:dyDescent="0.3">
      <c r="A74" s="28"/>
      <c r="B74" s="24" t="s">
        <v>36</v>
      </c>
      <c r="C74" s="39">
        <v>0</v>
      </c>
      <c r="D74" s="40">
        <f>C43</f>
        <v>5.3333333333333339</v>
      </c>
      <c r="E74" s="40">
        <f t="shared" ref="E74:AL74" si="52">D43</f>
        <v>5.3333333333333339</v>
      </c>
      <c r="F74" s="40">
        <f t="shared" si="52"/>
        <v>5.3333333333333339</v>
      </c>
      <c r="G74" s="40">
        <f t="shared" si="52"/>
        <v>5.3333333333333339</v>
      </c>
      <c r="H74" s="40">
        <f t="shared" si="52"/>
        <v>5.3333333333333339</v>
      </c>
      <c r="I74" s="40">
        <f t="shared" si="52"/>
        <v>5.3333333333333339</v>
      </c>
      <c r="J74" s="40">
        <f t="shared" si="52"/>
        <v>5.3333333333333339</v>
      </c>
      <c r="K74" s="40">
        <f t="shared" si="52"/>
        <v>5.3333333333333339</v>
      </c>
      <c r="L74" s="40">
        <f t="shared" si="52"/>
        <v>5.3333333333333339</v>
      </c>
      <c r="M74" s="40">
        <f t="shared" si="52"/>
        <v>5.3333333333333339</v>
      </c>
      <c r="N74" s="40">
        <f t="shared" si="52"/>
        <v>5.3333333333333339</v>
      </c>
      <c r="O74" s="40">
        <f t="shared" si="52"/>
        <v>5.3333333333333339</v>
      </c>
      <c r="P74" s="40">
        <f t="shared" si="52"/>
        <v>5.8333333333333339</v>
      </c>
      <c r="Q74" s="40">
        <f t="shared" si="52"/>
        <v>5.8333333333333339</v>
      </c>
      <c r="R74" s="40">
        <f t="shared" si="52"/>
        <v>5.8333333333333339</v>
      </c>
      <c r="S74" s="40">
        <f t="shared" si="52"/>
        <v>5.8333333333333339</v>
      </c>
      <c r="T74" s="40">
        <f t="shared" si="52"/>
        <v>5.8333333333333339</v>
      </c>
      <c r="U74" s="40">
        <f t="shared" si="52"/>
        <v>5.8333333333333339</v>
      </c>
      <c r="V74" s="40">
        <f t="shared" si="52"/>
        <v>5.8333333333333339</v>
      </c>
      <c r="W74" s="40">
        <f t="shared" si="52"/>
        <v>5.8333333333333339</v>
      </c>
      <c r="X74" s="40">
        <f t="shared" si="52"/>
        <v>5.8333333333333339</v>
      </c>
      <c r="Y74" s="40">
        <f t="shared" si="52"/>
        <v>5.8333333333333339</v>
      </c>
      <c r="Z74" s="40">
        <f t="shared" si="52"/>
        <v>5.8333333333333339</v>
      </c>
      <c r="AA74" s="40">
        <f t="shared" si="52"/>
        <v>5.8333333333333339</v>
      </c>
      <c r="AB74" s="40">
        <f t="shared" si="52"/>
        <v>6.3333333333333339</v>
      </c>
      <c r="AC74" s="40">
        <f t="shared" si="52"/>
        <v>6.3333333333333339</v>
      </c>
      <c r="AD74" s="40">
        <f t="shared" si="52"/>
        <v>6.3333333333333339</v>
      </c>
      <c r="AE74" s="40">
        <f t="shared" si="52"/>
        <v>6.3333333333333339</v>
      </c>
      <c r="AF74" s="40">
        <f t="shared" si="52"/>
        <v>6.3333333333333339</v>
      </c>
      <c r="AG74" s="40">
        <f t="shared" si="52"/>
        <v>6.3333333333333339</v>
      </c>
      <c r="AH74" s="40">
        <f t="shared" si="52"/>
        <v>6.3333333333333339</v>
      </c>
      <c r="AI74" s="40">
        <f t="shared" si="52"/>
        <v>6.3333333333333339</v>
      </c>
      <c r="AJ74" s="40">
        <f t="shared" si="52"/>
        <v>6.3333333333333339</v>
      </c>
      <c r="AK74" s="40">
        <f t="shared" si="52"/>
        <v>6.3333333333333339</v>
      </c>
      <c r="AL74" s="40">
        <f t="shared" si="52"/>
        <v>6.3333333333333339</v>
      </c>
      <c r="AM74" s="39">
        <f t="shared" si="48"/>
        <v>58.666666666666686</v>
      </c>
      <c r="AN74" s="40">
        <f t="shared" si="49"/>
        <v>69.500000000000014</v>
      </c>
      <c r="AO74" s="41">
        <f t="shared" si="50"/>
        <v>75.500000000000014</v>
      </c>
    </row>
    <row r="75" spans="1:41" x14ac:dyDescent="0.3">
      <c r="A75" s="50"/>
      <c r="B75" s="24" t="s">
        <v>4</v>
      </c>
      <c r="C75" s="39">
        <f>C44</f>
        <v>5.833333333333333</v>
      </c>
      <c r="D75" s="40">
        <f>D44</f>
        <v>5.833333333333333</v>
      </c>
      <c r="E75" s="40">
        <f t="shared" ref="E75:AL75" si="53">E44</f>
        <v>5.833333333333333</v>
      </c>
      <c r="F75" s="40">
        <f t="shared" si="53"/>
        <v>5.833333333333333</v>
      </c>
      <c r="G75" s="40">
        <f t="shared" si="53"/>
        <v>5.833333333333333</v>
      </c>
      <c r="H75" s="40">
        <f t="shared" si="53"/>
        <v>5.833333333333333</v>
      </c>
      <c r="I75" s="40">
        <f t="shared" si="53"/>
        <v>5.833333333333333</v>
      </c>
      <c r="J75" s="40">
        <f t="shared" si="53"/>
        <v>5.833333333333333</v>
      </c>
      <c r="K75" s="40">
        <f t="shared" si="53"/>
        <v>5.833333333333333</v>
      </c>
      <c r="L75" s="40">
        <f t="shared" si="53"/>
        <v>5.833333333333333</v>
      </c>
      <c r="M75" s="40">
        <f t="shared" si="53"/>
        <v>5.833333333333333</v>
      </c>
      <c r="N75" s="40">
        <f t="shared" si="53"/>
        <v>5.833333333333333</v>
      </c>
      <c r="O75" s="40">
        <f t="shared" si="53"/>
        <v>5.833333333333333</v>
      </c>
      <c r="P75" s="40">
        <f t="shared" si="53"/>
        <v>5.833333333333333</v>
      </c>
      <c r="Q75" s="40">
        <f t="shared" si="53"/>
        <v>5.833333333333333</v>
      </c>
      <c r="R75" s="40">
        <f t="shared" si="53"/>
        <v>5.833333333333333</v>
      </c>
      <c r="S75" s="40">
        <f t="shared" si="53"/>
        <v>5.833333333333333</v>
      </c>
      <c r="T75" s="40">
        <f t="shared" si="53"/>
        <v>5.833333333333333</v>
      </c>
      <c r="U75" s="40">
        <f t="shared" si="53"/>
        <v>5.833333333333333</v>
      </c>
      <c r="V75" s="40">
        <f t="shared" si="53"/>
        <v>5.833333333333333</v>
      </c>
      <c r="W75" s="40">
        <f t="shared" si="53"/>
        <v>5.833333333333333</v>
      </c>
      <c r="X75" s="40">
        <f t="shared" si="53"/>
        <v>5.833333333333333</v>
      </c>
      <c r="Y75" s="40">
        <f t="shared" si="53"/>
        <v>5.833333333333333</v>
      </c>
      <c r="Z75" s="40">
        <f t="shared" si="53"/>
        <v>5.833333333333333</v>
      </c>
      <c r="AA75" s="40">
        <f t="shared" si="53"/>
        <v>5.833333333333333</v>
      </c>
      <c r="AB75" s="40">
        <f t="shared" si="53"/>
        <v>5.833333333333333</v>
      </c>
      <c r="AC75" s="40">
        <f t="shared" si="53"/>
        <v>5.833333333333333</v>
      </c>
      <c r="AD75" s="40">
        <f t="shared" si="53"/>
        <v>5.833333333333333</v>
      </c>
      <c r="AE75" s="40">
        <f t="shared" si="53"/>
        <v>5.833333333333333</v>
      </c>
      <c r="AF75" s="40">
        <f t="shared" si="53"/>
        <v>5.833333333333333</v>
      </c>
      <c r="AG75" s="40">
        <f t="shared" si="53"/>
        <v>5.833333333333333</v>
      </c>
      <c r="AH75" s="40">
        <f t="shared" si="53"/>
        <v>5.833333333333333</v>
      </c>
      <c r="AI75" s="40">
        <f t="shared" si="53"/>
        <v>5.833333333333333</v>
      </c>
      <c r="AJ75" s="40">
        <f t="shared" si="53"/>
        <v>5.833333333333333</v>
      </c>
      <c r="AK75" s="40">
        <f t="shared" si="53"/>
        <v>5.833333333333333</v>
      </c>
      <c r="AL75" s="40">
        <f t="shared" si="53"/>
        <v>5.833333333333333</v>
      </c>
      <c r="AM75" s="39">
        <f t="shared" si="48"/>
        <v>70</v>
      </c>
      <c r="AN75" s="40">
        <f t="shared" si="49"/>
        <v>70</v>
      </c>
      <c r="AO75" s="41">
        <f t="shared" si="50"/>
        <v>70</v>
      </c>
    </row>
    <row r="76" spans="1:41" x14ac:dyDescent="0.3">
      <c r="A76" s="50"/>
      <c r="B76" s="24" t="s">
        <v>37</v>
      </c>
      <c r="C76" s="39">
        <v>0</v>
      </c>
      <c r="D76" s="40">
        <f>C45</f>
        <v>0.83333333333333337</v>
      </c>
      <c r="E76" s="40">
        <f t="shared" ref="E76:AL76" si="54">D45</f>
        <v>0.83333333333333337</v>
      </c>
      <c r="F76" s="40">
        <f t="shared" si="54"/>
        <v>0.83333333333333337</v>
      </c>
      <c r="G76" s="40">
        <f t="shared" si="54"/>
        <v>0.83333333333333337</v>
      </c>
      <c r="H76" s="40">
        <f t="shared" si="54"/>
        <v>0.83333333333333337</v>
      </c>
      <c r="I76" s="40">
        <f t="shared" si="54"/>
        <v>0.83333333333333337</v>
      </c>
      <c r="J76" s="40">
        <f t="shared" si="54"/>
        <v>0.83333333333333337</v>
      </c>
      <c r="K76" s="40">
        <f t="shared" si="54"/>
        <v>0.83333333333333337</v>
      </c>
      <c r="L76" s="40">
        <f t="shared" si="54"/>
        <v>0.83333333333333337</v>
      </c>
      <c r="M76" s="40">
        <f t="shared" si="54"/>
        <v>0.83333333333333337</v>
      </c>
      <c r="N76" s="40">
        <f t="shared" si="54"/>
        <v>0.83333333333333337</v>
      </c>
      <c r="O76" s="40">
        <f t="shared" si="54"/>
        <v>0.83333333333333337</v>
      </c>
      <c r="P76" s="40">
        <f t="shared" si="54"/>
        <v>0.83333333333333337</v>
      </c>
      <c r="Q76" s="40">
        <f t="shared" si="54"/>
        <v>0.83333333333333337</v>
      </c>
      <c r="R76" s="40">
        <f t="shared" si="54"/>
        <v>0.83333333333333337</v>
      </c>
      <c r="S76" s="40">
        <f t="shared" si="54"/>
        <v>0.83333333333333337</v>
      </c>
      <c r="T76" s="40">
        <f t="shared" si="54"/>
        <v>0.83333333333333337</v>
      </c>
      <c r="U76" s="40">
        <f t="shared" si="54"/>
        <v>0.83333333333333337</v>
      </c>
      <c r="V76" s="40">
        <f t="shared" si="54"/>
        <v>0.83333333333333337</v>
      </c>
      <c r="W76" s="40">
        <f t="shared" si="54"/>
        <v>0.83333333333333337</v>
      </c>
      <c r="X76" s="40">
        <f t="shared" si="54"/>
        <v>0.83333333333333337</v>
      </c>
      <c r="Y76" s="40">
        <f t="shared" si="54"/>
        <v>0.83333333333333337</v>
      </c>
      <c r="Z76" s="40">
        <f t="shared" si="54"/>
        <v>0.83333333333333337</v>
      </c>
      <c r="AA76" s="40">
        <f t="shared" si="54"/>
        <v>0.83333333333333337</v>
      </c>
      <c r="AB76" s="40">
        <f t="shared" si="54"/>
        <v>0.83333333333333337</v>
      </c>
      <c r="AC76" s="40">
        <f t="shared" si="54"/>
        <v>0.83333333333333337</v>
      </c>
      <c r="AD76" s="40">
        <f t="shared" si="54"/>
        <v>0.83333333333333337</v>
      </c>
      <c r="AE76" s="40">
        <f t="shared" si="54"/>
        <v>0.83333333333333337</v>
      </c>
      <c r="AF76" s="40">
        <f t="shared" si="54"/>
        <v>0.83333333333333337</v>
      </c>
      <c r="AG76" s="40">
        <f t="shared" si="54"/>
        <v>0.83333333333333337</v>
      </c>
      <c r="AH76" s="40">
        <f t="shared" si="54"/>
        <v>0.83333333333333337</v>
      </c>
      <c r="AI76" s="40">
        <f t="shared" si="54"/>
        <v>0.83333333333333337</v>
      </c>
      <c r="AJ76" s="40">
        <f t="shared" si="54"/>
        <v>0.83333333333333337</v>
      </c>
      <c r="AK76" s="40">
        <f t="shared" si="54"/>
        <v>0.83333333333333337</v>
      </c>
      <c r="AL76" s="40">
        <f t="shared" si="54"/>
        <v>0.83333333333333337</v>
      </c>
      <c r="AM76" s="39">
        <f t="shared" si="48"/>
        <v>9.1666666666666661</v>
      </c>
      <c r="AN76" s="40">
        <f t="shared" si="49"/>
        <v>10</v>
      </c>
      <c r="AO76" s="41">
        <f t="shared" si="50"/>
        <v>10</v>
      </c>
    </row>
    <row r="77" spans="1:41" x14ac:dyDescent="0.3">
      <c r="A77" s="50"/>
      <c r="B77" s="24" t="s">
        <v>5</v>
      </c>
      <c r="C77" s="39">
        <v>0</v>
      </c>
      <c r="D77" s="40">
        <f>C46</f>
        <v>2.4499999999999997</v>
      </c>
      <c r="E77" s="40">
        <f t="shared" ref="E77:AL77" si="55">D46</f>
        <v>2.4499999999999997</v>
      </c>
      <c r="F77" s="40">
        <f t="shared" si="55"/>
        <v>2.4499999999999997</v>
      </c>
      <c r="G77" s="40">
        <f t="shared" si="55"/>
        <v>2.4499999999999997</v>
      </c>
      <c r="H77" s="40">
        <f t="shared" si="55"/>
        <v>2.4499999999999997</v>
      </c>
      <c r="I77" s="40">
        <f t="shared" si="55"/>
        <v>2.4499999999999997</v>
      </c>
      <c r="J77" s="40">
        <f t="shared" si="55"/>
        <v>2.4499999999999997</v>
      </c>
      <c r="K77" s="40">
        <f t="shared" si="55"/>
        <v>2.4499999999999997</v>
      </c>
      <c r="L77" s="40">
        <f t="shared" si="55"/>
        <v>2.4499999999999997</v>
      </c>
      <c r="M77" s="40">
        <f t="shared" si="55"/>
        <v>2.4499999999999997</v>
      </c>
      <c r="N77" s="40">
        <f t="shared" si="55"/>
        <v>2.4499999999999997</v>
      </c>
      <c r="O77" s="40">
        <f t="shared" si="55"/>
        <v>2.4499999999999997</v>
      </c>
      <c r="P77" s="40">
        <f t="shared" si="55"/>
        <v>2.6166666666666667</v>
      </c>
      <c r="Q77" s="40">
        <f t="shared" si="55"/>
        <v>2.6166666666666667</v>
      </c>
      <c r="R77" s="40">
        <f t="shared" si="55"/>
        <v>2.6166666666666667</v>
      </c>
      <c r="S77" s="40">
        <f t="shared" si="55"/>
        <v>2.6166666666666667</v>
      </c>
      <c r="T77" s="40">
        <f t="shared" si="55"/>
        <v>2.6166666666666667</v>
      </c>
      <c r="U77" s="40">
        <f t="shared" si="55"/>
        <v>2.6166666666666667</v>
      </c>
      <c r="V77" s="40">
        <f t="shared" si="55"/>
        <v>2.6166666666666667</v>
      </c>
      <c r="W77" s="40">
        <f t="shared" si="55"/>
        <v>2.6166666666666667</v>
      </c>
      <c r="X77" s="40">
        <f t="shared" si="55"/>
        <v>2.6166666666666667</v>
      </c>
      <c r="Y77" s="40">
        <f t="shared" si="55"/>
        <v>2.6166666666666667</v>
      </c>
      <c r="Z77" s="40">
        <f t="shared" si="55"/>
        <v>2.6166666666666667</v>
      </c>
      <c r="AA77" s="40">
        <f t="shared" si="55"/>
        <v>2.6166666666666667</v>
      </c>
      <c r="AB77" s="40">
        <f t="shared" si="55"/>
        <v>2.7833333333333332</v>
      </c>
      <c r="AC77" s="40">
        <f t="shared" si="55"/>
        <v>2.7833333333333332</v>
      </c>
      <c r="AD77" s="40">
        <f t="shared" si="55"/>
        <v>2.7833333333333332</v>
      </c>
      <c r="AE77" s="40">
        <f t="shared" si="55"/>
        <v>2.7833333333333332</v>
      </c>
      <c r="AF77" s="40">
        <f t="shared" si="55"/>
        <v>2.7833333333333332</v>
      </c>
      <c r="AG77" s="40">
        <f t="shared" si="55"/>
        <v>2.7833333333333332</v>
      </c>
      <c r="AH77" s="40">
        <f t="shared" si="55"/>
        <v>2.7833333333333332</v>
      </c>
      <c r="AI77" s="40">
        <f t="shared" si="55"/>
        <v>2.7833333333333332</v>
      </c>
      <c r="AJ77" s="40">
        <f t="shared" si="55"/>
        <v>2.7833333333333332</v>
      </c>
      <c r="AK77" s="40">
        <f t="shared" si="55"/>
        <v>2.7833333333333332</v>
      </c>
      <c r="AL77" s="40">
        <f t="shared" si="55"/>
        <v>2.7833333333333332</v>
      </c>
      <c r="AM77" s="39">
        <f t="shared" si="48"/>
        <v>26.949999999999996</v>
      </c>
      <c r="AN77" s="40">
        <f t="shared" si="49"/>
        <v>31.233333333333338</v>
      </c>
      <c r="AO77" s="41">
        <f t="shared" si="50"/>
        <v>33.23333333333332</v>
      </c>
    </row>
    <row r="78" spans="1:41" x14ac:dyDescent="0.3">
      <c r="A78" s="50"/>
      <c r="B78" s="24" t="s">
        <v>7</v>
      </c>
      <c r="C78" s="39">
        <v>0</v>
      </c>
      <c r="D78" s="40">
        <f>C47</f>
        <v>1</v>
      </c>
      <c r="E78" s="40">
        <f t="shared" ref="E78:AL78" si="56">D47</f>
        <v>1</v>
      </c>
      <c r="F78" s="40">
        <f t="shared" si="56"/>
        <v>1</v>
      </c>
      <c r="G78" s="40">
        <f t="shared" si="56"/>
        <v>1</v>
      </c>
      <c r="H78" s="40">
        <f t="shared" si="56"/>
        <v>1</v>
      </c>
      <c r="I78" s="40">
        <f t="shared" si="56"/>
        <v>1</v>
      </c>
      <c r="J78" s="40">
        <f t="shared" si="56"/>
        <v>1</v>
      </c>
      <c r="K78" s="40">
        <f t="shared" si="56"/>
        <v>1</v>
      </c>
      <c r="L78" s="40">
        <f t="shared" si="56"/>
        <v>1</v>
      </c>
      <c r="M78" s="40">
        <f t="shared" si="56"/>
        <v>1</v>
      </c>
      <c r="N78" s="40">
        <f t="shared" si="56"/>
        <v>1</v>
      </c>
      <c r="O78" s="40">
        <f t="shared" si="56"/>
        <v>1</v>
      </c>
      <c r="P78" s="40">
        <f t="shared" si="56"/>
        <v>1</v>
      </c>
      <c r="Q78" s="40">
        <f t="shared" si="56"/>
        <v>1</v>
      </c>
      <c r="R78" s="40">
        <f t="shared" si="56"/>
        <v>1</v>
      </c>
      <c r="S78" s="40">
        <f t="shared" si="56"/>
        <v>1</v>
      </c>
      <c r="T78" s="40">
        <f t="shared" si="56"/>
        <v>1</v>
      </c>
      <c r="U78" s="40">
        <f t="shared" si="56"/>
        <v>1</v>
      </c>
      <c r="V78" s="40">
        <f t="shared" si="56"/>
        <v>1</v>
      </c>
      <c r="W78" s="40">
        <f t="shared" si="56"/>
        <v>1</v>
      </c>
      <c r="X78" s="40">
        <f t="shared" si="56"/>
        <v>1</v>
      </c>
      <c r="Y78" s="40">
        <f t="shared" si="56"/>
        <v>1</v>
      </c>
      <c r="Z78" s="40">
        <f t="shared" si="56"/>
        <v>1</v>
      </c>
      <c r="AA78" s="40">
        <f t="shared" si="56"/>
        <v>1</v>
      </c>
      <c r="AB78" s="40">
        <f t="shared" si="56"/>
        <v>1</v>
      </c>
      <c r="AC78" s="40">
        <f t="shared" si="56"/>
        <v>1</v>
      </c>
      <c r="AD78" s="40">
        <f t="shared" si="56"/>
        <v>1</v>
      </c>
      <c r="AE78" s="40">
        <f t="shared" si="56"/>
        <v>1</v>
      </c>
      <c r="AF78" s="40">
        <f t="shared" si="56"/>
        <v>1</v>
      </c>
      <c r="AG78" s="40">
        <f t="shared" si="56"/>
        <v>1</v>
      </c>
      <c r="AH78" s="40">
        <f t="shared" si="56"/>
        <v>1</v>
      </c>
      <c r="AI78" s="40">
        <f t="shared" si="56"/>
        <v>1</v>
      </c>
      <c r="AJ78" s="40">
        <f t="shared" si="56"/>
        <v>1</v>
      </c>
      <c r="AK78" s="40">
        <f t="shared" si="56"/>
        <v>1</v>
      </c>
      <c r="AL78" s="40">
        <f t="shared" si="56"/>
        <v>1</v>
      </c>
      <c r="AM78" s="39">
        <f t="shared" si="48"/>
        <v>11</v>
      </c>
      <c r="AN78" s="40">
        <f t="shared" si="49"/>
        <v>12</v>
      </c>
      <c r="AO78" s="41">
        <f t="shared" si="50"/>
        <v>12</v>
      </c>
    </row>
    <row r="79" spans="1:41" x14ac:dyDescent="0.3">
      <c r="A79" s="50"/>
      <c r="B79" s="24" t="s">
        <v>6</v>
      </c>
      <c r="C79" s="39">
        <v>0</v>
      </c>
      <c r="D79" s="40">
        <f>C48</f>
        <v>1.1666666666666667</v>
      </c>
      <c r="E79" s="40">
        <f t="shared" ref="E79:AL79" si="57">D48</f>
        <v>1.1666666666666667</v>
      </c>
      <c r="F79" s="40">
        <f t="shared" si="57"/>
        <v>1.1666666666666667</v>
      </c>
      <c r="G79" s="40">
        <f t="shared" si="57"/>
        <v>1.1666666666666667</v>
      </c>
      <c r="H79" s="40">
        <f t="shared" si="57"/>
        <v>1.1666666666666667</v>
      </c>
      <c r="I79" s="40">
        <f t="shared" si="57"/>
        <v>1.1666666666666667</v>
      </c>
      <c r="J79" s="40">
        <f t="shared" si="57"/>
        <v>1.1666666666666667</v>
      </c>
      <c r="K79" s="40">
        <f t="shared" si="57"/>
        <v>1.1666666666666667</v>
      </c>
      <c r="L79" s="40">
        <f t="shared" si="57"/>
        <v>1.1666666666666667</v>
      </c>
      <c r="M79" s="40">
        <f t="shared" si="57"/>
        <v>1.1666666666666667</v>
      </c>
      <c r="N79" s="40">
        <f t="shared" si="57"/>
        <v>1.1666666666666667</v>
      </c>
      <c r="O79" s="40">
        <f t="shared" si="57"/>
        <v>1.1666666666666667</v>
      </c>
      <c r="P79" s="40">
        <f t="shared" si="57"/>
        <v>1.1666666666666667</v>
      </c>
      <c r="Q79" s="40">
        <f t="shared" si="57"/>
        <v>1.1666666666666667</v>
      </c>
      <c r="R79" s="40">
        <f t="shared" si="57"/>
        <v>1.1666666666666667</v>
      </c>
      <c r="S79" s="40">
        <f t="shared" si="57"/>
        <v>1.1666666666666667</v>
      </c>
      <c r="T79" s="40">
        <f t="shared" si="57"/>
        <v>1.1666666666666667</v>
      </c>
      <c r="U79" s="40">
        <f t="shared" si="57"/>
        <v>1.1666666666666667</v>
      </c>
      <c r="V79" s="40">
        <f t="shared" si="57"/>
        <v>1.1666666666666667</v>
      </c>
      <c r="W79" s="40">
        <f t="shared" si="57"/>
        <v>1.1666666666666667</v>
      </c>
      <c r="X79" s="40">
        <f t="shared" si="57"/>
        <v>1.1666666666666667</v>
      </c>
      <c r="Y79" s="40">
        <f t="shared" si="57"/>
        <v>1.1666666666666667</v>
      </c>
      <c r="Z79" s="40">
        <f t="shared" si="57"/>
        <v>1.1666666666666667</v>
      </c>
      <c r="AA79" s="40">
        <f t="shared" si="57"/>
        <v>1.1666666666666667</v>
      </c>
      <c r="AB79" s="40">
        <f t="shared" si="57"/>
        <v>1.1666666666666667</v>
      </c>
      <c r="AC79" s="40">
        <f t="shared" si="57"/>
        <v>1.1666666666666667</v>
      </c>
      <c r="AD79" s="40">
        <f t="shared" si="57"/>
        <v>1.1666666666666667</v>
      </c>
      <c r="AE79" s="40">
        <f t="shared" si="57"/>
        <v>1.1666666666666667</v>
      </c>
      <c r="AF79" s="40">
        <f t="shared" si="57"/>
        <v>1.1666666666666667</v>
      </c>
      <c r="AG79" s="40">
        <f t="shared" si="57"/>
        <v>1.1666666666666667</v>
      </c>
      <c r="AH79" s="40">
        <f t="shared" si="57"/>
        <v>1.1666666666666667</v>
      </c>
      <c r="AI79" s="40">
        <f t="shared" si="57"/>
        <v>1.1666666666666667</v>
      </c>
      <c r="AJ79" s="40">
        <f t="shared" si="57"/>
        <v>1.1666666666666667</v>
      </c>
      <c r="AK79" s="40">
        <f t="shared" si="57"/>
        <v>1.1666666666666667</v>
      </c>
      <c r="AL79" s="40">
        <f t="shared" si="57"/>
        <v>1.1666666666666667</v>
      </c>
      <c r="AM79" s="39">
        <f t="shared" si="48"/>
        <v>12.833333333333332</v>
      </c>
      <c r="AN79" s="40">
        <f t="shared" si="49"/>
        <v>13.999999999999998</v>
      </c>
      <c r="AO79" s="41">
        <f t="shared" si="50"/>
        <v>13.999999999999998</v>
      </c>
    </row>
    <row r="80" spans="1:41" x14ac:dyDescent="0.3">
      <c r="A80" s="50"/>
      <c r="B80" s="24" t="s">
        <v>0</v>
      </c>
      <c r="C80" s="39">
        <f>C49</f>
        <v>6.25</v>
      </c>
      <c r="D80" s="40">
        <f>D49</f>
        <v>6.25</v>
      </c>
      <c r="E80" s="40">
        <f t="shared" ref="E80:AL80" si="58">E49</f>
        <v>6.25</v>
      </c>
      <c r="F80" s="40">
        <f t="shared" si="58"/>
        <v>6.25</v>
      </c>
      <c r="G80" s="40">
        <f t="shared" si="58"/>
        <v>6.25</v>
      </c>
      <c r="H80" s="40">
        <f t="shared" si="58"/>
        <v>6.25</v>
      </c>
      <c r="I80" s="40">
        <f t="shared" si="58"/>
        <v>6.25</v>
      </c>
      <c r="J80" s="40">
        <f t="shared" si="58"/>
        <v>6.25</v>
      </c>
      <c r="K80" s="40">
        <f t="shared" si="58"/>
        <v>6.25</v>
      </c>
      <c r="L80" s="40">
        <f t="shared" si="58"/>
        <v>6.25</v>
      </c>
      <c r="M80" s="40">
        <f t="shared" si="58"/>
        <v>6.25</v>
      </c>
      <c r="N80" s="40">
        <f t="shared" si="58"/>
        <v>6.25</v>
      </c>
      <c r="O80" s="40">
        <f t="shared" si="58"/>
        <v>6.25</v>
      </c>
      <c r="P80" s="40">
        <f t="shared" si="58"/>
        <v>6.25</v>
      </c>
      <c r="Q80" s="40">
        <f t="shared" si="58"/>
        <v>6.25</v>
      </c>
      <c r="R80" s="40">
        <f t="shared" si="58"/>
        <v>6.25</v>
      </c>
      <c r="S80" s="40">
        <f t="shared" si="58"/>
        <v>6.25</v>
      </c>
      <c r="T80" s="40">
        <f t="shared" si="58"/>
        <v>6.25</v>
      </c>
      <c r="U80" s="40">
        <f t="shared" si="58"/>
        <v>6.25</v>
      </c>
      <c r="V80" s="40">
        <f t="shared" si="58"/>
        <v>6.25</v>
      </c>
      <c r="W80" s="40">
        <f t="shared" si="58"/>
        <v>6.25</v>
      </c>
      <c r="X80" s="40">
        <f t="shared" si="58"/>
        <v>6.25</v>
      </c>
      <c r="Y80" s="40">
        <f t="shared" si="58"/>
        <v>6.25</v>
      </c>
      <c r="Z80" s="40">
        <f t="shared" si="58"/>
        <v>6.25</v>
      </c>
      <c r="AA80" s="40">
        <f t="shared" si="58"/>
        <v>6.25</v>
      </c>
      <c r="AB80" s="40">
        <f t="shared" si="58"/>
        <v>6.25</v>
      </c>
      <c r="AC80" s="40">
        <f t="shared" si="58"/>
        <v>6.25</v>
      </c>
      <c r="AD80" s="40">
        <f t="shared" si="58"/>
        <v>6.25</v>
      </c>
      <c r="AE80" s="40">
        <f t="shared" si="58"/>
        <v>6.25</v>
      </c>
      <c r="AF80" s="40">
        <f t="shared" si="58"/>
        <v>6.25</v>
      </c>
      <c r="AG80" s="40">
        <f t="shared" si="58"/>
        <v>6.25</v>
      </c>
      <c r="AH80" s="40">
        <f t="shared" si="58"/>
        <v>6.25</v>
      </c>
      <c r="AI80" s="40">
        <f t="shared" si="58"/>
        <v>6.25</v>
      </c>
      <c r="AJ80" s="40">
        <f t="shared" si="58"/>
        <v>6.25</v>
      </c>
      <c r="AK80" s="40">
        <f t="shared" si="58"/>
        <v>6.25</v>
      </c>
      <c r="AL80" s="40">
        <f t="shared" si="58"/>
        <v>6.25</v>
      </c>
      <c r="AM80" s="39">
        <f t="shared" si="48"/>
        <v>75</v>
      </c>
      <c r="AN80" s="40">
        <f t="shared" si="49"/>
        <v>75</v>
      </c>
      <c r="AO80" s="41">
        <f t="shared" si="50"/>
        <v>75</v>
      </c>
    </row>
    <row r="81" spans="1:41" x14ac:dyDescent="0.3">
      <c r="A81" s="50"/>
      <c r="B81" s="24" t="s">
        <v>38</v>
      </c>
      <c r="C81" s="39">
        <v>1.2</v>
      </c>
      <c r="D81" s="40">
        <v>0</v>
      </c>
      <c r="E81" s="40">
        <v>0</v>
      </c>
      <c r="F81" s="40">
        <v>0</v>
      </c>
      <c r="G81" s="40">
        <v>0</v>
      </c>
      <c r="H81" s="40">
        <v>0</v>
      </c>
      <c r="I81" s="40">
        <v>0</v>
      </c>
      <c r="J81" s="40">
        <v>0</v>
      </c>
      <c r="K81" s="40">
        <v>0</v>
      </c>
      <c r="L81" s="40">
        <v>0</v>
      </c>
      <c r="M81" s="40">
        <v>0</v>
      </c>
      <c r="N81" s="40">
        <v>0</v>
      </c>
      <c r="O81" s="40">
        <v>0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0</v>
      </c>
      <c r="V81" s="40">
        <v>0</v>
      </c>
      <c r="W81" s="40">
        <v>0</v>
      </c>
      <c r="X81" s="40">
        <v>0</v>
      </c>
      <c r="Y81" s="40">
        <v>0</v>
      </c>
      <c r="Z81" s="40">
        <v>0</v>
      </c>
      <c r="AA81" s="40">
        <v>0</v>
      </c>
      <c r="AB81" s="40">
        <v>0</v>
      </c>
      <c r="AC81" s="40">
        <v>0</v>
      </c>
      <c r="AD81" s="40">
        <v>0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  <c r="AJ81" s="40">
        <v>0</v>
      </c>
      <c r="AK81" s="40">
        <v>0</v>
      </c>
      <c r="AL81" s="40">
        <v>0</v>
      </c>
      <c r="AM81" s="39">
        <f t="shared" si="48"/>
        <v>1.2</v>
      </c>
      <c r="AN81" s="40">
        <f>AK95</f>
        <v>0</v>
      </c>
      <c r="AO81" s="41">
        <f t="shared" si="50"/>
        <v>0</v>
      </c>
    </row>
    <row r="82" spans="1:41" x14ac:dyDescent="0.3">
      <c r="A82" s="49"/>
      <c r="B82" s="61" t="s">
        <v>39</v>
      </c>
      <c r="C82" s="39">
        <f>C51</f>
        <v>2</v>
      </c>
      <c r="D82" s="40">
        <f>D51</f>
        <v>2</v>
      </c>
      <c r="E82" s="40">
        <f t="shared" ref="E82:AL82" si="59">E51</f>
        <v>2</v>
      </c>
      <c r="F82" s="40">
        <f t="shared" si="59"/>
        <v>2</v>
      </c>
      <c r="G82" s="40">
        <f t="shared" si="59"/>
        <v>2</v>
      </c>
      <c r="H82" s="40">
        <f t="shared" si="59"/>
        <v>2</v>
      </c>
      <c r="I82" s="40">
        <f t="shared" si="59"/>
        <v>2</v>
      </c>
      <c r="J82" s="40">
        <f t="shared" si="59"/>
        <v>2</v>
      </c>
      <c r="K82" s="40">
        <f t="shared" si="59"/>
        <v>2</v>
      </c>
      <c r="L82" s="40">
        <f t="shared" si="59"/>
        <v>2</v>
      </c>
      <c r="M82" s="40">
        <f t="shared" si="59"/>
        <v>2</v>
      </c>
      <c r="N82" s="40">
        <f t="shared" si="59"/>
        <v>2</v>
      </c>
      <c r="O82" s="40">
        <f t="shared" si="59"/>
        <v>2.1875</v>
      </c>
      <c r="P82" s="40">
        <f t="shared" si="59"/>
        <v>2.1875</v>
      </c>
      <c r="Q82" s="40">
        <f t="shared" si="59"/>
        <v>2.1875</v>
      </c>
      <c r="R82" s="40">
        <f t="shared" si="59"/>
        <v>2.1875</v>
      </c>
      <c r="S82" s="40">
        <f t="shared" si="59"/>
        <v>2.1875</v>
      </c>
      <c r="T82" s="40">
        <f t="shared" si="59"/>
        <v>2.1875</v>
      </c>
      <c r="U82" s="40">
        <f t="shared" si="59"/>
        <v>2.1875</v>
      </c>
      <c r="V82" s="40">
        <f t="shared" si="59"/>
        <v>2.1875</v>
      </c>
      <c r="W82" s="40">
        <f t="shared" si="59"/>
        <v>2.1875</v>
      </c>
      <c r="X82" s="40">
        <f t="shared" si="59"/>
        <v>2.1875</v>
      </c>
      <c r="Y82" s="40">
        <f t="shared" si="59"/>
        <v>2.1875</v>
      </c>
      <c r="Z82" s="40">
        <f t="shared" si="59"/>
        <v>2.1875</v>
      </c>
      <c r="AA82" s="40">
        <f t="shared" si="59"/>
        <v>2.375</v>
      </c>
      <c r="AB82" s="40">
        <f t="shared" si="59"/>
        <v>2.375</v>
      </c>
      <c r="AC82" s="40">
        <f t="shared" si="59"/>
        <v>2.375</v>
      </c>
      <c r="AD82" s="40">
        <f t="shared" si="59"/>
        <v>2.375</v>
      </c>
      <c r="AE82" s="40">
        <f t="shared" si="59"/>
        <v>2.375</v>
      </c>
      <c r="AF82" s="40">
        <f t="shared" si="59"/>
        <v>2.375</v>
      </c>
      <c r="AG82" s="40">
        <f t="shared" si="59"/>
        <v>2.375</v>
      </c>
      <c r="AH82" s="40">
        <f t="shared" si="59"/>
        <v>2.375</v>
      </c>
      <c r="AI82" s="40">
        <f t="shared" si="59"/>
        <v>2.375</v>
      </c>
      <c r="AJ82" s="40">
        <f t="shared" si="59"/>
        <v>2.375</v>
      </c>
      <c r="AK82" s="40">
        <f t="shared" si="59"/>
        <v>2.375</v>
      </c>
      <c r="AL82" s="40">
        <f t="shared" si="59"/>
        <v>2.375</v>
      </c>
      <c r="AM82" s="39">
        <f t="shared" si="48"/>
        <v>24</v>
      </c>
      <c r="AN82" s="40">
        <f t="shared" si="49"/>
        <v>26.25</v>
      </c>
      <c r="AO82" s="41">
        <f t="shared" si="50"/>
        <v>28.5</v>
      </c>
    </row>
    <row r="83" spans="1:41" x14ac:dyDescent="0.3">
      <c r="A83" s="49"/>
      <c r="B83" s="61" t="s">
        <v>40</v>
      </c>
      <c r="C83" s="39">
        <f>C52</f>
        <v>0.8</v>
      </c>
      <c r="D83" s="40">
        <f>D52</f>
        <v>0.8</v>
      </c>
      <c r="E83" s="40">
        <f t="shared" ref="E83:AL83" si="60">E52</f>
        <v>0.8</v>
      </c>
      <c r="F83" s="40">
        <f t="shared" si="60"/>
        <v>0.8</v>
      </c>
      <c r="G83" s="40">
        <f t="shared" si="60"/>
        <v>0.8</v>
      </c>
      <c r="H83" s="40">
        <f t="shared" si="60"/>
        <v>0.8</v>
      </c>
      <c r="I83" s="40">
        <f t="shared" si="60"/>
        <v>0.8</v>
      </c>
      <c r="J83" s="40">
        <f t="shared" si="60"/>
        <v>0.8</v>
      </c>
      <c r="K83" s="40">
        <f t="shared" si="60"/>
        <v>0.8</v>
      </c>
      <c r="L83" s="40">
        <f t="shared" si="60"/>
        <v>0.8</v>
      </c>
      <c r="M83" s="40">
        <f t="shared" si="60"/>
        <v>0.8</v>
      </c>
      <c r="N83" s="40">
        <f t="shared" si="60"/>
        <v>0.8</v>
      </c>
      <c r="O83" s="40">
        <f t="shared" si="60"/>
        <v>0.87500000000000011</v>
      </c>
      <c r="P83" s="40">
        <f t="shared" si="60"/>
        <v>0.87500000000000011</v>
      </c>
      <c r="Q83" s="40">
        <f t="shared" si="60"/>
        <v>0.87500000000000011</v>
      </c>
      <c r="R83" s="40">
        <f t="shared" si="60"/>
        <v>0.87500000000000011</v>
      </c>
      <c r="S83" s="40">
        <f t="shared" si="60"/>
        <v>0.87500000000000011</v>
      </c>
      <c r="T83" s="40">
        <f t="shared" si="60"/>
        <v>0.87500000000000011</v>
      </c>
      <c r="U83" s="40">
        <f t="shared" si="60"/>
        <v>0.87500000000000011</v>
      </c>
      <c r="V83" s="40">
        <f t="shared" si="60"/>
        <v>0.87500000000000011</v>
      </c>
      <c r="W83" s="40">
        <f t="shared" si="60"/>
        <v>0.87500000000000011</v>
      </c>
      <c r="X83" s="40">
        <f t="shared" si="60"/>
        <v>0.87500000000000011</v>
      </c>
      <c r="Y83" s="40">
        <f t="shared" si="60"/>
        <v>0.87500000000000011</v>
      </c>
      <c r="Z83" s="40">
        <f t="shared" si="60"/>
        <v>0.87500000000000011</v>
      </c>
      <c r="AA83" s="40">
        <f t="shared" si="60"/>
        <v>0.95000000000000007</v>
      </c>
      <c r="AB83" s="40">
        <f t="shared" si="60"/>
        <v>0.95000000000000007</v>
      </c>
      <c r="AC83" s="40">
        <f t="shared" si="60"/>
        <v>0.95000000000000007</v>
      </c>
      <c r="AD83" s="40">
        <f t="shared" si="60"/>
        <v>0.95000000000000007</v>
      </c>
      <c r="AE83" s="40">
        <f t="shared" si="60"/>
        <v>0.95000000000000007</v>
      </c>
      <c r="AF83" s="40">
        <f t="shared" si="60"/>
        <v>0.95000000000000007</v>
      </c>
      <c r="AG83" s="40">
        <f t="shared" si="60"/>
        <v>0.95000000000000007</v>
      </c>
      <c r="AH83" s="40">
        <f t="shared" si="60"/>
        <v>0.95000000000000007</v>
      </c>
      <c r="AI83" s="40">
        <f t="shared" si="60"/>
        <v>0.95000000000000007</v>
      </c>
      <c r="AJ83" s="40">
        <f t="shared" si="60"/>
        <v>0.95000000000000007</v>
      </c>
      <c r="AK83" s="40">
        <f t="shared" si="60"/>
        <v>0.95000000000000007</v>
      </c>
      <c r="AL83" s="40">
        <f t="shared" si="60"/>
        <v>0.95000000000000007</v>
      </c>
      <c r="AM83" s="39">
        <f t="shared" si="48"/>
        <v>9.6</v>
      </c>
      <c r="AN83" s="40">
        <f t="shared" si="49"/>
        <v>10.500000000000002</v>
      </c>
      <c r="AO83" s="41">
        <f t="shared" si="50"/>
        <v>11.399999999999999</v>
      </c>
    </row>
    <row r="84" spans="1:41" x14ac:dyDescent="0.3">
      <c r="A84" s="50"/>
      <c r="B84" s="61" t="s">
        <v>41</v>
      </c>
      <c r="C84" s="39">
        <f>C53</f>
        <v>0.3</v>
      </c>
      <c r="D84" s="40">
        <f>D53</f>
        <v>0.3</v>
      </c>
      <c r="E84" s="40">
        <f t="shared" ref="E84:AL84" si="61">E53</f>
        <v>0.3</v>
      </c>
      <c r="F84" s="40">
        <f t="shared" si="61"/>
        <v>0.3</v>
      </c>
      <c r="G84" s="40">
        <f t="shared" si="61"/>
        <v>0.3</v>
      </c>
      <c r="H84" s="40">
        <f t="shared" si="61"/>
        <v>0.3</v>
      </c>
      <c r="I84" s="40">
        <f t="shared" si="61"/>
        <v>0.3</v>
      </c>
      <c r="J84" s="40">
        <f t="shared" si="61"/>
        <v>0.3</v>
      </c>
      <c r="K84" s="40">
        <f t="shared" si="61"/>
        <v>0.3</v>
      </c>
      <c r="L84" s="40">
        <f t="shared" si="61"/>
        <v>0.3</v>
      </c>
      <c r="M84" s="40">
        <f t="shared" si="61"/>
        <v>0.3</v>
      </c>
      <c r="N84" s="40">
        <f t="shared" si="61"/>
        <v>0.3</v>
      </c>
      <c r="O84" s="40">
        <f t="shared" si="61"/>
        <v>0.3</v>
      </c>
      <c r="P84" s="40">
        <f t="shared" si="61"/>
        <v>0.3</v>
      </c>
      <c r="Q84" s="40">
        <f t="shared" si="61"/>
        <v>0.3</v>
      </c>
      <c r="R84" s="40">
        <f t="shared" si="61"/>
        <v>0.3</v>
      </c>
      <c r="S84" s="40">
        <f t="shared" si="61"/>
        <v>0.3</v>
      </c>
      <c r="T84" s="40">
        <f t="shared" si="61"/>
        <v>0.3</v>
      </c>
      <c r="U84" s="40">
        <f t="shared" si="61"/>
        <v>0.3</v>
      </c>
      <c r="V84" s="40">
        <f t="shared" si="61"/>
        <v>0.3</v>
      </c>
      <c r="W84" s="40">
        <f t="shared" si="61"/>
        <v>0.3</v>
      </c>
      <c r="X84" s="40">
        <f t="shared" si="61"/>
        <v>0.3</v>
      </c>
      <c r="Y84" s="40">
        <f t="shared" si="61"/>
        <v>0.3</v>
      </c>
      <c r="Z84" s="40">
        <f t="shared" si="61"/>
        <v>0.3</v>
      </c>
      <c r="AA84" s="40">
        <f t="shared" si="61"/>
        <v>0.3</v>
      </c>
      <c r="AB84" s="40">
        <f t="shared" si="61"/>
        <v>0.3</v>
      </c>
      <c r="AC84" s="40">
        <f t="shared" si="61"/>
        <v>0.3</v>
      </c>
      <c r="AD84" s="40">
        <f t="shared" si="61"/>
        <v>0.3</v>
      </c>
      <c r="AE84" s="40">
        <f t="shared" si="61"/>
        <v>0.3</v>
      </c>
      <c r="AF84" s="40">
        <f t="shared" si="61"/>
        <v>0.3</v>
      </c>
      <c r="AG84" s="40">
        <f t="shared" si="61"/>
        <v>0.3</v>
      </c>
      <c r="AH84" s="40">
        <f t="shared" si="61"/>
        <v>0.3</v>
      </c>
      <c r="AI84" s="40">
        <f t="shared" si="61"/>
        <v>0.3</v>
      </c>
      <c r="AJ84" s="40">
        <f t="shared" si="61"/>
        <v>0.3</v>
      </c>
      <c r="AK84" s="40">
        <f t="shared" si="61"/>
        <v>0.3</v>
      </c>
      <c r="AL84" s="40">
        <f t="shared" si="61"/>
        <v>0.3</v>
      </c>
      <c r="AM84" s="39">
        <f t="shared" si="48"/>
        <v>3.5999999999999992</v>
      </c>
      <c r="AN84" s="40">
        <f t="shared" si="49"/>
        <v>3.5999999999999992</v>
      </c>
      <c r="AO84" s="41">
        <f t="shared" si="50"/>
        <v>3.5999999999999992</v>
      </c>
    </row>
    <row r="85" spans="1:41" x14ac:dyDescent="0.3">
      <c r="A85" s="49"/>
      <c r="B85" s="61" t="s">
        <v>42</v>
      </c>
      <c r="C85" s="39">
        <f>C54</f>
        <v>0.66666666666666674</v>
      </c>
      <c r="D85" s="40">
        <f>D54</f>
        <v>0.66666666666666674</v>
      </c>
      <c r="E85" s="40">
        <f t="shared" ref="E85:AL85" si="62">E54</f>
        <v>0.66666666666666674</v>
      </c>
      <c r="F85" s="40">
        <f t="shared" si="62"/>
        <v>0.66666666666666674</v>
      </c>
      <c r="G85" s="40">
        <f t="shared" si="62"/>
        <v>0.66666666666666674</v>
      </c>
      <c r="H85" s="40">
        <f t="shared" si="62"/>
        <v>0.66666666666666674</v>
      </c>
      <c r="I85" s="40">
        <f t="shared" si="62"/>
        <v>0.66666666666666674</v>
      </c>
      <c r="J85" s="40">
        <f t="shared" si="62"/>
        <v>0.66666666666666674</v>
      </c>
      <c r="K85" s="40">
        <f t="shared" si="62"/>
        <v>0.66666666666666674</v>
      </c>
      <c r="L85" s="40">
        <f t="shared" si="62"/>
        <v>0.66666666666666674</v>
      </c>
      <c r="M85" s="40">
        <f t="shared" si="62"/>
        <v>0.66666666666666674</v>
      </c>
      <c r="N85" s="40">
        <f t="shared" si="62"/>
        <v>0.66666666666666674</v>
      </c>
      <c r="O85" s="40">
        <f t="shared" si="62"/>
        <v>0.72916666666666674</v>
      </c>
      <c r="P85" s="40">
        <f t="shared" si="62"/>
        <v>0.72916666666666674</v>
      </c>
      <c r="Q85" s="40">
        <f t="shared" si="62"/>
        <v>0.72916666666666674</v>
      </c>
      <c r="R85" s="40">
        <f t="shared" si="62"/>
        <v>0.72916666666666674</v>
      </c>
      <c r="S85" s="40">
        <f t="shared" si="62"/>
        <v>0.72916666666666674</v>
      </c>
      <c r="T85" s="40">
        <f t="shared" si="62"/>
        <v>0.72916666666666674</v>
      </c>
      <c r="U85" s="40">
        <f t="shared" si="62"/>
        <v>0.72916666666666674</v>
      </c>
      <c r="V85" s="40">
        <f t="shared" si="62"/>
        <v>0.72916666666666674</v>
      </c>
      <c r="W85" s="40">
        <f t="shared" si="62"/>
        <v>0.72916666666666674</v>
      </c>
      <c r="X85" s="40">
        <f t="shared" si="62"/>
        <v>0.72916666666666674</v>
      </c>
      <c r="Y85" s="40">
        <f t="shared" si="62"/>
        <v>0.72916666666666674</v>
      </c>
      <c r="Z85" s="40">
        <f t="shared" si="62"/>
        <v>0.72916666666666674</v>
      </c>
      <c r="AA85" s="40">
        <f t="shared" si="62"/>
        <v>0.79166666666666674</v>
      </c>
      <c r="AB85" s="40">
        <f t="shared" si="62"/>
        <v>0.79166666666666674</v>
      </c>
      <c r="AC85" s="40">
        <f t="shared" si="62"/>
        <v>0.79166666666666674</v>
      </c>
      <c r="AD85" s="40">
        <f t="shared" si="62"/>
        <v>0.79166666666666674</v>
      </c>
      <c r="AE85" s="40">
        <f t="shared" si="62"/>
        <v>0.79166666666666674</v>
      </c>
      <c r="AF85" s="40">
        <f t="shared" si="62"/>
        <v>0.79166666666666674</v>
      </c>
      <c r="AG85" s="40">
        <f t="shared" si="62"/>
        <v>0.79166666666666674</v>
      </c>
      <c r="AH85" s="40">
        <f t="shared" si="62"/>
        <v>0.79166666666666674</v>
      </c>
      <c r="AI85" s="40">
        <f t="shared" si="62"/>
        <v>0.79166666666666674</v>
      </c>
      <c r="AJ85" s="40">
        <f t="shared" si="62"/>
        <v>0.79166666666666674</v>
      </c>
      <c r="AK85" s="40">
        <f t="shared" si="62"/>
        <v>0.79166666666666674</v>
      </c>
      <c r="AL85" s="40">
        <f t="shared" si="62"/>
        <v>0.79166666666666674</v>
      </c>
      <c r="AM85" s="39">
        <f t="shared" si="48"/>
        <v>8.0000000000000018</v>
      </c>
      <c r="AN85" s="40">
        <f t="shared" si="49"/>
        <v>8.7500000000000018</v>
      </c>
      <c r="AO85" s="41">
        <f t="shared" si="50"/>
        <v>9.5000000000000018</v>
      </c>
    </row>
    <row r="86" spans="1:41" x14ac:dyDescent="0.3">
      <c r="A86" s="30"/>
      <c r="B86" s="61" t="s">
        <v>43</v>
      </c>
      <c r="C86" s="39">
        <v>0</v>
      </c>
      <c r="D86" s="40">
        <f>C55</f>
        <v>2.84</v>
      </c>
      <c r="E86" s="40">
        <f t="shared" ref="E86:AL86" si="63">D55</f>
        <v>2.84</v>
      </c>
      <c r="F86" s="40">
        <f t="shared" si="63"/>
        <v>2.84</v>
      </c>
      <c r="G86" s="40">
        <f t="shared" si="63"/>
        <v>2.84</v>
      </c>
      <c r="H86" s="40">
        <f t="shared" si="63"/>
        <v>2.84</v>
      </c>
      <c r="I86" s="40">
        <f t="shared" si="63"/>
        <v>2.84</v>
      </c>
      <c r="J86" s="40">
        <f t="shared" si="63"/>
        <v>2.84</v>
      </c>
      <c r="K86" s="40">
        <f t="shared" si="63"/>
        <v>2.84</v>
      </c>
      <c r="L86" s="40">
        <f t="shared" si="63"/>
        <v>2.84</v>
      </c>
      <c r="M86" s="40">
        <f t="shared" si="63"/>
        <v>2.84</v>
      </c>
      <c r="N86" s="40">
        <f t="shared" si="63"/>
        <v>2.84</v>
      </c>
      <c r="O86" s="40">
        <f t="shared" si="63"/>
        <v>2.84</v>
      </c>
      <c r="P86" s="40">
        <f t="shared" si="63"/>
        <v>2.84</v>
      </c>
      <c r="Q86" s="40">
        <f t="shared" si="63"/>
        <v>2.84</v>
      </c>
      <c r="R86" s="40">
        <f t="shared" si="63"/>
        <v>2.84</v>
      </c>
      <c r="S86" s="40">
        <f t="shared" si="63"/>
        <v>2.84</v>
      </c>
      <c r="T86" s="40">
        <f t="shared" si="63"/>
        <v>2.84</v>
      </c>
      <c r="U86" s="40">
        <f t="shared" si="63"/>
        <v>2.84</v>
      </c>
      <c r="V86" s="40">
        <f t="shared" si="63"/>
        <v>2.84</v>
      </c>
      <c r="W86" s="40">
        <f t="shared" si="63"/>
        <v>2.84</v>
      </c>
      <c r="X86" s="40">
        <f t="shared" si="63"/>
        <v>2.84</v>
      </c>
      <c r="Y86" s="40">
        <f t="shared" si="63"/>
        <v>2.84</v>
      </c>
      <c r="Z86" s="40">
        <f t="shared" si="63"/>
        <v>2.84</v>
      </c>
      <c r="AA86" s="40">
        <f t="shared" si="63"/>
        <v>2.84</v>
      </c>
      <c r="AB86" s="40">
        <f t="shared" si="63"/>
        <v>2.84</v>
      </c>
      <c r="AC86" s="40">
        <f t="shared" si="63"/>
        <v>2.84</v>
      </c>
      <c r="AD86" s="40">
        <f t="shared" si="63"/>
        <v>2.84</v>
      </c>
      <c r="AE86" s="40">
        <f t="shared" si="63"/>
        <v>2.84</v>
      </c>
      <c r="AF86" s="40">
        <f t="shared" si="63"/>
        <v>2.84</v>
      </c>
      <c r="AG86" s="40">
        <f t="shared" si="63"/>
        <v>2.84</v>
      </c>
      <c r="AH86" s="40">
        <f t="shared" si="63"/>
        <v>2.84</v>
      </c>
      <c r="AI86" s="40">
        <f t="shared" si="63"/>
        <v>2.84</v>
      </c>
      <c r="AJ86" s="40">
        <f t="shared" si="63"/>
        <v>2.84</v>
      </c>
      <c r="AK86" s="40">
        <f t="shared" si="63"/>
        <v>2.84</v>
      </c>
      <c r="AL86" s="40">
        <f t="shared" si="63"/>
        <v>2.84</v>
      </c>
      <c r="AM86" s="39">
        <f t="shared" si="48"/>
        <v>31.24</v>
      </c>
      <c r="AN86" s="40">
        <f t="shared" si="49"/>
        <v>34.08</v>
      </c>
      <c r="AO86" s="41">
        <f t="shared" si="50"/>
        <v>34.08</v>
      </c>
    </row>
    <row r="87" spans="1:41" x14ac:dyDescent="0.3">
      <c r="A87" s="30"/>
      <c r="B87" s="61" t="s">
        <v>63</v>
      </c>
      <c r="C87" s="39">
        <f>C30</f>
        <v>41.333333333333336</v>
      </c>
      <c r="D87" s="39">
        <f t="shared" ref="D87:AL87" si="64">D30</f>
        <v>41.333333333333336</v>
      </c>
      <c r="E87" s="39">
        <f t="shared" si="64"/>
        <v>41.333333333333336</v>
      </c>
      <c r="F87" s="39">
        <f t="shared" si="64"/>
        <v>41.333333333333336</v>
      </c>
      <c r="G87" s="39">
        <f t="shared" si="64"/>
        <v>41.333333333333336</v>
      </c>
      <c r="H87" s="39">
        <f t="shared" si="64"/>
        <v>41.333333333333336</v>
      </c>
      <c r="I87" s="39">
        <f t="shared" si="64"/>
        <v>41.333333333333336</v>
      </c>
      <c r="J87" s="39">
        <f t="shared" si="64"/>
        <v>41.333333333333336</v>
      </c>
      <c r="K87" s="39">
        <f t="shared" si="64"/>
        <v>41.333333333333336</v>
      </c>
      <c r="L87" s="39">
        <f t="shared" si="64"/>
        <v>41.333333333333336</v>
      </c>
      <c r="M87" s="39">
        <f t="shared" si="64"/>
        <v>41.333333333333336</v>
      </c>
      <c r="N87" s="39">
        <f t="shared" si="64"/>
        <v>41.333333333333336</v>
      </c>
      <c r="O87" s="39">
        <f t="shared" si="64"/>
        <v>45.208333333333336</v>
      </c>
      <c r="P87" s="39">
        <f t="shared" si="64"/>
        <v>45.208333333333336</v>
      </c>
      <c r="Q87" s="39">
        <f t="shared" si="64"/>
        <v>45.208333333333336</v>
      </c>
      <c r="R87" s="39">
        <f t="shared" si="64"/>
        <v>45.208333333333336</v>
      </c>
      <c r="S87" s="39">
        <f t="shared" si="64"/>
        <v>45.208333333333336</v>
      </c>
      <c r="T87" s="39">
        <f t="shared" si="64"/>
        <v>45.208333333333336</v>
      </c>
      <c r="U87" s="39">
        <f t="shared" si="64"/>
        <v>45.208333333333336</v>
      </c>
      <c r="V87" s="39">
        <f t="shared" si="64"/>
        <v>45.208333333333336</v>
      </c>
      <c r="W87" s="39">
        <f t="shared" si="64"/>
        <v>45.208333333333336</v>
      </c>
      <c r="X87" s="39">
        <f t="shared" si="64"/>
        <v>45.208333333333336</v>
      </c>
      <c r="Y87" s="39">
        <f t="shared" si="64"/>
        <v>45.208333333333336</v>
      </c>
      <c r="Z87" s="39">
        <f t="shared" si="64"/>
        <v>45.208333333333336</v>
      </c>
      <c r="AA87" s="39">
        <f t="shared" si="64"/>
        <v>49.083333333333336</v>
      </c>
      <c r="AB87" s="39">
        <f t="shared" si="64"/>
        <v>49.083333333333336</v>
      </c>
      <c r="AC87" s="39">
        <f t="shared" si="64"/>
        <v>49.083333333333336</v>
      </c>
      <c r="AD87" s="39">
        <f t="shared" si="64"/>
        <v>49.083333333333336</v>
      </c>
      <c r="AE87" s="39">
        <f t="shared" si="64"/>
        <v>49.083333333333336</v>
      </c>
      <c r="AF87" s="39">
        <f t="shared" si="64"/>
        <v>49.083333333333336</v>
      </c>
      <c r="AG87" s="39">
        <f t="shared" si="64"/>
        <v>49.083333333333336</v>
      </c>
      <c r="AH87" s="39">
        <f t="shared" si="64"/>
        <v>49.083333333333336</v>
      </c>
      <c r="AI87" s="39">
        <f t="shared" si="64"/>
        <v>49.083333333333336</v>
      </c>
      <c r="AJ87" s="39">
        <f t="shared" si="64"/>
        <v>49.083333333333336</v>
      </c>
      <c r="AK87" s="39">
        <f t="shared" si="64"/>
        <v>49.083333333333336</v>
      </c>
      <c r="AL87" s="39">
        <f t="shared" si="64"/>
        <v>49.083333333333336</v>
      </c>
      <c r="AM87" s="39">
        <f t="shared" si="48"/>
        <v>495.99999999999994</v>
      </c>
      <c r="AN87" s="40">
        <f t="shared" si="49"/>
        <v>542.49999999999989</v>
      </c>
      <c r="AO87" s="41">
        <f t="shared" si="50"/>
        <v>589</v>
      </c>
    </row>
    <row r="88" spans="1:41" x14ac:dyDescent="0.3">
      <c r="A88" s="30"/>
      <c r="B88" s="61" t="s">
        <v>64</v>
      </c>
      <c r="C88" s="39">
        <f>C60</f>
        <v>0</v>
      </c>
      <c r="D88" s="39">
        <f t="shared" ref="D88:AL88" si="65">D60</f>
        <v>0</v>
      </c>
      <c r="E88" s="39">
        <f t="shared" si="65"/>
        <v>0</v>
      </c>
      <c r="F88" s="39">
        <f t="shared" si="65"/>
        <v>0</v>
      </c>
      <c r="G88" s="39">
        <f t="shared" si="65"/>
        <v>0</v>
      </c>
      <c r="H88" s="39">
        <f t="shared" si="65"/>
        <v>0</v>
      </c>
      <c r="I88" s="39">
        <f t="shared" si="65"/>
        <v>0</v>
      </c>
      <c r="J88" s="39">
        <f t="shared" si="65"/>
        <v>0</v>
      </c>
      <c r="K88" s="39">
        <f t="shared" si="65"/>
        <v>0</v>
      </c>
      <c r="L88" s="39">
        <f t="shared" si="65"/>
        <v>0</v>
      </c>
      <c r="M88" s="39">
        <f t="shared" si="65"/>
        <v>0</v>
      </c>
      <c r="N88" s="39">
        <f t="shared" si="65"/>
        <v>112.42751999999992</v>
      </c>
      <c r="O88" s="39">
        <f t="shared" si="65"/>
        <v>0</v>
      </c>
      <c r="P88" s="39">
        <f t="shared" si="65"/>
        <v>0</v>
      </c>
      <c r="Q88" s="39">
        <f t="shared" si="65"/>
        <v>0</v>
      </c>
      <c r="R88" s="39">
        <f t="shared" si="65"/>
        <v>0</v>
      </c>
      <c r="S88" s="39">
        <f t="shared" si="65"/>
        <v>0</v>
      </c>
      <c r="T88" s="39">
        <f t="shared" si="65"/>
        <v>0</v>
      </c>
      <c r="U88" s="39">
        <f t="shared" si="65"/>
        <v>0</v>
      </c>
      <c r="V88" s="39">
        <f t="shared" si="65"/>
        <v>0</v>
      </c>
      <c r="W88" s="39">
        <f t="shared" si="65"/>
        <v>0</v>
      </c>
      <c r="X88" s="39">
        <f t="shared" si="65"/>
        <v>0</v>
      </c>
      <c r="Y88" s="39">
        <f t="shared" si="65"/>
        <v>0</v>
      </c>
      <c r="Z88" s="39">
        <f t="shared" si="65"/>
        <v>174.49775999999989</v>
      </c>
      <c r="AA88" s="39">
        <f t="shared" si="65"/>
        <v>0</v>
      </c>
      <c r="AB88" s="39">
        <f t="shared" si="65"/>
        <v>0</v>
      </c>
      <c r="AC88" s="39">
        <f t="shared" si="65"/>
        <v>0</v>
      </c>
      <c r="AD88" s="39">
        <f t="shared" si="65"/>
        <v>0</v>
      </c>
      <c r="AE88" s="39">
        <f t="shared" si="65"/>
        <v>0</v>
      </c>
      <c r="AF88" s="39">
        <f t="shared" si="65"/>
        <v>0</v>
      </c>
      <c r="AG88" s="39">
        <f t="shared" si="65"/>
        <v>0</v>
      </c>
      <c r="AH88" s="39">
        <f t="shared" si="65"/>
        <v>0</v>
      </c>
      <c r="AI88" s="39">
        <f t="shared" si="65"/>
        <v>0</v>
      </c>
      <c r="AJ88" s="39">
        <f t="shared" si="65"/>
        <v>0</v>
      </c>
      <c r="AK88" s="39">
        <f t="shared" si="65"/>
        <v>0</v>
      </c>
      <c r="AL88" s="39">
        <f t="shared" si="65"/>
        <v>209.82527999999996</v>
      </c>
      <c r="AM88" s="39"/>
      <c r="AN88" s="40"/>
      <c r="AO88" s="41"/>
    </row>
    <row r="89" spans="1:41" x14ac:dyDescent="0.3">
      <c r="A89" s="31"/>
      <c r="B89" s="67" t="s">
        <v>47</v>
      </c>
      <c r="C89" s="39">
        <f>SUM(C72:C87)</f>
        <v>83.316666666666663</v>
      </c>
      <c r="D89" s="69">
        <f t="shared" ref="D89:AL89" si="66">SUM(D72:D87)</f>
        <v>95.740000000000009</v>
      </c>
      <c r="E89" s="69">
        <f t="shared" si="66"/>
        <v>95.740000000000009</v>
      </c>
      <c r="F89" s="69">
        <f t="shared" si="66"/>
        <v>95.740000000000009</v>
      </c>
      <c r="G89" s="69">
        <f t="shared" si="66"/>
        <v>95.740000000000009</v>
      </c>
      <c r="H89" s="69">
        <f t="shared" si="66"/>
        <v>95.740000000000009</v>
      </c>
      <c r="I89" s="69">
        <f t="shared" si="66"/>
        <v>95.740000000000009</v>
      </c>
      <c r="J89" s="69">
        <f t="shared" si="66"/>
        <v>95.740000000000009</v>
      </c>
      <c r="K89" s="69">
        <f t="shared" si="66"/>
        <v>95.740000000000009</v>
      </c>
      <c r="L89" s="69">
        <f t="shared" si="66"/>
        <v>95.740000000000009</v>
      </c>
      <c r="M89" s="69">
        <f t="shared" si="66"/>
        <v>95.740000000000009</v>
      </c>
      <c r="N89" s="69">
        <f t="shared" si="66"/>
        <v>95.740000000000009</v>
      </c>
      <c r="O89" s="69">
        <f t="shared" si="66"/>
        <v>102.2775</v>
      </c>
      <c r="P89" s="69">
        <f t="shared" si="66"/>
        <v>102.94416666666666</v>
      </c>
      <c r="Q89" s="69">
        <f t="shared" si="66"/>
        <v>102.94416666666666</v>
      </c>
      <c r="R89" s="69">
        <f t="shared" si="66"/>
        <v>102.94416666666666</v>
      </c>
      <c r="S89" s="69">
        <f t="shared" si="66"/>
        <v>102.94416666666666</v>
      </c>
      <c r="T89" s="69">
        <f t="shared" si="66"/>
        <v>102.94416666666666</v>
      </c>
      <c r="U89" s="69">
        <f t="shared" si="66"/>
        <v>102.94416666666666</v>
      </c>
      <c r="V89" s="69">
        <f t="shared" si="66"/>
        <v>102.94416666666666</v>
      </c>
      <c r="W89" s="69">
        <f t="shared" si="66"/>
        <v>102.94416666666666</v>
      </c>
      <c r="X89" s="69">
        <f t="shared" si="66"/>
        <v>102.94416666666666</v>
      </c>
      <c r="Y89" s="69">
        <f t="shared" si="66"/>
        <v>102.94416666666666</v>
      </c>
      <c r="Z89" s="69">
        <f t="shared" si="66"/>
        <v>102.94416666666666</v>
      </c>
      <c r="AA89" s="69">
        <f t="shared" si="66"/>
        <v>109.48166666666668</v>
      </c>
      <c r="AB89" s="69">
        <f t="shared" si="66"/>
        <v>110.14833333333334</v>
      </c>
      <c r="AC89" s="69">
        <f t="shared" si="66"/>
        <v>110.14833333333334</v>
      </c>
      <c r="AD89" s="69">
        <f t="shared" si="66"/>
        <v>110.14833333333334</v>
      </c>
      <c r="AE89" s="69">
        <f t="shared" si="66"/>
        <v>110.14833333333334</v>
      </c>
      <c r="AF89" s="69">
        <f t="shared" si="66"/>
        <v>110.14833333333334</v>
      </c>
      <c r="AG89" s="69">
        <f t="shared" si="66"/>
        <v>110.14833333333334</v>
      </c>
      <c r="AH89" s="69">
        <f t="shared" si="66"/>
        <v>110.14833333333334</v>
      </c>
      <c r="AI89" s="69">
        <f t="shared" si="66"/>
        <v>110.14833333333334</v>
      </c>
      <c r="AJ89" s="69">
        <f t="shared" si="66"/>
        <v>110.14833333333334</v>
      </c>
      <c r="AL89" s="70">
        <f t="shared" si="66"/>
        <v>110.14833333333334</v>
      </c>
      <c r="AM89" s="64">
        <f t="shared" si="48"/>
        <v>1136.4566666666667</v>
      </c>
      <c r="AN89" s="65">
        <f t="shared" si="49"/>
        <v>1234.6633333333334</v>
      </c>
      <c r="AO89" s="66">
        <f t="shared" si="50"/>
        <v>1210.9649999999999</v>
      </c>
    </row>
    <row r="90" spans="1:41" x14ac:dyDescent="0.3">
      <c r="B90" s="24"/>
      <c r="C90" s="42"/>
      <c r="AL90" s="43"/>
      <c r="AM90" s="42"/>
      <c r="AO90" s="43"/>
    </row>
    <row r="91" spans="1:41" x14ac:dyDescent="0.3">
      <c r="B91" s="71" t="s">
        <v>65</v>
      </c>
      <c r="C91" s="68">
        <f>C70-C89</f>
        <v>44.336666666666673</v>
      </c>
      <c r="D91" s="69">
        <f t="shared" ref="D91:AL91" si="67">D70-D89</f>
        <v>35.913333333333327</v>
      </c>
      <c r="E91" s="69">
        <f t="shared" si="67"/>
        <v>35.913333333333327</v>
      </c>
      <c r="F91" s="69">
        <f t="shared" si="67"/>
        <v>35.913333333333327</v>
      </c>
      <c r="G91" s="69">
        <f t="shared" si="67"/>
        <v>35.913333333333327</v>
      </c>
      <c r="H91" s="69">
        <f t="shared" si="67"/>
        <v>35.913333333333327</v>
      </c>
      <c r="I91" s="69">
        <f t="shared" si="67"/>
        <v>35.913333333333327</v>
      </c>
      <c r="J91" s="69">
        <f t="shared" si="67"/>
        <v>35.913333333333327</v>
      </c>
      <c r="K91" s="69">
        <f t="shared" si="67"/>
        <v>35.913333333333327</v>
      </c>
      <c r="L91" s="69">
        <f t="shared" si="67"/>
        <v>35.913333333333327</v>
      </c>
      <c r="M91" s="69">
        <f t="shared" si="67"/>
        <v>35.913333333333327</v>
      </c>
      <c r="N91" s="69">
        <f t="shared" si="67"/>
        <v>35.913333333333327</v>
      </c>
      <c r="O91" s="69">
        <f t="shared" si="67"/>
        <v>41.343333333333334</v>
      </c>
      <c r="P91" s="69">
        <f t="shared" si="67"/>
        <v>41.051666666666677</v>
      </c>
      <c r="Q91" s="69">
        <f t="shared" si="67"/>
        <v>41.051666666666677</v>
      </c>
      <c r="R91" s="69">
        <f t="shared" si="67"/>
        <v>41.051666666666677</v>
      </c>
      <c r="S91" s="69">
        <f t="shared" si="67"/>
        <v>41.051666666666677</v>
      </c>
      <c r="T91" s="69">
        <f t="shared" si="67"/>
        <v>41.051666666666677</v>
      </c>
      <c r="U91" s="69">
        <f t="shared" si="67"/>
        <v>41.051666666666677</v>
      </c>
      <c r="V91" s="69">
        <f t="shared" si="67"/>
        <v>41.051666666666677</v>
      </c>
      <c r="W91" s="69">
        <f t="shared" si="67"/>
        <v>41.051666666666677</v>
      </c>
      <c r="X91" s="69">
        <f t="shared" si="67"/>
        <v>41.051666666666677</v>
      </c>
      <c r="Y91" s="69">
        <f t="shared" si="67"/>
        <v>41.051666666666677</v>
      </c>
      <c r="Z91" s="69">
        <f t="shared" si="67"/>
        <v>41.051666666666677</v>
      </c>
      <c r="AA91" s="69">
        <f t="shared" si="67"/>
        <v>46.481666666666655</v>
      </c>
      <c r="AB91" s="69">
        <f t="shared" si="67"/>
        <v>46.19</v>
      </c>
      <c r="AC91" s="69">
        <f t="shared" si="67"/>
        <v>46.19</v>
      </c>
      <c r="AD91" s="69">
        <f t="shared" si="67"/>
        <v>46.19</v>
      </c>
      <c r="AE91" s="69">
        <f t="shared" si="67"/>
        <v>46.19</v>
      </c>
      <c r="AF91" s="69">
        <f t="shared" si="67"/>
        <v>46.19</v>
      </c>
      <c r="AG91" s="69">
        <f t="shared" si="67"/>
        <v>46.19</v>
      </c>
      <c r="AH91" s="69">
        <f t="shared" si="67"/>
        <v>46.19</v>
      </c>
      <c r="AI91" s="69">
        <f t="shared" si="67"/>
        <v>46.19</v>
      </c>
      <c r="AJ91" s="69">
        <f t="shared" si="67"/>
        <v>46.19</v>
      </c>
      <c r="AK91" s="69">
        <f t="shared" si="67"/>
        <v>156.33833333333334</v>
      </c>
      <c r="AL91" s="70">
        <f t="shared" si="67"/>
        <v>46.19</v>
      </c>
      <c r="AM91" s="64">
        <f t="shared" ref="AM91" si="68">SUM(C91:N91)</f>
        <v>439.3833333333331</v>
      </c>
      <c r="AN91" s="65">
        <f t="shared" ref="AN91" si="69">SUM(O91:Z91)</f>
        <v>492.9116666666668</v>
      </c>
      <c r="AO91" s="66">
        <f t="shared" ref="AO91" si="70">SUM(AA91:AL91)</f>
        <v>664.72</v>
      </c>
    </row>
    <row r="92" spans="1:41" ht="15.6" x14ac:dyDescent="0.3">
      <c r="B92" s="72" t="s">
        <v>101</v>
      </c>
      <c r="C92" s="81">
        <f>C91</f>
        <v>44.336666666666673</v>
      </c>
      <c r="D92" s="79">
        <f>C92+D91</f>
        <v>80.25</v>
      </c>
      <c r="E92" s="79">
        <f t="shared" ref="E92:AL92" si="71">D92+E91</f>
        <v>116.16333333333333</v>
      </c>
      <c r="F92" s="79">
        <f t="shared" si="71"/>
        <v>152.07666666666665</v>
      </c>
      <c r="G92" s="79">
        <f t="shared" si="71"/>
        <v>187.98999999999998</v>
      </c>
      <c r="H92" s="79">
        <f t="shared" si="71"/>
        <v>223.90333333333331</v>
      </c>
      <c r="I92" s="79">
        <f t="shared" si="71"/>
        <v>259.81666666666661</v>
      </c>
      <c r="J92" s="79">
        <f t="shared" si="71"/>
        <v>295.7299999999999</v>
      </c>
      <c r="K92" s="79">
        <f t="shared" si="71"/>
        <v>331.6433333333332</v>
      </c>
      <c r="L92" s="79">
        <f t="shared" si="71"/>
        <v>367.5566666666665</v>
      </c>
      <c r="M92" s="79">
        <f t="shared" si="71"/>
        <v>403.4699999999998</v>
      </c>
      <c r="N92" s="79">
        <f>M92+N91</f>
        <v>439.3833333333331</v>
      </c>
      <c r="O92" s="79">
        <f t="shared" si="71"/>
        <v>480.72666666666646</v>
      </c>
      <c r="P92" s="79">
        <f t="shared" si="71"/>
        <v>521.77833333333319</v>
      </c>
      <c r="Q92" s="79">
        <f t="shared" si="71"/>
        <v>562.82999999999993</v>
      </c>
      <c r="R92" s="79">
        <f t="shared" si="71"/>
        <v>603.88166666666666</v>
      </c>
      <c r="S92" s="79">
        <f t="shared" si="71"/>
        <v>644.93333333333339</v>
      </c>
      <c r="T92" s="79">
        <f t="shared" si="71"/>
        <v>685.98500000000013</v>
      </c>
      <c r="U92" s="79">
        <f t="shared" si="71"/>
        <v>727.03666666666686</v>
      </c>
      <c r="V92" s="79">
        <f t="shared" si="71"/>
        <v>768.08833333333359</v>
      </c>
      <c r="W92" s="79">
        <f t="shared" si="71"/>
        <v>809.14000000000033</v>
      </c>
      <c r="X92" s="79">
        <f t="shared" si="71"/>
        <v>850.19166666666706</v>
      </c>
      <c r="Y92" s="79">
        <f t="shared" si="71"/>
        <v>891.24333333333379</v>
      </c>
      <c r="Z92" s="79">
        <f t="shared" si="71"/>
        <v>932.29500000000053</v>
      </c>
      <c r="AA92" s="79">
        <f t="shared" si="71"/>
        <v>978.77666666666721</v>
      </c>
      <c r="AB92" s="79">
        <f t="shared" si="71"/>
        <v>1024.9666666666672</v>
      </c>
      <c r="AC92" s="79">
        <f t="shared" si="71"/>
        <v>1071.1566666666672</v>
      </c>
      <c r="AD92" s="79">
        <f t="shared" si="71"/>
        <v>1117.3466666666673</v>
      </c>
      <c r="AE92" s="79">
        <f t="shared" si="71"/>
        <v>1163.5366666666673</v>
      </c>
      <c r="AF92" s="79">
        <f t="shared" si="71"/>
        <v>1209.7266666666674</v>
      </c>
      <c r="AG92" s="79">
        <f t="shared" si="71"/>
        <v>1255.9166666666674</v>
      </c>
      <c r="AH92" s="79">
        <f t="shared" si="71"/>
        <v>1302.1066666666675</v>
      </c>
      <c r="AI92" s="79">
        <f t="shared" si="71"/>
        <v>1348.2966666666675</v>
      </c>
      <c r="AJ92" s="79">
        <f t="shared" si="71"/>
        <v>1394.4866666666676</v>
      </c>
      <c r="AK92" s="79">
        <f t="shared" si="71"/>
        <v>1550.825000000001</v>
      </c>
      <c r="AL92" s="80">
        <f t="shared" si="71"/>
        <v>1597.015000000001</v>
      </c>
      <c r="AM92" s="76">
        <f>N92</f>
        <v>439.3833333333331</v>
      </c>
      <c r="AN92" s="77">
        <f>Z92</f>
        <v>932.29500000000053</v>
      </c>
      <c r="AO92" s="78">
        <f>AL92</f>
        <v>1597.015000000001</v>
      </c>
    </row>
    <row r="94" spans="1:41" x14ac:dyDescent="0.3">
      <c r="J94" s="39">
        <f>J67</f>
        <v>129.33333333333334</v>
      </c>
    </row>
  </sheetData>
  <mergeCells count="4">
    <mergeCell ref="C18:AL18"/>
    <mergeCell ref="C34:AL34"/>
    <mergeCell ref="C64:AL64"/>
    <mergeCell ref="F7:J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AO92"/>
  <sheetViews>
    <sheetView topLeftCell="G1" zoomScale="82" zoomScaleNormal="100" workbookViewId="0">
      <selection activeCell="M13" sqref="M13"/>
    </sheetView>
  </sheetViews>
  <sheetFormatPr defaultRowHeight="14.4" x14ac:dyDescent="0.3"/>
  <cols>
    <col min="2" max="2" width="21" bestFit="1" customWidth="1"/>
    <col min="3" max="3" width="11.5546875" bestFit="1" customWidth="1"/>
    <col min="4" max="4" width="10.6640625" bestFit="1" customWidth="1"/>
    <col min="5" max="6" width="7.109375" customWidth="1"/>
    <col min="7" max="8" width="9.109375" bestFit="1" customWidth="1"/>
    <col min="9" max="9" width="8.6640625" bestFit="1" customWidth="1"/>
    <col min="10" max="10" width="11.6640625" bestFit="1" customWidth="1"/>
    <col min="11" max="38" width="7.109375" customWidth="1"/>
    <col min="39" max="41" width="9.5546875" bestFit="1" customWidth="1"/>
  </cols>
  <sheetData>
    <row r="4" spans="2:16" x14ac:dyDescent="0.3">
      <c r="N4" s="183" t="s">
        <v>103</v>
      </c>
      <c r="O4" s="183"/>
      <c r="P4" s="183"/>
    </row>
    <row r="5" spans="2:16" x14ac:dyDescent="0.3">
      <c r="B5" s="101" t="s">
        <v>17</v>
      </c>
      <c r="C5" s="82" t="s">
        <v>18</v>
      </c>
      <c r="N5" s="164" t="s">
        <v>69</v>
      </c>
      <c r="O5" s="164" t="s">
        <v>70</v>
      </c>
      <c r="P5" s="164" t="s">
        <v>102</v>
      </c>
    </row>
    <row r="6" spans="2:16" x14ac:dyDescent="0.3">
      <c r="M6" s="164" t="s">
        <v>10</v>
      </c>
      <c r="N6" s="165">
        <v>1599.9999999999998</v>
      </c>
      <c r="O6" s="163">
        <v>1749.9999999999998</v>
      </c>
      <c r="P6" s="163">
        <v>1899.9999999999998</v>
      </c>
    </row>
    <row r="7" spans="2:16" x14ac:dyDescent="0.3">
      <c r="B7" s="83" t="s">
        <v>9</v>
      </c>
      <c r="C7" s="84" t="s">
        <v>12</v>
      </c>
      <c r="D7" s="85" t="s">
        <v>8</v>
      </c>
      <c r="F7" s="83" t="s">
        <v>50</v>
      </c>
      <c r="G7" s="94"/>
      <c r="H7" s="94"/>
      <c r="I7" s="94"/>
      <c r="J7" s="95"/>
      <c r="M7" s="164" t="s">
        <v>67</v>
      </c>
      <c r="N7" s="165">
        <v>290.47399999999982</v>
      </c>
      <c r="O7" s="163">
        <v>419.78699999999975</v>
      </c>
      <c r="P7" s="163">
        <v>493.38599999999991</v>
      </c>
    </row>
    <row r="8" spans="2:16" x14ac:dyDescent="0.3">
      <c r="B8" s="86" t="s">
        <v>11</v>
      </c>
      <c r="C8" s="88">
        <v>1600000</v>
      </c>
      <c r="D8" s="89">
        <f>C8*0.8</f>
        <v>1280000</v>
      </c>
      <c r="F8" s="96" t="s">
        <v>51</v>
      </c>
      <c r="G8" s="4" t="s">
        <v>52</v>
      </c>
      <c r="H8" s="4" t="s">
        <v>53</v>
      </c>
      <c r="I8" s="4" t="s">
        <v>54</v>
      </c>
      <c r="J8" s="97" t="s">
        <v>55</v>
      </c>
      <c r="M8" s="184" t="s">
        <v>68</v>
      </c>
      <c r="N8" s="165">
        <v>178.04647999999992</v>
      </c>
      <c r="O8" s="163">
        <v>245.28923999999986</v>
      </c>
      <c r="P8" s="163">
        <v>283.56071999999995</v>
      </c>
    </row>
    <row r="9" spans="2:16" x14ac:dyDescent="0.3">
      <c r="B9" s="86" t="s">
        <v>13</v>
      </c>
      <c r="C9" s="88">
        <v>150000</v>
      </c>
      <c r="D9" s="89">
        <f>C9*0.8</f>
        <v>120000</v>
      </c>
      <c r="F9" s="96">
        <v>1</v>
      </c>
      <c r="G9" s="88">
        <v>0</v>
      </c>
      <c r="H9" s="88">
        <v>50</v>
      </c>
      <c r="I9" s="5">
        <v>0</v>
      </c>
      <c r="J9" s="92">
        <v>0.2</v>
      </c>
      <c r="M9" s="164" t="s">
        <v>3</v>
      </c>
      <c r="N9" s="163">
        <v>326.95581333333325</v>
      </c>
      <c r="O9" s="163">
        <v>644.16972000000032</v>
      </c>
      <c r="P9" s="163">
        <v>987.71610666666743</v>
      </c>
    </row>
    <row r="10" spans="2:16" x14ac:dyDescent="0.3">
      <c r="B10" s="86" t="s">
        <v>35</v>
      </c>
      <c r="C10" s="90">
        <v>0.31</v>
      </c>
      <c r="D10" s="91">
        <v>0.35</v>
      </c>
      <c r="F10" s="96">
        <v>2</v>
      </c>
      <c r="G10" s="5">
        <f>H9</f>
        <v>50</v>
      </c>
      <c r="H10" s="88">
        <v>100</v>
      </c>
      <c r="I10" s="5">
        <f>H9*J9</f>
        <v>10</v>
      </c>
      <c r="J10" s="92">
        <v>0.22</v>
      </c>
      <c r="K10" s="10"/>
    </row>
    <row r="11" spans="2:16" x14ac:dyDescent="0.3">
      <c r="B11" s="86" t="s">
        <v>34</v>
      </c>
      <c r="C11" s="90">
        <v>0.17</v>
      </c>
      <c r="D11" s="92">
        <v>0.2</v>
      </c>
      <c r="F11" s="98">
        <v>3</v>
      </c>
      <c r="G11" s="99">
        <f>H10</f>
        <v>100</v>
      </c>
      <c r="H11" s="99"/>
      <c r="I11" s="99">
        <f>I10+J10*(H10-G10)</f>
        <v>21</v>
      </c>
      <c r="J11" s="100">
        <v>0.48</v>
      </c>
    </row>
    <row r="12" spans="2:16" x14ac:dyDescent="0.3">
      <c r="B12" s="86" t="s">
        <v>45</v>
      </c>
      <c r="C12" s="88">
        <v>2000</v>
      </c>
      <c r="D12" s="43"/>
      <c r="I12" s="10"/>
    </row>
    <row r="13" spans="2:16" x14ac:dyDescent="0.3">
      <c r="B13" s="86" t="s">
        <v>46</v>
      </c>
      <c r="C13" s="88">
        <v>426000</v>
      </c>
      <c r="D13" s="43"/>
    </row>
    <row r="14" spans="2:16" x14ac:dyDescent="0.3">
      <c r="B14" s="87" t="s">
        <v>43</v>
      </c>
      <c r="C14" s="93">
        <v>0.08</v>
      </c>
      <c r="D14" s="60"/>
    </row>
    <row r="18" spans="1:41" x14ac:dyDescent="0.3">
      <c r="C18" s="132" t="s">
        <v>29</v>
      </c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4"/>
    </row>
    <row r="19" spans="1:41" x14ac:dyDescent="0.3">
      <c r="C19" s="20">
        <v>1</v>
      </c>
      <c r="D19" s="21">
        <v>2</v>
      </c>
      <c r="E19" s="21">
        <v>3</v>
      </c>
      <c r="F19" s="21">
        <v>4</v>
      </c>
      <c r="G19" s="21">
        <v>5</v>
      </c>
      <c r="H19" s="21">
        <v>6</v>
      </c>
      <c r="I19" s="21">
        <v>7</v>
      </c>
      <c r="J19" s="21">
        <v>8</v>
      </c>
      <c r="K19" s="21">
        <v>9</v>
      </c>
      <c r="L19" s="21">
        <v>10</v>
      </c>
      <c r="M19" s="21">
        <v>11</v>
      </c>
      <c r="N19" s="21">
        <v>12</v>
      </c>
      <c r="O19" s="21">
        <v>13</v>
      </c>
      <c r="P19" s="21">
        <v>14</v>
      </c>
      <c r="Q19" s="21">
        <v>15</v>
      </c>
      <c r="R19" s="21">
        <v>16</v>
      </c>
      <c r="S19" s="21">
        <v>17</v>
      </c>
      <c r="T19" s="21">
        <v>18</v>
      </c>
      <c r="U19" s="21">
        <v>19</v>
      </c>
      <c r="V19" s="21">
        <v>20</v>
      </c>
      <c r="W19" s="21">
        <v>21</v>
      </c>
      <c r="X19" s="21">
        <v>22</v>
      </c>
      <c r="Y19" s="21">
        <v>23</v>
      </c>
      <c r="Z19" s="21">
        <v>24</v>
      </c>
      <c r="AA19" s="21">
        <v>25</v>
      </c>
      <c r="AB19" s="21">
        <v>26</v>
      </c>
      <c r="AC19" s="21">
        <v>27</v>
      </c>
      <c r="AD19" s="21">
        <v>28</v>
      </c>
      <c r="AE19" s="21">
        <v>29</v>
      </c>
      <c r="AF19" s="21">
        <v>30</v>
      </c>
      <c r="AG19" s="21">
        <v>31</v>
      </c>
      <c r="AH19" s="21">
        <v>32</v>
      </c>
      <c r="AI19" s="21">
        <v>33</v>
      </c>
      <c r="AJ19" s="21">
        <v>34</v>
      </c>
      <c r="AK19" s="21">
        <v>35</v>
      </c>
      <c r="AL19" s="22">
        <v>36</v>
      </c>
      <c r="AM19" s="17" t="s">
        <v>14</v>
      </c>
      <c r="AN19" s="18" t="s">
        <v>15</v>
      </c>
      <c r="AO19" s="19" t="s">
        <v>16</v>
      </c>
    </row>
    <row r="20" spans="1:41" x14ac:dyDescent="0.3">
      <c r="A20" s="25"/>
      <c r="B20" s="23" t="s">
        <v>10</v>
      </c>
      <c r="C20" s="36">
        <f>IF(C5="W", C8/12/1000, D8/12/1000)</f>
        <v>133.33333333333334</v>
      </c>
      <c r="D20" s="37">
        <f>C20</f>
        <v>133.33333333333334</v>
      </c>
      <c r="E20" s="37">
        <f t="shared" ref="E20:M20" si="0">D20</f>
        <v>133.33333333333334</v>
      </c>
      <c r="F20" s="37">
        <f t="shared" si="0"/>
        <v>133.33333333333334</v>
      </c>
      <c r="G20" s="37">
        <f t="shared" si="0"/>
        <v>133.33333333333334</v>
      </c>
      <c r="H20" s="37">
        <f t="shared" si="0"/>
        <v>133.33333333333334</v>
      </c>
      <c r="I20" s="37">
        <f t="shared" si="0"/>
        <v>133.33333333333334</v>
      </c>
      <c r="J20" s="37">
        <f t="shared" si="0"/>
        <v>133.33333333333334</v>
      </c>
      <c r="K20" s="37">
        <f t="shared" si="0"/>
        <v>133.33333333333334</v>
      </c>
      <c r="L20" s="37">
        <f t="shared" si="0"/>
        <v>133.33333333333334</v>
      </c>
      <c r="M20" s="37">
        <f t="shared" si="0"/>
        <v>133.33333333333334</v>
      </c>
      <c r="N20" s="37">
        <f>M20</f>
        <v>133.33333333333334</v>
      </c>
      <c r="O20" s="37">
        <f>IF(C5="W",(C8+C9)/12/1000, (D8+D9)/12/1000)</f>
        <v>145.83333333333334</v>
      </c>
      <c r="P20" s="37">
        <f>O20</f>
        <v>145.83333333333334</v>
      </c>
      <c r="Q20" s="37">
        <f t="shared" ref="Q20:Z20" si="1">P20</f>
        <v>145.83333333333334</v>
      </c>
      <c r="R20" s="37">
        <f t="shared" si="1"/>
        <v>145.83333333333334</v>
      </c>
      <c r="S20" s="37">
        <f t="shared" si="1"/>
        <v>145.83333333333334</v>
      </c>
      <c r="T20" s="37">
        <f t="shared" si="1"/>
        <v>145.83333333333334</v>
      </c>
      <c r="U20" s="37">
        <f t="shared" si="1"/>
        <v>145.83333333333334</v>
      </c>
      <c r="V20" s="37">
        <f t="shared" si="1"/>
        <v>145.83333333333334</v>
      </c>
      <c r="W20" s="37">
        <f t="shared" si="1"/>
        <v>145.83333333333334</v>
      </c>
      <c r="X20" s="37">
        <f t="shared" si="1"/>
        <v>145.83333333333334</v>
      </c>
      <c r="Y20" s="37">
        <f t="shared" si="1"/>
        <v>145.83333333333334</v>
      </c>
      <c r="Z20" s="37">
        <f t="shared" si="1"/>
        <v>145.83333333333334</v>
      </c>
      <c r="AA20" s="37">
        <f>IF(C5="W",(C8+C9+C9)/12/1000,(D8+D9+D9)/12/1000)</f>
        <v>158.33333333333334</v>
      </c>
      <c r="AB20" s="37">
        <f>AA20</f>
        <v>158.33333333333334</v>
      </c>
      <c r="AC20" s="37">
        <f t="shared" ref="AC20:AL20" si="2">AB20</f>
        <v>158.33333333333334</v>
      </c>
      <c r="AD20" s="37">
        <f t="shared" si="2"/>
        <v>158.33333333333334</v>
      </c>
      <c r="AE20" s="37">
        <f t="shared" si="2"/>
        <v>158.33333333333334</v>
      </c>
      <c r="AF20" s="37">
        <f t="shared" si="2"/>
        <v>158.33333333333334</v>
      </c>
      <c r="AG20" s="37">
        <f t="shared" si="2"/>
        <v>158.33333333333334</v>
      </c>
      <c r="AH20" s="37">
        <f t="shared" si="2"/>
        <v>158.33333333333334</v>
      </c>
      <c r="AI20" s="37">
        <f t="shared" si="2"/>
        <v>158.33333333333334</v>
      </c>
      <c r="AJ20" s="37">
        <f t="shared" si="2"/>
        <v>158.33333333333334</v>
      </c>
      <c r="AK20" s="37">
        <f t="shared" si="2"/>
        <v>158.33333333333334</v>
      </c>
      <c r="AL20" s="38">
        <f t="shared" si="2"/>
        <v>158.33333333333334</v>
      </c>
      <c r="AM20" s="36">
        <f>SUM(C20:N20)</f>
        <v>1599.9999999999998</v>
      </c>
      <c r="AN20" s="37">
        <f>SUM(O20:Z20)</f>
        <v>1749.9999999999998</v>
      </c>
      <c r="AO20" s="38">
        <f>SUM(AA20:AL20)</f>
        <v>1899.9999999999998</v>
      </c>
    </row>
    <row r="21" spans="1:41" x14ac:dyDescent="0.3">
      <c r="A21" s="28">
        <v>0.4</v>
      </c>
      <c r="B21" s="32" t="s">
        <v>20</v>
      </c>
      <c r="C21" s="39">
        <f>C20*$A$21</f>
        <v>53.333333333333343</v>
      </c>
      <c r="D21" s="40">
        <f t="shared" ref="D21:AL21" si="3">D20*$A$21</f>
        <v>53.333333333333343</v>
      </c>
      <c r="E21" s="40">
        <f t="shared" si="3"/>
        <v>53.333333333333343</v>
      </c>
      <c r="F21" s="40">
        <f t="shared" si="3"/>
        <v>53.333333333333343</v>
      </c>
      <c r="G21" s="40">
        <f t="shared" si="3"/>
        <v>53.333333333333343</v>
      </c>
      <c r="H21" s="40">
        <f t="shared" si="3"/>
        <v>53.333333333333343</v>
      </c>
      <c r="I21" s="40">
        <f t="shared" si="3"/>
        <v>53.333333333333343</v>
      </c>
      <c r="J21" s="40">
        <f t="shared" si="3"/>
        <v>53.333333333333343</v>
      </c>
      <c r="K21" s="40">
        <f t="shared" si="3"/>
        <v>53.333333333333343</v>
      </c>
      <c r="L21" s="40">
        <f t="shared" si="3"/>
        <v>53.333333333333343</v>
      </c>
      <c r="M21" s="40">
        <f t="shared" si="3"/>
        <v>53.333333333333343</v>
      </c>
      <c r="N21" s="40">
        <f t="shared" si="3"/>
        <v>53.333333333333343</v>
      </c>
      <c r="O21" s="40">
        <f t="shared" si="3"/>
        <v>58.333333333333343</v>
      </c>
      <c r="P21" s="40">
        <f t="shared" si="3"/>
        <v>58.333333333333343</v>
      </c>
      <c r="Q21" s="40">
        <f t="shared" si="3"/>
        <v>58.333333333333343</v>
      </c>
      <c r="R21" s="40">
        <f t="shared" si="3"/>
        <v>58.333333333333343</v>
      </c>
      <c r="S21" s="40">
        <f t="shared" si="3"/>
        <v>58.333333333333343</v>
      </c>
      <c r="T21" s="40">
        <f t="shared" si="3"/>
        <v>58.333333333333343</v>
      </c>
      <c r="U21" s="40">
        <f t="shared" si="3"/>
        <v>58.333333333333343</v>
      </c>
      <c r="V21" s="40">
        <f t="shared" si="3"/>
        <v>58.333333333333343</v>
      </c>
      <c r="W21" s="40">
        <f t="shared" si="3"/>
        <v>58.333333333333343</v>
      </c>
      <c r="X21" s="40">
        <f t="shared" si="3"/>
        <v>58.333333333333343</v>
      </c>
      <c r="Y21" s="40">
        <f t="shared" si="3"/>
        <v>58.333333333333343</v>
      </c>
      <c r="Z21" s="40">
        <f t="shared" si="3"/>
        <v>58.333333333333343</v>
      </c>
      <c r="AA21" s="40">
        <f t="shared" si="3"/>
        <v>63.333333333333343</v>
      </c>
      <c r="AB21" s="40">
        <f t="shared" si="3"/>
        <v>63.333333333333343</v>
      </c>
      <c r="AC21" s="40">
        <f t="shared" si="3"/>
        <v>63.333333333333343</v>
      </c>
      <c r="AD21" s="40">
        <f t="shared" si="3"/>
        <v>63.333333333333343</v>
      </c>
      <c r="AE21" s="40">
        <f t="shared" si="3"/>
        <v>63.333333333333343</v>
      </c>
      <c r="AF21" s="40">
        <f t="shared" si="3"/>
        <v>63.333333333333343</v>
      </c>
      <c r="AG21" s="40">
        <f t="shared" si="3"/>
        <v>63.333333333333343</v>
      </c>
      <c r="AH21" s="40">
        <f t="shared" si="3"/>
        <v>63.333333333333343</v>
      </c>
      <c r="AI21" s="40">
        <f t="shared" si="3"/>
        <v>63.333333333333343</v>
      </c>
      <c r="AJ21" s="40">
        <f t="shared" si="3"/>
        <v>63.333333333333343</v>
      </c>
      <c r="AK21" s="40">
        <f t="shared" si="3"/>
        <v>63.333333333333343</v>
      </c>
      <c r="AL21" s="41">
        <f t="shared" si="3"/>
        <v>63.333333333333343</v>
      </c>
      <c r="AM21" s="39">
        <f>SUM(C21:N21)</f>
        <v>640.00000000000034</v>
      </c>
      <c r="AN21" s="40">
        <f>SUM(O21:Z21)</f>
        <v>700.00000000000034</v>
      </c>
      <c r="AO21" s="41">
        <f>SUM(AA21:AL21)</f>
        <v>760.00000000000034</v>
      </c>
    </row>
    <row r="22" spans="1:41" x14ac:dyDescent="0.3">
      <c r="A22" s="49">
        <f>60%*0.95</f>
        <v>0.56999999999999995</v>
      </c>
      <c r="B22" s="32" t="s">
        <v>21</v>
      </c>
      <c r="C22" s="39">
        <f>C20*$A$22</f>
        <v>76</v>
      </c>
      <c r="D22" s="40">
        <f t="shared" ref="D22:AL22" si="4">D20*$A$22</f>
        <v>76</v>
      </c>
      <c r="E22" s="40">
        <f t="shared" si="4"/>
        <v>76</v>
      </c>
      <c r="F22" s="40">
        <f t="shared" si="4"/>
        <v>76</v>
      </c>
      <c r="G22" s="40">
        <f t="shared" si="4"/>
        <v>76</v>
      </c>
      <c r="H22" s="40">
        <f t="shared" si="4"/>
        <v>76</v>
      </c>
      <c r="I22" s="40">
        <f t="shared" si="4"/>
        <v>76</v>
      </c>
      <c r="J22" s="40">
        <f t="shared" si="4"/>
        <v>76</v>
      </c>
      <c r="K22" s="40">
        <f t="shared" si="4"/>
        <v>76</v>
      </c>
      <c r="L22" s="40">
        <f t="shared" si="4"/>
        <v>76</v>
      </c>
      <c r="M22" s="40">
        <f t="shared" si="4"/>
        <v>76</v>
      </c>
      <c r="N22" s="40">
        <f t="shared" si="4"/>
        <v>76</v>
      </c>
      <c r="O22" s="40">
        <f t="shared" si="4"/>
        <v>83.125</v>
      </c>
      <c r="P22" s="40">
        <f t="shared" si="4"/>
        <v>83.125</v>
      </c>
      <c r="Q22" s="40">
        <f t="shared" si="4"/>
        <v>83.125</v>
      </c>
      <c r="R22" s="40">
        <f t="shared" si="4"/>
        <v>83.125</v>
      </c>
      <c r="S22" s="40">
        <f t="shared" si="4"/>
        <v>83.125</v>
      </c>
      <c r="T22" s="40">
        <f t="shared" si="4"/>
        <v>83.125</v>
      </c>
      <c r="U22" s="40">
        <f t="shared" si="4"/>
        <v>83.125</v>
      </c>
      <c r="V22" s="40">
        <f t="shared" si="4"/>
        <v>83.125</v>
      </c>
      <c r="W22" s="40">
        <f t="shared" si="4"/>
        <v>83.125</v>
      </c>
      <c r="X22" s="40">
        <f t="shared" si="4"/>
        <v>83.125</v>
      </c>
      <c r="Y22" s="40">
        <f t="shared" si="4"/>
        <v>83.125</v>
      </c>
      <c r="Z22" s="40">
        <f t="shared" si="4"/>
        <v>83.125</v>
      </c>
      <c r="AA22" s="40">
        <f t="shared" si="4"/>
        <v>90.25</v>
      </c>
      <c r="AB22" s="40">
        <f t="shared" si="4"/>
        <v>90.25</v>
      </c>
      <c r="AC22" s="40">
        <f t="shared" si="4"/>
        <v>90.25</v>
      </c>
      <c r="AD22" s="40">
        <f t="shared" si="4"/>
        <v>90.25</v>
      </c>
      <c r="AE22" s="40">
        <f t="shared" si="4"/>
        <v>90.25</v>
      </c>
      <c r="AF22" s="40">
        <f t="shared" si="4"/>
        <v>90.25</v>
      </c>
      <c r="AG22" s="40">
        <f t="shared" si="4"/>
        <v>90.25</v>
      </c>
      <c r="AH22" s="40">
        <f t="shared" si="4"/>
        <v>90.25</v>
      </c>
      <c r="AI22" s="40">
        <f t="shared" si="4"/>
        <v>90.25</v>
      </c>
      <c r="AJ22" s="40">
        <f t="shared" si="4"/>
        <v>90.25</v>
      </c>
      <c r="AK22" s="40">
        <f t="shared" si="4"/>
        <v>90.25</v>
      </c>
      <c r="AL22" s="41">
        <f t="shared" si="4"/>
        <v>90.25</v>
      </c>
      <c r="AM22" s="39">
        <f>SUM(C22:N22)</f>
        <v>912</v>
      </c>
      <c r="AN22" s="40">
        <f>SUM(O22:Z22)</f>
        <v>997.5</v>
      </c>
      <c r="AO22" s="41">
        <f>SUM(AA22:AL22)</f>
        <v>1083</v>
      </c>
    </row>
    <row r="23" spans="1:41" x14ac:dyDescent="0.3">
      <c r="A23" s="49">
        <f>60%*0.05</f>
        <v>0.03</v>
      </c>
      <c r="B23" s="32" t="s">
        <v>22</v>
      </c>
      <c r="C23" s="39">
        <v>0</v>
      </c>
      <c r="D23" s="40">
        <f>C20*$A$23</f>
        <v>4</v>
      </c>
      <c r="E23" s="40">
        <f t="shared" ref="E23:AL23" si="5">D20*$A$23</f>
        <v>4</v>
      </c>
      <c r="F23" s="40">
        <f t="shared" si="5"/>
        <v>4</v>
      </c>
      <c r="G23" s="40">
        <f t="shared" si="5"/>
        <v>4</v>
      </c>
      <c r="H23" s="40">
        <f t="shared" si="5"/>
        <v>4</v>
      </c>
      <c r="I23" s="40">
        <f t="shared" si="5"/>
        <v>4</v>
      </c>
      <c r="J23" s="40">
        <f t="shared" si="5"/>
        <v>4</v>
      </c>
      <c r="K23" s="40">
        <f t="shared" si="5"/>
        <v>4</v>
      </c>
      <c r="L23" s="40">
        <f t="shared" si="5"/>
        <v>4</v>
      </c>
      <c r="M23" s="40">
        <f t="shared" si="5"/>
        <v>4</v>
      </c>
      <c r="N23" s="40">
        <f>M20*$A$23</f>
        <v>4</v>
      </c>
      <c r="O23" s="40">
        <f>N20*$A$23</f>
        <v>4</v>
      </c>
      <c r="P23" s="40">
        <f t="shared" si="5"/>
        <v>4.375</v>
      </c>
      <c r="Q23" s="40">
        <f t="shared" si="5"/>
        <v>4.375</v>
      </c>
      <c r="R23" s="40">
        <f t="shared" si="5"/>
        <v>4.375</v>
      </c>
      <c r="S23" s="40">
        <f t="shared" si="5"/>
        <v>4.375</v>
      </c>
      <c r="T23" s="40">
        <f t="shared" si="5"/>
        <v>4.375</v>
      </c>
      <c r="U23" s="40">
        <f t="shared" si="5"/>
        <v>4.375</v>
      </c>
      <c r="V23" s="40">
        <f t="shared" si="5"/>
        <v>4.375</v>
      </c>
      <c r="W23" s="40">
        <f t="shared" si="5"/>
        <v>4.375</v>
      </c>
      <c r="X23" s="40">
        <f t="shared" si="5"/>
        <v>4.375</v>
      </c>
      <c r="Y23" s="40">
        <f t="shared" si="5"/>
        <v>4.375</v>
      </c>
      <c r="Z23" s="40">
        <f t="shared" si="5"/>
        <v>4.375</v>
      </c>
      <c r="AA23" s="40">
        <f t="shared" si="5"/>
        <v>4.375</v>
      </c>
      <c r="AB23" s="40">
        <f t="shared" si="5"/>
        <v>4.75</v>
      </c>
      <c r="AC23" s="40">
        <f t="shared" si="5"/>
        <v>4.75</v>
      </c>
      <c r="AD23" s="40">
        <f t="shared" si="5"/>
        <v>4.75</v>
      </c>
      <c r="AE23" s="40">
        <f t="shared" si="5"/>
        <v>4.75</v>
      </c>
      <c r="AF23" s="40">
        <f t="shared" si="5"/>
        <v>4.75</v>
      </c>
      <c r="AG23" s="40">
        <f t="shared" si="5"/>
        <v>4.75</v>
      </c>
      <c r="AH23" s="40">
        <f t="shared" si="5"/>
        <v>4.75</v>
      </c>
      <c r="AI23" s="40">
        <f t="shared" si="5"/>
        <v>4.75</v>
      </c>
      <c r="AJ23" s="40">
        <f t="shared" si="5"/>
        <v>4.75</v>
      </c>
      <c r="AK23" s="40">
        <f t="shared" si="5"/>
        <v>4.75</v>
      </c>
      <c r="AL23" s="41">
        <f t="shared" si="5"/>
        <v>4.75</v>
      </c>
      <c r="AM23" s="39">
        <f>SUM(C23:N23)</f>
        <v>44</v>
      </c>
      <c r="AN23" s="40">
        <f>SUM(O23:Z23)</f>
        <v>52.125</v>
      </c>
      <c r="AO23" s="41">
        <f>SUM(AA23:AL23)</f>
        <v>56.625</v>
      </c>
    </row>
    <row r="24" spans="1:41" x14ac:dyDescent="0.3">
      <c r="A24" s="28">
        <v>2.1000000000000001E-2</v>
      </c>
      <c r="B24" s="32" t="s">
        <v>23</v>
      </c>
      <c r="C24" s="39">
        <f t="shared" ref="C24:AK24" si="6">($A$23+$A$22)*C20*$A$24</f>
        <v>1.6800000000000002</v>
      </c>
      <c r="D24" s="40">
        <f t="shared" si="6"/>
        <v>1.6800000000000002</v>
      </c>
      <c r="E24" s="40">
        <f t="shared" si="6"/>
        <v>1.6800000000000002</v>
      </c>
      <c r="F24" s="40">
        <f t="shared" si="6"/>
        <v>1.6800000000000002</v>
      </c>
      <c r="G24" s="40">
        <f t="shared" si="6"/>
        <v>1.6800000000000002</v>
      </c>
      <c r="H24" s="40">
        <f t="shared" si="6"/>
        <v>1.6800000000000002</v>
      </c>
      <c r="I24" s="40">
        <f t="shared" si="6"/>
        <v>1.6800000000000002</v>
      </c>
      <c r="J24" s="40">
        <f t="shared" si="6"/>
        <v>1.6800000000000002</v>
      </c>
      <c r="K24" s="40">
        <f t="shared" si="6"/>
        <v>1.6800000000000002</v>
      </c>
      <c r="L24" s="40">
        <f t="shared" si="6"/>
        <v>1.6800000000000002</v>
      </c>
      <c r="M24" s="40">
        <f t="shared" si="6"/>
        <v>1.6800000000000002</v>
      </c>
      <c r="N24" s="40">
        <f t="shared" si="6"/>
        <v>1.6800000000000002</v>
      </c>
      <c r="O24" s="40">
        <f t="shared" si="6"/>
        <v>1.8375000000000001</v>
      </c>
      <c r="P24" s="40">
        <f t="shared" si="6"/>
        <v>1.8375000000000001</v>
      </c>
      <c r="Q24" s="40">
        <f t="shared" si="6"/>
        <v>1.8375000000000001</v>
      </c>
      <c r="R24" s="40">
        <f t="shared" si="6"/>
        <v>1.8375000000000001</v>
      </c>
      <c r="S24" s="40">
        <f t="shared" si="6"/>
        <v>1.8375000000000001</v>
      </c>
      <c r="T24" s="40">
        <f t="shared" si="6"/>
        <v>1.8375000000000001</v>
      </c>
      <c r="U24" s="40">
        <f t="shared" si="6"/>
        <v>1.8375000000000001</v>
      </c>
      <c r="V24" s="40">
        <f t="shared" si="6"/>
        <v>1.8375000000000001</v>
      </c>
      <c r="W24" s="40">
        <f t="shared" si="6"/>
        <v>1.8375000000000001</v>
      </c>
      <c r="X24" s="40">
        <f t="shared" si="6"/>
        <v>1.8375000000000001</v>
      </c>
      <c r="Y24" s="40">
        <f t="shared" si="6"/>
        <v>1.8375000000000001</v>
      </c>
      <c r="Z24" s="40">
        <f t="shared" si="6"/>
        <v>1.8375000000000001</v>
      </c>
      <c r="AA24" s="40">
        <f t="shared" si="6"/>
        <v>1.9950000000000001</v>
      </c>
      <c r="AB24" s="40">
        <f t="shared" si="6"/>
        <v>1.9950000000000001</v>
      </c>
      <c r="AC24" s="40">
        <f t="shared" si="6"/>
        <v>1.9950000000000001</v>
      </c>
      <c r="AD24" s="40">
        <f t="shared" si="6"/>
        <v>1.9950000000000001</v>
      </c>
      <c r="AE24" s="40">
        <f t="shared" si="6"/>
        <v>1.9950000000000001</v>
      </c>
      <c r="AF24" s="40">
        <f t="shared" si="6"/>
        <v>1.9950000000000001</v>
      </c>
      <c r="AG24" s="40">
        <f t="shared" si="6"/>
        <v>1.9950000000000001</v>
      </c>
      <c r="AH24" s="40">
        <f t="shared" si="6"/>
        <v>1.9950000000000001</v>
      </c>
      <c r="AI24" s="40">
        <f t="shared" si="6"/>
        <v>1.9950000000000001</v>
      </c>
      <c r="AJ24" s="40">
        <f t="shared" si="6"/>
        <v>1.9950000000000001</v>
      </c>
      <c r="AK24" s="40">
        <f t="shared" si="6"/>
        <v>1.9950000000000001</v>
      </c>
      <c r="AL24" s="41">
        <f>($A$23+$A$22)*AL20*$A$24</f>
        <v>1.9950000000000001</v>
      </c>
      <c r="AM24" s="39">
        <f>SUM(C24:N24)</f>
        <v>20.16</v>
      </c>
      <c r="AN24" s="40">
        <f>SUM(O24:Z24)</f>
        <v>22.049999999999997</v>
      </c>
      <c r="AO24" s="41">
        <f>SUM(AA24:AL24)</f>
        <v>23.940000000000008</v>
      </c>
    </row>
    <row r="25" spans="1:41" x14ac:dyDescent="0.3">
      <c r="A25" s="29"/>
      <c r="B25" s="24"/>
      <c r="C25" s="42"/>
      <c r="AL25" s="43"/>
      <c r="AM25" s="42"/>
      <c r="AO25" s="43"/>
    </row>
    <row r="26" spans="1:41" x14ac:dyDescent="0.3">
      <c r="A26" s="50">
        <v>15</v>
      </c>
      <c r="B26" s="32" t="s">
        <v>24</v>
      </c>
      <c r="C26" s="42"/>
      <c r="AL26" s="43"/>
      <c r="AM26" s="42"/>
      <c r="AO26" s="43"/>
    </row>
    <row r="27" spans="1:41" x14ac:dyDescent="0.3">
      <c r="A27" s="29"/>
      <c r="B27" s="24"/>
      <c r="C27" s="42"/>
      <c r="AL27" s="43"/>
      <c r="AM27" s="42"/>
      <c r="AO27" s="43"/>
    </row>
    <row r="28" spans="1:41" x14ac:dyDescent="0.3">
      <c r="A28" s="50">
        <v>15</v>
      </c>
      <c r="B28" s="33" t="s">
        <v>25</v>
      </c>
      <c r="C28" s="42">
        <f>A28</f>
        <v>15</v>
      </c>
      <c r="D28">
        <f>C31</f>
        <v>15</v>
      </c>
      <c r="E28">
        <f t="shared" ref="E28:AL28" si="7">D31</f>
        <v>15</v>
      </c>
      <c r="F28">
        <f t="shared" si="7"/>
        <v>15</v>
      </c>
      <c r="G28">
        <f t="shared" si="7"/>
        <v>15</v>
      </c>
      <c r="H28">
        <f t="shared" si="7"/>
        <v>15</v>
      </c>
      <c r="I28">
        <f t="shared" si="7"/>
        <v>15</v>
      </c>
      <c r="J28">
        <f t="shared" si="7"/>
        <v>15</v>
      </c>
      <c r="K28">
        <f t="shared" si="7"/>
        <v>15</v>
      </c>
      <c r="L28">
        <f t="shared" si="7"/>
        <v>15</v>
      </c>
      <c r="M28">
        <f t="shared" si="7"/>
        <v>15</v>
      </c>
      <c r="N28">
        <f>M31</f>
        <v>15</v>
      </c>
      <c r="O28">
        <f>N31</f>
        <v>15</v>
      </c>
      <c r="P28">
        <f t="shared" si="7"/>
        <v>15</v>
      </c>
      <c r="Q28">
        <f t="shared" si="7"/>
        <v>15</v>
      </c>
      <c r="R28">
        <f t="shared" si="7"/>
        <v>15</v>
      </c>
      <c r="S28">
        <f t="shared" si="7"/>
        <v>15</v>
      </c>
      <c r="T28">
        <f t="shared" si="7"/>
        <v>15</v>
      </c>
      <c r="U28">
        <f t="shared" si="7"/>
        <v>15</v>
      </c>
      <c r="V28">
        <f t="shared" si="7"/>
        <v>15</v>
      </c>
      <c r="W28">
        <f t="shared" si="7"/>
        <v>15</v>
      </c>
      <c r="X28">
        <f t="shared" si="7"/>
        <v>15</v>
      </c>
      <c r="Y28">
        <f t="shared" si="7"/>
        <v>15</v>
      </c>
      <c r="Z28">
        <f t="shared" si="7"/>
        <v>15</v>
      </c>
      <c r="AA28">
        <f t="shared" si="7"/>
        <v>15</v>
      </c>
      <c r="AB28">
        <f t="shared" si="7"/>
        <v>15</v>
      </c>
      <c r="AC28">
        <f t="shared" si="7"/>
        <v>15</v>
      </c>
      <c r="AD28">
        <f t="shared" si="7"/>
        <v>15</v>
      </c>
      <c r="AE28">
        <f t="shared" si="7"/>
        <v>15</v>
      </c>
      <c r="AF28">
        <f t="shared" si="7"/>
        <v>15</v>
      </c>
      <c r="AG28">
        <f t="shared" si="7"/>
        <v>15</v>
      </c>
      <c r="AH28">
        <f t="shared" si="7"/>
        <v>15</v>
      </c>
      <c r="AI28">
        <f t="shared" si="7"/>
        <v>15</v>
      </c>
      <c r="AJ28">
        <f t="shared" si="7"/>
        <v>15</v>
      </c>
      <c r="AK28">
        <f t="shared" si="7"/>
        <v>15</v>
      </c>
      <c r="AL28" s="43">
        <f t="shared" si="7"/>
        <v>15</v>
      </c>
      <c r="AM28" s="42"/>
      <c r="AO28" s="43"/>
    </row>
    <row r="29" spans="1:41" x14ac:dyDescent="0.3">
      <c r="A29" s="29"/>
      <c r="B29" s="34" t="s">
        <v>27</v>
      </c>
      <c r="C29" s="39">
        <f>IF($C$5="W",C20*$C$10,C20*$D$10)</f>
        <v>41.333333333333336</v>
      </c>
      <c r="D29" s="40">
        <f t="shared" ref="D29:AL29" si="8">IF($C$5="W",D20*$C$10,D20*$D$10)</f>
        <v>41.333333333333336</v>
      </c>
      <c r="E29" s="40">
        <f t="shared" si="8"/>
        <v>41.333333333333336</v>
      </c>
      <c r="F29" s="40">
        <f t="shared" si="8"/>
        <v>41.333333333333336</v>
      </c>
      <c r="G29" s="40">
        <f t="shared" si="8"/>
        <v>41.333333333333336</v>
      </c>
      <c r="H29" s="40">
        <f t="shared" si="8"/>
        <v>41.333333333333336</v>
      </c>
      <c r="I29" s="40">
        <f t="shared" si="8"/>
        <v>41.333333333333336</v>
      </c>
      <c r="J29" s="40">
        <f t="shared" si="8"/>
        <v>41.333333333333336</v>
      </c>
      <c r="K29" s="40">
        <f t="shared" si="8"/>
        <v>41.333333333333336</v>
      </c>
      <c r="L29" s="40">
        <f t="shared" si="8"/>
        <v>41.333333333333336</v>
      </c>
      <c r="M29" s="40">
        <f t="shared" si="8"/>
        <v>41.333333333333336</v>
      </c>
      <c r="N29" s="40">
        <f t="shared" si="8"/>
        <v>41.333333333333336</v>
      </c>
      <c r="O29" s="40">
        <f t="shared" si="8"/>
        <v>45.208333333333336</v>
      </c>
      <c r="P29" s="40">
        <f t="shared" si="8"/>
        <v>45.208333333333336</v>
      </c>
      <c r="Q29" s="40">
        <f t="shared" si="8"/>
        <v>45.208333333333336</v>
      </c>
      <c r="R29" s="40">
        <f t="shared" si="8"/>
        <v>45.208333333333336</v>
      </c>
      <c r="S29" s="40">
        <f t="shared" si="8"/>
        <v>45.208333333333336</v>
      </c>
      <c r="T29" s="40">
        <f t="shared" si="8"/>
        <v>45.208333333333336</v>
      </c>
      <c r="U29" s="40">
        <f t="shared" si="8"/>
        <v>45.208333333333336</v>
      </c>
      <c r="V29" s="40">
        <f t="shared" si="8"/>
        <v>45.208333333333336</v>
      </c>
      <c r="W29" s="40">
        <f t="shared" si="8"/>
        <v>45.208333333333336</v>
      </c>
      <c r="X29" s="40">
        <f t="shared" si="8"/>
        <v>45.208333333333336</v>
      </c>
      <c r="Y29" s="40">
        <f t="shared" si="8"/>
        <v>45.208333333333336</v>
      </c>
      <c r="Z29" s="40">
        <f t="shared" si="8"/>
        <v>45.208333333333336</v>
      </c>
      <c r="AA29" s="40">
        <f t="shared" si="8"/>
        <v>49.083333333333336</v>
      </c>
      <c r="AB29" s="40">
        <f t="shared" si="8"/>
        <v>49.083333333333336</v>
      </c>
      <c r="AC29" s="40">
        <f t="shared" si="8"/>
        <v>49.083333333333336</v>
      </c>
      <c r="AD29" s="40">
        <f t="shared" si="8"/>
        <v>49.083333333333336</v>
      </c>
      <c r="AE29" s="40">
        <f t="shared" si="8"/>
        <v>49.083333333333336</v>
      </c>
      <c r="AF29" s="40">
        <f t="shared" si="8"/>
        <v>49.083333333333336</v>
      </c>
      <c r="AG29" s="40">
        <f t="shared" si="8"/>
        <v>49.083333333333336</v>
      </c>
      <c r="AH29" s="40">
        <f t="shared" si="8"/>
        <v>49.083333333333336</v>
      </c>
      <c r="AI29" s="40">
        <f t="shared" si="8"/>
        <v>49.083333333333336</v>
      </c>
      <c r="AJ29" s="40">
        <f t="shared" si="8"/>
        <v>49.083333333333336</v>
      </c>
      <c r="AK29" s="40">
        <f t="shared" si="8"/>
        <v>49.083333333333336</v>
      </c>
      <c r="AL29" s="41">
        <f t="shared" si="8"/>
        <v>49.083333333333336</v>
      </c>
      <c r="AM29" s="39">
        <f>SUM(C29:N29)</f>
        <v>495.99999999999994</v>
      </c>
      <c r="AN29" s="40">
        <f>SUM(O29:Z29)</f>
        <v>542.49999999999989</v>
      </c>
      <c r="AO29" s="41">
        <f>SUM(AA29:AL29)</f>
        <v>589</v>
      </c>
    </row>
    <row r="30" spans="1:41" x14ac:dyDescent="0.3">
      <c r="A30" s="29"/>
      <c r="B30" s="34" t="s">
        <v>28</v>
      </c>
      <c r="C30" s="39">
        <f>IF(C28-C29&gt;$A$26,0,$A$26-C28+C29)</f>
        <v>41.333333333333336</v>
      </c>
      <c r="D30" s="40">
        <f t="shared" ref="D30:AL30" si="9">IF(D28-D29&gt;$A$26,0,$A$26-D28+D29)</f>
        <v>41.333333333333336</v>
      </c>
      <c r="E30" s="40">
        <f t="shared" si="9"/>
        <v>41.333333333333336</v>
      </c>
      <c r="F30" s="40">
        <f t="shared" si="9"/>
        <v>41.333333333333336</v>
      </c>
      <c r="G30" s="40">
        <f t="shared" si="9"/>
        <v>41.333333333333336</v>
      </c>
      <c r="H30" s="40">
        <f t="shared" si="9"/>
        <v>41.333333333333336</v>
      </c>
      <c r="I30" s="40">
        <f t="shared" si="9"/>
        <v>41.333333333333336</v>
      </c>
      <c r="J30" s="40">
        <f t="shared" si="9"/>
        <v>41.333333333333336</v>
      </c>
      <c r="K30" s="40">
        <f t="shared" si="9"/>
        <v>41.333333333333336</v>
      </c>
      <c r="L30" s="40">
        <f t="shared" si="9"/>
        <v>41.333333333333336</v>
      </c>
      <c r="M30" s="40">
        <f t="shared" si="9"/>
        <v>41.333333333333336</v>
      </c>
      <c r="N30" s="40">
        <f t="shared" si="9"/>
        <v>41.333333333333336</v>
      </c>
      <c r="O30" s="40">
        <f t="shared" si="9"/>
        <v>45.208333333333336</v>
      </c>
      <c r="P30" s="40">
        <f t="shared" si="9"/>
        <v>45.208333333333336</v>
      </c>
      <c r="Q30" s="40">
        <f t="shared" si="9"/>
        <v>45.208333333333336</v>
      </c>
      <c r="R30" s="40">
        <f t="shared" si="9"/>
        <v>45.208333333333336</v>
      </c>
      <c r="S30" s="40">
        <f t="shared" si="9"/>
        <v>45.208333333333336</v>
      </c>
      <c r="T30" s="40">
        <f t="shared" si="9"/>
        <v>45.208333333333336</v>
      </c>
      <c r="U30" s="40">
        <f t="shared" si="9"/>
        <v>45.208333333333336</v>
      </c>
      <c r="V30" s="40">
        <f t="shared" si="9"/>
        <v>45.208333333333336</v>
      </c>
      <c r="W30" s="40">
        <f t="shared" si="9"/>
        <v>45.208333333333336</v>
      </c>
      <c r="X30" s="40">
        <f t="shared" si="9"/>
        <v>45.208333333333336</v>
      </c>
      <c r="Y30" s="40">
        <f t="shared" si="9"/>
        <v>45.208333333333336</v>
      </c>
      <c r="Z30" s="40">
        <f t="shared" si="9"/>
        <v>45.208333333333336</v>
      </c>
      <c r="AA30" s="40">
        <f t="shared" si="9"/>
        <v>49.083333333333336</v>
      </c>
      <c r="AB30" s="40">
        <f t="shared" si="9"/>
        <v>49.083333333333336</v>
      </c>
      <c r="AC30" s="40">
        <f t="shared" si="9"/>
        <v>49.083333333333336</v>
      </c>
      <c r="AD30" s="40">
        <f t="shared" si="9"/>
        <v>49.083333333333336</v>
      </c>
      <c r="AE30" s="40">
        <f t="shared" si="9"/>
        <v>49.083333333333336</v>
      </c>
      <c r="AF30" s="40">
        <f t="shared" si="9"/>
        <v>49.083333333333336</v>
      </c>
      <c r="AG30" s="40">
        <f t="shared" si="9"/>
        <v>49.083333333333336</v>
      </c>
      <c r="AH30" s="40">
        <f t="shared" si="9"/>
        <v>49.083333333333336</v>
      </c>
      <c r="AI30" s="40">
        <f t="shared" si="9"/>
        <v>49.083333333333336</v>
      </c>
      <c r="AJ30" s="40">
        <f t="shared" si="9"/>
        <v>49.083333333333336</v>
      </c>
      <c r="AK30" s="40">
        <f t="shared" si="9"/>
        <v>49.083333333333336</v>
      </c>
      <c r="AL30" s="41">
        <f t="shared" si="9"/>
        <v>49.083333333333336</v>
      </c>
      <c r="AM30" s="39">
        <f>SUM(C30:N30)</f>
        <v>495.99999999999994</v>
      </c>
      <c r="AN30" s="40">
        <f>SUM(O30:Z30)</f>
        <v>542.49999999999989</v>
      </c>
      <c r="AO30" s="41">
        <f>SUM(AA30:AL30)</f>
        <v>589</v>
      </c>
    </row>
    <row r="31" spans="1:41" x14ac:dyDescent="0.3">
      <c r="A31" s="31"/>
      <c r="B31" s="35" t="s">
        <v>26</v>
      </c>
      <c r="C31" s="44">
        <f>C28-C29+C30</f>
        <v>15</v>
      </c>
      <c r="D31" s="45">
        <f t="shared" ref="D31:AL31" si="10">D28-D29+D30</f>
        <v>15</v>
      </c>
      <c r="E31" s="45">
        <f t="shared" si="10"/>
        <v>15</v>
      </c>
      <c r="F31" s="45">
        <f t="shared" si="10"/>
        <v>15</v>
      </c>
      <c r="G31" s="45">
        <f t="shared" si="10"/>
        <v>15</v>
      </c>
      <c r="H31" s="45">
        <f t="shared" si="10"/>
        <v>15</v>
      </c>
      <c r="I31" s="45">
        <f t="shared" si="10"/>
        <v>15</v>
      </c>
      <c r="J31" s="45">
        <f t="shared" si="10"/>
        <v>15</v>
      </c>
      <c r="K31" s="45">
        <f t="shared" si="10"/>
        <v>15</v>
      </c>
      <c r="L31" s="45">
        <f t="shared" si="10"/>
        <v>15</v>
      </c>
      <c r="M31" s="45">
        <f t="shared" si="10"/>
        <v>15</v>
      </c>
      <c r="N31" s="45">
        <f t="shared" si="10"/>
        <v>15</v>
      </c>
      <c r="O31" s="45">
        <f t="shared" si="10"/>
        <v>15</v>
      </c>
      <c r="P31" s="45">
        <f t="shared" si="10"/>
        <v>15</v>
      </c>
      <c r="Q31" s="45">
        <f t="shared" si="10"/>
        <v>15</v>
      </c>
      <c r="R31" s="45">
        <f t="shared" si="10"/>
        <v>15</v>
      </c>
      <c r="S31" s="45">
        <f t="shared" si="10"/>
        <v>15</v>
      </c>
      <c r="T31" s="45">
        <f t="shared" si="10"/>
        <v>15</v>
      </c>
      <c r="U31" s="45">
        <f t="shared" si="10"/>
        <v>15</v>
      </c>
      <c r="V31" s="45">
        <f t="shared" si="10"/>
        <v>15</v>
      </c>
      <c r="W31" s="45">
        <f t="shared" si="10"/>
        <v>15</v>
      </c>
      <c r="X31" s="45">
        <f t="shared" si="10"/>
        <v>15</v>
      </c>
      <c r="Y31" s="45">
        <f t="shared" si="10"/>
        <v>15</v>
      </c>
      <c r="Z31" s="45">
        <f t="shared" si="10"/>
        <v>15</v>
      </c>
      <c r="AA31" s="45">
        <f t="shared" si="10"/>
        <v>15</v>
      </c>
      <c r="AB31" s="45">
        <f t="shared" si="10"/>
        <v>15</v>
      </c>
      <c r="AC31" s="45">
        <f t="shared" si="10"/>
        <v>15</v>
      </c>
      <c r="AD31" s="45">
        <f t="shared" si="10"/>
        <v>15</v>
      </c>
      <c r="AE31" s="45">
        <f t="shared" si="10"/>
        <v>15</v>
      </c>
      <c r="AF31" s="45">
        <f t="shared" si="10"/>
        <v>15</v>
      </c>
      <c r="AG31" s="45">
        <f t="shared" si="10"/>
        <v>15</v>
      </c>
      <c r="AH31" s="45">
        <f t="shared" si="10"/>
        <v>15</v>
      </c>
      <c r="AI31" s="45">
        <f t="shared" si="10"/>
        <v>15</v>
      </c>
      <c r="AJ31" s="45">
        <f t="shared" si="10"/>
        <v>15</v>
      </c>
      <c r="AK31" s="45">
        <f t="shared" si="10"/>
        <v>15</v>
      </c>
      <c r="AL31" s="46">
        <f t="shared" si="10"/>
        <v>15</v>
      </c>
      <c r="AM31" s="44">
        <f>N31</f>
        <v>15</v>
      </c>
      <c r="AN31" s="45">
        <f>Z31</f>
        <v>15</v>
      </c>
      <c r="AO31" s="46">
        <f>AL31</f>
        <v>15</v>
      </c>
    </row>
    <row r="34" spans="1:41" x14ac:dyDescent="0.3">
      <c r="C34" s="132" t="s">
        <v>30</v>
      </c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4"/>
    </row>
    <row r="35" spans="1:41" x14ac:dyDescent="0.3">
      <c r="C35" s="20">
        <v>1</v>
      </c>
      <c r="D35" s="21">
        <v>2</v>
      </c>
      <c r="E35" s="21">
        <v>3</v>
      </c>
      <c r="F35" s="21">
        <v>4</v>
      </c>
      <c r="G35" s="21">
        <v>5</v>
      </c>
      <c r="H35" s="21">
        <v>6</v>
      </c>
      <c r="I35" s="21">
        <v>7</v>
      </c>
      <c r="J35" s="21">
        <v>8</v>
      </c>
      <c r="K35" s="21">
        <v>9</v>
      </c>
      <c r="L35" s="21">
        <v>10</v>
      </c>
      <c r="M35" s="21">
        <v>11</v>
      </c>
      <c r="N35" s="21">
        <v>12</v>
      </c>
      <c r="O35" s="21">
        <v>13</v>
      </c>
      <c r="P35" s="21">
        <v>14</v>
      </c>
      <c r="Q35" s="21">
        <v>15</v>
      </c>
      <c r="R35" s="21">
        <v>16</v>
      </c>
      <c r="S35" s="21">
        <v>17</v>
      </c>
      <c r="T35" s="21">
        <v>18</v>
      </c>
      <c r="U35" s="21">
        <v>19</v>
      </c>
      <c r="V35" s="21">
        <v>20</v>
      </c>
      <c r="W35" s="21">
        <v>21</v>
      </c>
      <c r="X35" s="21">
        <v>22</v>
      </c>
      <c r="Y35" s="21">
        <v>23</v>
      </c>
      <c r="Z35" s="21">
        <v>24</v>
      </c>
      <c r="AA35" s="21">
        <v>25</v>
      </c>
      <c r="AB35" s="21">
        <v>26</v>
      </c>
      <c r="AC35" s="21">
        <v>27</v>
      </c>
      <c r="AD35" s="21">
        <v>28</v>
      </c>
      <c r="AE35" s="21">
        <v>29</v>
      </c>
      <c r="AF35" s="21">
        <v>30</v>
      </c>
      <c r="AG35" s="21">
        <v>31</v>
      </c>
      <c r="AH35" s="21">
        <v>32</v>
      </c>
      <c r="AI35" s="21">
        <v>33</v>
      </c>
      <c r="AJ35" s="21">
        <v>34</v>
      </c>
      <c r="AK35" s="21">
        <v>35</v>
      </c>
      <c r="AL35" s="22">
        <v>36</v>
      </c>
      <c r="AM35" s="17" t="s">
        <v>14</v>
      </c>
      <c r="AN35" s="18" t="s">
        <v>15</v>
      </c>
      <c r="AO35" s="19" t="s">
        <v>16</v>
      </c>
    </row>
    <row r="36" spans="1:41" x14ac:dyDescent="0.3">
      <c r="B36" s="23" t="s">
        <v>10</v>
      </c>
      <c r="C36" s="57">
        <f>C20</f>
        <v>133.33333333333334</v>
      </c>
      <c r="D36" s="58">
        <f t="shared" ref="D36:AL36" si="11">D20</f>
        <v>133.33333333333334</v>
      </c>
      <c r="E36" s="58">
        <f t="shared" si="11"/>
        <v>133.33333333333334</v>
      </c>
      <c r="F36" s="58">
        <f t="shared" si="11"/>
        <v>133.33333333333334</v>
      </c>
      <c r="G36" s="58">
        <f t="shared" si="11"/>
        <v>133.33333333333334</v>
      </c>
      <c r="H36" s="58">
        <f t="shared" si="11"/>
        <v>133.33333333333334</v>
      </c>
      <c r="I36" s="58">
        <f t="shared" si="11"/>
        <v>133.33333333333334</v>
      </c>
      <c r="J36" s="58">
        <f t="shared" si="11"/>
        <v>133.33333333333334</v>
      </c>
      <c r="K36" s="58">
        <f t="shared" si="11"/>
        <v>133.33333333333334</v>
      </c>
      <c r="L36" s="58">
        <f t="shared" si="11"/>
        <v>133.33333333333334</v>
      </c>
      <c r="M36" s="58">
        <f t="shared" si="11"/>
        <v>133.33333333333334</v>
      </c>
      <c r="N36" s="58">
        <f t="shared" si="11"/>
        <v>133.33333333333334</v>
      </c>
      <c r="O36" s="58">
        <f t="shared" si="11"/>
        <v>145.83333333333334</v>
      </c>
      <c r="P36" s="58">
        <f t="shared" si="11"/>
        <v>145.83333333333334</v>
      </c>
      <c r="Q36" s="58">
        <f t="shared" si="11"/>
        <v>145.83333333333334</v>
      </c>
      <c r="R36" s="58">
        <f t="shared" si="11"/>
        <v>145.83333333333334</v>
      </c>
      <c r="S36" s="58">
        <f t="shared" si="11"/>
        <v>145.83333333333334</v>
      </c>
      <c r="T36" s="58">
        <f t="shared" si="11"/>
        <v>145.83333333333334</v>
      </c>
      <c r="U36" s="58">
        <f t="shared" si="11"/>
        <v>145.83333333333334</v>
      </c>
      <c r="V36" s="58">
        <f t="shared" si="11"/>
        <v>145.83333333333334</v>
      </c>
      <c r="W36" s="58">
        <f t="shared" si="11"/>
        <v>145.83333333333334</v>
      </c>
      <c r="X36" s="58">
        <f t="shared" si="11"/>
        <v>145.83333333333334</v>
      </c>
      <c r="Y36" s="58">
        <f t="shared" si="11"/>
        <v>145.83333333333334</v>
      </c>
      <c r="Z36" s="58">
        <f t="shared" si="11"/>
        <v>145.83333333333334</v>
      </c>
      <c r="AA36" s="58">
        <f t="shared" si="11"/>
        <v>158.33333333333334</v>
      </c>
      <c r="AB36" s="58">
        <f t="shared" si="11"/>
        <v>158.33333333333334</v>
      </c>
      <c r="AC36" s="58">
        <f t="shared" si="11"/>
        <v>158.33333333333334</v>
      </c>
      <c r="AD36" s="58">
        <f t="shared" si="11"/>
        <v>158.33333333333334</v>
      </c>
      <c r="AE36" s="58">
        <f t="shared" si="11"/>
        <v>158.33333333333334</v>
      </c>
      <c r="AF36" s="58">
        <f t="shared" si="11"/>
        <v>158.33333333333334</v>
      </c>
      <c r="AG36" s="58">
        <f t="shared" si="11"/>
        <v>158.33333333333334</v>
      </c>
      <c r="AH36" s="58">
        <f t="shared" si="11"/>
        <v>158.33333333333334</v>
      </c>
      <c r="AI36" s="58">
        <f t="shared" si="11"/>
        <v>158.33333333333334</v>
      </c>
      <c r="AJ36" s="58">
        <f t="shared" si="11"/>
        <v>158.33333333333334</v>
      </c>
      <c r="AK36" s="58">
        <f t="shared" si="11"/>
        <v>158.33333333333334</v>
      </c>
      <c r="AL36" s="59">
        <f t="shared" si="11"/>
        <v>158.33333333333334</v>
      </c>
      <c r="AM36" s="36">
        <f t="shared" ref="AM36:AM39" si="12">SUM(C36:N36)</f>
        <v>1599.9999999999998</v>
      </c>
      <c r="AN36" s="37">
        <f t="shared" ref="AN36:AN39" si="13">SUM(O36:Z36)</f>
        <v>1749.9999999999998</v>
      </c>
      <c r="AO36" s="38">
        <f t="shared" ref="AO36:AO39" si="14">SUM(AA36:AL36)</f>
        <v>1899.9999999999998</v>
      </c>
    </row>
    <row r="37" spans="1:41" x14ac:dyDescent="0.3">
      <c r="B37" s="34" t="s">
        <v>27</v>
      </c>
      <c r="C37" s="55">
        <f>C29</f>
        <v>41.333333333333336</v>
      </c>
      <c r="D37" s="12">
        <f t="shared" ref="D37:AL37" si="15">D29</f>
        <v>41.333333333333336</v>
      </c>
      <c r="E37" s="12">
        <f t="shared" si="15"/>
        <v>41.333333333333336</v>
      </c>
      <c r="F37" s="12">
        <f t="shared" si="15"/>
        <v>41.333333333333336</v>
      </c>
      <c r="G37" s="12">
        <f t="shared" si="15"/>
        <v>41.333333333333336</v>
      </c>
      <c r="H37" s="12">
        <f t="shared" si="15"/>
        <v>41.333333333333336</v>
      </c>
      <c r="I37" s="12">
        <f t="shared" si="15"/>
        <v>41.333333333333336</v>
      </c>
      <c r="J37" s="12">
        <f t="shared" si="15"/>
        <v>41.333333333333336</v>
      </c>
      <c r="K37" s="12">
        <f t="shared" si="15"/>
        <v>41.333333333333336</v>
      </c>
      <c r="L37" s="12">
        <f t="shared" si="15"/>
        <v>41.333333333333336</v>
      </c>
      <c r="M37" s="12">
        <f t="shared" si="15"/>
        <v>41.333333333333336</v>
      </c>
      <c r="N37" s="12">
        <f t="shared" si="15"/>
        <v>41.333333333333336</v>
      </c>
      <c r="O37" s="12">
        <f t="shared" si="15"/>
        <v>45.208333333333336</v>
      </c>
      <c r="P37" s="12">
        <f t="shared" si="15"/>
        <v>45.208333333333336</v>
      </c>
      <c r="Q37" s="12">
        <f t="shared" si="15"/>
        <v>45.208333333333336</v>
      </c>
      <c r="R37" s="12">
        <f t="shared" si="15"/>
        <v>45.208333333333336</v>
      </c>
      <c r="S37" s="12">
        <f t="shared" si="15"/>
        <v>45.208333333333336</v>
      </c>
      <c r="T37" s="12">
        <f t="shared" si="15"/>
        <v>45.208333333333336</v>
      </c>
      <c r="U37" s="12">
        <f t="shared" si="15"/>
        <v>45.208333333333336</v>
      </c>
      <c r="V37" s="12">
        <f t="shared" si="15"/>
        <v>45.208333333333336</v>
      </c>
      <c r="W37" s="12">
        <f t="shared" si="15"/>
        <v>45.208333333333336</v>
      </c>
      <c r="X37" s="12">
        <f t="shared" si="15"/>
        <v>45.208333333333336</v>
      </c>
      <c r="Y37" s="12">
        <f t="shared" si="15"/>
        <v>45.208333333333336</v>
      </c>
      <c r="Z37" s="12">
        <f t="shared" si="15"/>
        <v>45.208333333333336</v>
      </c>
      <c r="AA37" s="12">
        <f t="shared" si="15"/>
        <v>49.083333333333336</v>
      </c>
      <c r="AB37" s="12">
        <f t="shared" si="15"/>
        <v>49.083333333333336</v>
      </c>
      <c r="AC37" s="12">
        <f t="shared" si="15"/>
        <v>49.083333333333336</v>
      </c>
      <c r="AD37" s="12">
        <f t="shared" si="15"/>
        <v>49.083333333333336</v>
      </c>
      <c r="AE37" s="12">
        <f t="shared" si="15"/>
        <v>49.083333333333336</v>
      </c>
      <c r="AF37" s="12">
        <f t="shared" si="15"/>
        <v>49.083333333333336</v>
      </c>
      <c r="AG37" s="12">
        <f t="shared" si="15"/>
        <v>49.083333333333336</v>
      </c>
      <c r="AH37" s="12">
        <f t="shared" si="15"/>
        <v>49.083333333333336</v>
      </c>
      <c r="AI37" s="12">
        <f t="shared" si="15"/>
        <v>49.083333333333336</v>
      </c>
      <c r="AJ37" s="12">
        <f t="shared" si="15"/>
        <v>49.083333333333336</v>
      </c>
      <c r="AK37" s="12">
        <f t="shared" si="15"/>
        <v>49.083333333333336</v>
      </c>
      <c r="AL37" s="56">
        <f t="shared" si="15"/>
        <v>49.083333333333336</v>
      </c>
      <c r="AM37" s="39">
        <f t="shared" si="12"/>
        <v>495.99999999999994</v>
      </c>
      <c r="AN37" s="40">
        <f t="shared" si="13"/>
        <v>542.49999999999989</v>
      </c>
      <c r="AO37" s="41">
        <f t="shared" si="14"/>
        <v>589</v>
      </c>
    </row>
    <row r="38" spans="1:41" x14ac:dyDescent="0.3">
      <c r="B38" s="34" t="s">
        <v>31</v>
      </c>
      <c r="C38" s="55">
        <f>C24</f>
        <v>1.6800000000000002</v>
      </c>
      <c r="D38" s="12">
        <f t="shared" ref="D38:AL38" si="16">D24</f>
        <v>1.6800000000000002</v>
      </c>
      <c r="E38" s="12">
        <f t="shared" si="16"/>
        <v>1.6800000000000002</v>
      </c>
      <c r="F38" s="12">
        <f t="shared" si="16"/>
        <v>1.6800000000000002</v>
      </c>
      <c r="G38" s="12">
        <f t="shared" si="16"/>
        <v>1.6800000000000002</v>
      </c>
      <c r="H38" s="12">
        <f t="shared" si="16"/>
        <v>1.6800000000000002</v>
      </c>
      <c r="I38" s="12">
        <f t="shared" si="16"/>
        <v>1.6800000000000002</v>
      </c>
      <c r="J38" s="12">
        <f t="shared" si="16"/>
        <v>1.6800000000000002</v>
      </c>
      <c r="K38" s="12">
        <f t="shared" si="16"/>
        <v>1.6800000000000002</v>
      </c>
      <c r="L38" s="12">
        <f t="shared" si="16"/>
        <v>1.6800000000000002</v>
      </c>
      <c r="M38" s="12">
        <f t="shared" si="16"/>
        <v>1.6800000000000002</v>
      </c>
      <c r="N38" s="12">
        <f t="shared" si="16"/>
        <v>1.6800000000000002</v>
      </c>
      <c r="O38" s="12">
        <f t="shared" si="16"/>
        <v>1.8375000000000001</v>
      </c>
      <c r="P38" s="12">
        <f t="shared" si="16"/>
        <v>1.8375000000000001</v>
      </c>
      <c r="Q38" s="12">
        <f t="shared" si="16"/>
        <v>1.8375000000000001</v>
      </c>
      <c r="R38" s="12">
        <f t="shared" si="16"/>
        <v>1.8375000000000001</v>
      </c>
      <c r="S38" s="12">
        <f t="shared" si="16"/>
        <v>1.8375000000000001</v>
      </c>
      <c r="T38" s="12">
        <f t="shared" si="16"/>
        <v>1.8375000000000001</v>
      </c>
      <c r="U38" s="12">
        <f t="shared" si="16"/>
        <v>1.8375000000000001</v>
      </c>
      <c r="V38" s="12">
        <f t="shared" si="16"/>
        <v>1.8375000000000001</v>
      </c>
      <c r="W38" s="12">
        <f t="shared" si="16"/>
        <v>1.8375000000000001</v>
      </c>
      <c r="X38" s="12">
        <f t="shared" si="16"/>
        <v>1.8375000000000001</v>
      </c>
      <c r="Y38" s="12">
        <f t="shared" si="16"/>
        <v>1.8375000000000001</v>
      </c>
      <c r="Z38" s="12">
        <f t="shared" si="16"/>
        <v>1.8375000000000001</v>
      </c>
      <c r="AA38" s="12">
        <f t="shared" si="16"/>
        <v>1.9950000000000001</v>
      </c>
      <c r="AB38" s="12">
        <f t="shared" si="16"/>
        <v>1.9950000000000001</v>
      </c>
      <c r="AC38" s="12">
        <f t="shared" si="16"/>
        <v>1.9950000000000001</v>
      </c>
      <c r="AD38" s="12">
        <f t="shared" si="16"/>
        <v>1.9950000000000001</v>
      </c>
      <c r="AE38" s="12">
        <f t="shared" si="16"/>
        <v>1.9950000000000001</v>
      </c>
      <c r="AF38" s="12">
        <f t="shared" si="16"/>
        <v>1.9950000000000001</v>
      </c>
      <c r="AG38" s="12">
        <f t="shared" si="16"/>
        <v>1.9950000000000001</v>
      </c>
      <c r="AH38" s="12">
        <f t="shared" si="16"/>
        <v>1.9950000000000001</v>
      </c>
      <c r="AI38" s="12">
        <f t="shared" si="16"/>
        <v>1.9950000000000001</v>
      </c>
      <c r="AJ38" s="12">
        <f t="shared" si="16"/>
        <v>1.9950000000000001</v>
      </c>
      <c r="AK38" s="12">
        <f t="shared" si="16"/>
        <v>1.9950000000000001</v>
      </c>
      <c r="AL38" s="56">
        <f t="shared" si="16"/>
        <v>1.9950000000000001</v>
      </c>
      <c r="AM38" s="39">
        <f t="shared" si="12"/>
        <v>20.16</v>
      </c>
      <c r="AN38" s="40">
        <f t="shared" si="13"/>
        <v>22.049999999999997</v>
      </c>
      <c r="AO38" s="41">
        <f t="shared" si="14"/>
        <v>23.940000000000008</v>
      </c>
    </row>
    <row r="39" spans="1:41" x14ac:dyDescent="0.3">
      <c r="B39" s="63" t="s">
        <v>32</v>
      </c>
      <c r="C39" s="64">
        <f>C36-C37-C38</f>
        <v>90.32</v>
      </c>
      <c r="D39" s="65">
        <f t="shared" ref="D39:AL39" si="17">D36-D37-D38</f>
        <v>90.32</v>
      </c>
      <c r="E39" s="65">
        <f t="shared" si="17"/>
        <v>90.32</v>
      </c>
      <c r="F39" s="65">
        <f t="shared" si="17"/>
        <v>90.32</v>
      </c>
      <c r="G39" s="65">
        <f t="shared" si="17"/>
        <v>90.32</v>
      </c>
      <c r="H39" s="65">
        <f t="shared" si="17"/>
        <v>90.32</v>
      </c>
      <c r="I39" s="65">
        <f t="shared" si="17"/>
        <v>90.32</v>
      </c>
      <c r="J39" s="65">
        <f t="shared" si="17"/>
        <v>90.32</v>
      </c>
      <c r="K39" s="65">
        <f t="shared" si="17"/>
        <v>90.32</v>
      </c>
      <c r="L39" s="65">
        <f t="shared" si="17"/>
        <v>90.32</v>
      </c>
      <c r="M39" s="65">
        <f t="shared" si="17"/>
        <v>90.32</v>
      </c>
      <c r="N39" s="65">
        <f t="shared" si="17"/>
        <v>90.32</v>
      </c>
      <c r="O39" s="65">
        <f t="shared" si="17"/>
        <v>98.787499999999994</v>
      </c>
      <c r="P39" s="65">
        <f t="shared" si="17"/>
        <v>98.787499999999994</v>
      </c>
      <c r="Q39" s="65">
        <f t="shared" si="17"/>
        <v>98.787499999999994</v>
      </c>
      <c r="R39" s="65">
        <f t="shared" si="17"/>
        <v>98.787499999999994</v>
      </c>
      <c r="S39" s="65">
        <f t="shared" si="17"/>
        <v>98.787499999999994</v>
      </c>
      <c r="T39" s="65">
        <f t="shared" si="17"/>
        <v>98.787499999999994</v>
      </c>
      <c r="U39" s="65">
        <f t="shared" si="17"/>
        <v>98.787499999999994</v>
      </c>
      <c r="V39" s="65">
        <f t="shared" si="17"/>
        <v>98.787499999999994</v>
      </c>
      <c r="W39" s="65">
        <f t="shared" si="17"/>
        <v>98.787499999999994</v>
      </c>
      <c r="X39" s="65">
        <f t="shared" si="17"/>
        <v>98.787499999999994</v>
      </c>
      <c r="Y39" s="65">
        <f t="shared" si="17"/>
        <v>98.787499999999994</v>
      </c>
      <c r="Z39" s="65">
        <f t="shared" si="17"/>
        <v>98.787499999999994</v>
      </c>
      <c r="AA39" s="65">
        <f t="shared" si="17"/>
        <v>107.255</v>
      </c>
      <c r="AB39" s="65">
        <f t="shared" si="17"/>
        <v>107.255</v>
      </c>
      <c r="AC39" s="65">
        <f t="shared" si="17"/>
        <v>107.255</v>
      </c>
      <c r="AD39" s="65">
        <f t="shared" si="17"/>
        <v>107.255</v>
      </c>
      <c r="AE39" s="65">
        <f t="shared" si="17"/>
        <v>107.255</v>
      </c>
      <c r="AF39" s="65">
        <f t="shared" si="17"/>
        <v>107.255</v>
      </c>
      <c r="AG39" s="65">
        <f t="shared" si="17"/>
        <v>107.255</v>
      </c>
      <c r="AH39" s="65">
        <f t="shared" si="17"/>
        <v>107.255</v>
      </c>
      <c r="AI39" s="65">
        <f t="shared" si="17"/>
        <v>107.255</v>
      </c>
      <c r="AJ39" s="65">
        <f t="shared" si="17"/>
        <v>107.255</v>
      </c>
      <c r="AK39" s="65">
        <f t="shared" si="17"/>
        <v>107.255</v>
      </c>
      <c r="AL39" s="66">
        <f t="shared" si="17"/>
        <v>107.255</v>
      </c>
      <c r="AM39" s="64">
        <f t="shared" si="12"/>
        <v>1083.8399999999997</v>
      </c>
      <c r="AN39" s="65">
        <f t="shared" si="13"/>
        <v>1185.45</v>
      </c>
      <c r="AO39" s="66">
        <f t="shared" si="14"/>
        <v>1287.06</v>
      </c>
    </row>
    <row r="40" spans="1:41" x14ac:dyDescent="0.3">
      <c r="B40" s="24"/>
      <c r="C40" s="42"/>
      <c r="AL40" s="43"/>
      <c r="AM40" s="42"/>
      <c r="AO40" s="43"/>
    </row>
    <row r="41" spans="1:41" x14ac:dyDescent="0.3">
      <c r="A41" s="25"/>
      <c r="B41" s="24" t="s">
        <v>33</v>
      </c>
      <c r="C41" s="39">
        <f>IF($C$5="W",$C$11*C20,$D$11*C20)</f>
        <v>22.666666666666671</v>
      </c>
      <c r="D41" s="40">
        <f t="shared" ref="D41:AL41" si="18">IF($C$5="W",$C$11*D20,$D$11*D20)</f>
        <v>22.666666666666671</v>
      </c>
      <c r="E41" s="40">
        <f t="shared" si="18"/>
        <v>22.666666666666671</v>
      </c>
      <c r="F41" s="40">
        <f t="shared" si="18"/>
        <v>22.666666666666671</v>
      </c>
      <c r="G41" s="40">
        <f t="shared" si="18"/>
        <v>22.666666666666671</v>
      </c>
      <c r="H41" s="40">
        <f t="shared" si="18"/>
        <v>22.666666666666671</v>
      </c>
      <c r="I41" s="40">
        <f t="shared" si="18"/>
        <v>22.666666666666671</v>
      </c>
      <c r="J41" s="40">
        <f t="shared" si="18"/>
        <v>22.666666666666671</v>
      </c>
      <c r="K41" s="40">
        <f t="shared" si="18"/>
        <v>22.666666666666671</v>
      </c>
      <c r="L41" s="40">
        <f t="shared" si="18"/>
        <v>22.666666666666671</v>
      </c>
      <c r="M41" s="40">
        <f t="shared" si="18"/>
        <v>22.666666666666671</v>
      </c>
      <c r="N41" s="40">
        <f t="shared" si="18"/>
        <v>22.666666666666671</v>
      </c>
      <c r="O41" s="40">
        <f t="shared" si="18"/>
        <v>24.791666666666671</v>
      </c>
      <c r="P41" s="40">
        <f t="shared" si="18"/>
        <v>24.791666666666671</v>
      </c>
      <c r="Q41" s="40">
        <f t="shared" si="18"/>
        <v>24.791666666666671</v>
      </c>
      <c r="R41" s="40">
        <f t="shared" si="18"/>
        <v>24.791666666666671</v>
      </c>
      <c r="S41" s="40">
        <f t="shared" si="18"/>
        <v>24.791666666666671</v>
      </c>
      <c r="T41" s="40">
        <f t="shared" si="18"/>
        <v>24.791666666666671</v>
      </c>
      <c r="U41" s="40">
        <f t="shared" si="18"/>
        <v>24.791666666666671</v>
      </c>
      <c r="V41" s="40">
        <f t="shared" si="18"/>
        <v>24.791666666666671</v>
      </c>
      <c r="W41" s="40">
        <f t="shared" si="18"/>
        <v>24.791666666666671</v>
      </c>
      <c r="X41" s="40">
        <f t="shared" si="18"/>
        <v>24.791666666666671</v>
      </c>
      <c r="Y41" s="40">
        <f t="shared" si="18"/>
        <v>24.791666666666671</v>
      </c>
      <c r="Z41" s="40">
        <f t="shared" si="18"/>
        <v>24.791666666666671</v>
      </c>
      <c r="AA41" s="40">
        <f t="shared" si="18"/>
        <v>26.916666666666671</v>
      </c>
      <c r="AB41" s="40">
        <f t="shared" si="18"/>
        <v>26.916666666666671</v>
      </c>
      <c r="AC41" s="40">
        <f t="shared" si="18"/>
        <v>26.916666666666671</v>
      </c>
      <c r="AD41" s="40">
        <f t="shared" si="18"/>
        <v>26.916666666666671</v>
      </c>
      <c r="AE41" s="40">
        <f t="shared" si="18"/>
        <v>26.916666666666671</v>
      </c>
      <c r="AF41" s="40">
        <f t="shared" si="18"/>
        <v>26.916666666666671</v>
      </c>
      <c r="AG41" s="40">
        <f t="shared" si="18"/>
        <v>26.916666666666671</v>
      </c>
      <c r="AH41" s="40">
        <f t="shared" si="18"/>
        <v>26.916666666666671</v>
      </c>
      <c r="AI41" s="40">
        <f t="shared" si="18"/>
        <v>26.916666666666671</v>
      </c>
      <c r="AJ41" s="40">
        <f t="shared" si="18"/>
        <v>26.916666666666671</v>
      </c>
      <c r="AK41" s="40">
        <f t="shared" si="18"/>
        <v>26.916666666666671</v>
      </c>
      <c r="AL41" s="41">
        <f t="shared" si="18"/>
        <v>26.916666666666671</v>
      </c>
      <c r="AM41" s="39">
        <f t="shared" ref="AM41:AM57" si="19">SUM(C41:N41)</f>
        <v>272.00000000000011</v>
      </c>
      <c r="AN41" s="40">
        <f t="shared" ref="AN41:AN57" si="20">SUM(O41:Z41)</f>
        <v>297.50000000000011</v>
      </c>
      <c r="AO41" s="41">
        <f t="shared" ref="AO41:AO57" si="21">SUM(AA41:AL41)</f>
        <v>323.00000000000017</v>
      </c>
    </row>
    <row r="42" spans="1:41" x14ac:dyDescent="0.3">
      <c r="A42" s="28">
        <v>0.1</v>
      </c>
      <c r="B42" s="24" t="s">
        <v>1</v>
      </c>
      <c r="C42" s="39">
        <f>$A$42*C41</f>
        <v>2.2666666666666671</v>
      </c>
      <c r="D42" s="40">
        <f t="shared" ref="D42:AL42" si="22">$A$42*D41</f>
        <v>2.2666666666666671</v>
      </c>
      <c r="E42" s="40">
        <f t="shared" si="22"/>
        <v>2.2666666666666671</v>
      </c>
      <c r="F42" s="40">
        <f t="shared" si="22"/>
        <v>2.2666666666666671</v>
      </c>
      <c r="G42" s="40">
        <f t="shared" si="22"/>
        <v>2.2666666666666671</v>
      </c>
      <c r="H42" s="40">
        <f t="shared" si="22"/>
        <v>2.2666666666666671</v>
      </c>
      <c r="I42" s="40">
        <f t="shared" si="22"/>
        <v>2.2666666666666671</v>
      </c>
      <c r="J42" s="40">
        <f t="shared" si="22"/>
        <v>2.2666666666666671</v>
      </c>
      <c r="K42" s="40">
        <f t="shared" si="22"/>
        <v>2.2666666666666671</v>
      </c>
      <c r="L42" s="40">
        <f t="shared" si="22"/>
        <v>2.2666666666666671</v>
      </c>
      <c r="M42" s="40">
        <f t="shared" si="22"/>
        <v>2.2666666666666671</v>
      </c>
      <c r="N42" s="40">
        <f t="shared" si="22"/>
        <v>2.2666666666666671</v>
      </c>
      <c r="O42" s="40">
        <f t="shared" si="22"/>
        <v>2.4791666666666674</v>
      </c>
      <c r="P42" s="40">
        <f t="shared" si="22"/>
        <v>2.4791666666666674</v>
      </c>
      <c r="Q42" s="40">
        <f t="shared" si="22"/>
        <v>2.4791666666666674</v>
      </c>
      <c r="R42" s="40">
        <f t="shared" si="22"/>
        <v>2.4791666666666674</v>
      </c>
      <c r="S42" s="40">
        <f t="shared" si="22"/>
        <v>2.4791666666666674</v>
      </c>
      <c r="T42" s="40">
        <f t="shared" si="22"/>
        <v>2.4791666666666674</v>
      </c>
      <c r="U42" s="40">
        <f t="shared" si="22"/>
        <v>2.4791666666666674</v>
      </c>
      <c r="V42" s="40">
        <f t="shared" si="22"/>
        <v>2.4791666666666674</v>
      </c>
      <c r="W42" s="40">
        <f t="shared" si="22"/>
        <v>2.4791666666666674</v>
      </c>
      <c r="X42" s="40">
        <f t="shared" si="22"/>
        <v>2.4791666666666674</v>
      </c>
      <c r="Y42" s="40">
        <f t="shared" si="22"/>
        <v>2.4791666666666674</v>
      </c>
      <c r="Z42" s="40">
        <f t="shared" si="22"/>
        <v>2.4791666666666674</v>
      </c>
      <c r="AA42" s="40">
        <f t="shared" si="22"/>
        <v>2.6916666666666673</v>
      </c>
      <c r="AB42" s="40">
        <f t="shared" si="22"/>
        <v>2.6916666666666673</v>
      </c>
      <c r="AC42" s="40">
        <f t="shared" si="22"/>
        <v>2.6916666666666673</v>
      </c>
      <c r="AD42" s="40">
        <f t="shared" si="22"/>
        <v>2.6916666666666673</v>
      </c>
      <c r="AE42" s="40">
        <f t="shared" si="22"/>
        <v>2.6916666666666673</v>
      </c>
      <c r="AF42" s="40">
        <f t="shared" si="22"/>
        <v>2.6916666666666673</v>
      </c>
      <c r="AG42" s="40">
        <f t="shared" si="22"/>
        <v>2.6916666666666673</v>
      </c>
      <c r="AH42" s="40">
        <f t="shared" si="22"/>
        <v>2.6916666666666673</v>
      </c>
      <c r="AI42" s="40">
        <f t="shared" si="22"/>
        <v>2.6916666666666673</v>
      </c>
      <c r="AJ42" s="40">
        <f t="shared" si="22"/>
        <v>2.6916666666666673</v>
      </c>
      <c r="AK42" s="40">
        <f t="shared" si="22"/>
        <v>2.6916666666666673</v>
      </c>
      <c r="AL42" s="41">
        <f t="shared" si="22"/>
        <v>2.6916666666666673</v>
      </c>
      <c r="AM42" s="39">
        <f t="shared" si="19"/>
        <v>27.2</v>
      </c>
      <c r="AN42" s="40">
        <f t="shared" si="20"/>
        <v>29.750000000000011</v>
      </c>
      <c r="AO42" s="41">
        <f t="shared" si="21"/>
        <v>32.300000000000004</v>
      </c>
    </row>
    <row r="43" spans="1:41" x14ac:dyDescent="0.3">
      <c r="A43" s="28">
        <v>0.04</v>
      </c>
      <c r="B43" s="24" t="s">
        <v>36</v>
      </c>
      <c r="C43" s="39">
        <f>$A43*C$36</f>
        <v>5.3333333333333339</v>
      </c>
      <c r="D43" s="40">
        <f t="shared" ref="D43:AL43" si="23">$A43*D$36</f>
        <v>5.3333333333333339</v>
      </c>
      <c r="E43" s="40">
        <f t="shared" si="23"/>
        <v>5.3333333333333339</v>
      </c>
      <c r="F43" s="40">
        <f t="shared" si="23"/>
        <v>5.3333333333333339</v>
      </c>
      <c r="G43" s="40">
        <f t="shared" si="23"/>
        <v>5.3333333333333339</v>
      </c>
      <c r="H43" s="40">
        <f t="shared" si="23"/>
        <v>5.3333333333333339</v>
      </c>
      <c r="I43" s="40">
        <f t="shared" si="23"/>
        <v>5.3333333333333339</v>
      </c>
      <c r="J43" s="40">
        <f t="shared" si="23"/>
        <v>5.3333333333333339</v>
      </c>
      <c r="K43" s="40">
        <f t="shared" si="23"/>
        <v>5.3333333333333339</v>
      </c>
      <c r="L43" s="40">
        <f t="shared" si="23"/>
        <v>5.3333333333333339</v>
      </c>
      <c r="M43" s="40">
        <f t="shared" si="23"/>
        <v>5.3333333333333339</v>
      </c>
      <c r="N43" s="40">
        <f>$A43*N$36</f>
        <v>5.3333333333333339</v>
      </c>
      <c r="O43" s="40">
        <f t="shared" si="23"/>
        <v>5.8333333333333339</v>
      </c>
      <c r="P43" s="40">
        <f t="shared" si="23"/>
        <v>5.8333333333333339</v>
      </c>
      <c r="Q43" s="40">
        <f t="shared" si="23"/>
        <v>5.8333333333333339</v>
      </c>
      <c r="R43" s="40">
        <f t="shared" si="23"/>
        <v>5.8333333333333339</v>
      </c>
      <c r="S43" s="40">
        <f t="shared" si="23"/>
        <v>5.8333333333333339</v>
      </c>
      <c r="T43" s="40">
        <f t="shared" si="23"/>
        <v>5.8333333333333339</v>
      </c>
      <c r="U43" s="40">
        <f t="shared" si="23"/>
        <v>5.8333333333333339</v>
      </c>
      <c r="V43" s="40">
        <f t="shared" si="23"/>
        <v>5.8333333333333339</v>
      </c>
      <c r="W43" s="40">
        <f t="shared" si="23"/>
        <v>5.8333333333333339</v>
      </c>
      <c r="X43" s="40">
        <f t="shared" si="23"/>
        <v>5.8333333333333339</v>
      </c>
      <c r="Y43" s="40">
        <f t="shared" si="23"/>
        <v>5.8333333333333339</v>
      </c>
      <c r="Z43" s="40">
        <f t="shared" si="23"/>
        <v>5.8333333333333339</v>
      </c>
      <c r="AA43" s="40">
        <f t="shared" si="23"/>
        <v>6.3333333333333339</v>
      </c>
      <c r="AB43" s="40">
        <f t="shared" si="23"/>
        <v>6.3333333333333339</v>
      </c>
      <c r="AC43" s="40">
        <f t="shared" si="23"/>
        <v>6.3333333333333339</v>
      </c>
      <c r="AD43" s="40">
        <f t="shared" si="23"/>
        <v>6.3333333333333339</v>
      </c>
      <c r="AE43" s="40">
        <f t="shared" si="23"/>
        <v>6.3333333333333339</v>
      </c>
      <c r="AF43" s="40">
        <f t="shared" si="23"/>
        <v>6.3333333333333339</v>
      </c>
      <c r="AG43" s="40">
        <f t="shared" si="23"/>
        <v>6.3333333333333339</v>
      </c>
      <c r="AH43" s="40">
        <f t="shared" si="23"/>
        <v>6.3333333333333339</v>
      </c>
      <c r="AI43" s="40">
        <f t="shared" si="23"/>
        <v>6.3333333333333339</v>
      </c>
      <c r="AJ43" s="40">
        <f t="shared" si="23"/>
        <v>6.3333333333333339</v>
      </c>
      <c r="AK43" s="40">
        <f t="shared" si="23"/>
        <v>6.3333333333333339</v>
      </c>
      <c r="AL43" s="41">
        <f t="shared" si="23"/>
        <v>6.3333333333333339</v>
      </c>
      <c r="AM43" s="39">
        <f t="shared" si="19"/>
        <v>64.000000000000014</v>
      </c>
      <c r="AN43" s="40">
        <f t="shared" si="20"/>
        <v>70.000000000000014</v>
      </c>
      <c r="AO43" s="41">
        <f t="shared" si="21"/>
        <v>76.000000000000014</v>
      </c>
    </row>
    <row r="44" spans="1:41" x14ac:dyDescent="0.3">
      <c r="A44" s="50">
        <f>20*3500/1000</f>
        <v>70</v>
      </c>
      <c r="B44" s="24" t="s">
        <v>4</v>
      </c>
      <c r="C44" s="39">
        <f t="shared" ref="C44:C50" si="24">$A44/12</f>
        <v>5.833333333333333</v>
      </c>
      <c r="D44" s="40">
        <f t="shared" ref="D44:AL50" si="25">$A44/12</f>
        <v>5.833333333333333</v>
      </c>
      <c r="E44" s="40">
        <f t="shared" si="25"/>
        <v>5.833333333333333</v>
      </c>
      <c r="F44" s="40">
        <f t="shared" si="25"/>
        <v>5.833333333333333</v>
      </c>
      <c r="G44" s="40">
        <f t="shared" si="25"/>
        <v>5.833333333333333</v>
      </c>
      <c r="H44" s="40">
        <f t="shared" si="25"/>
        <v>5.833333333333333</v>
      </c>
      <c r="I44" s="40">
        <f t="shared" si="25"/>
        <v>5.833333333333333</v>
      </c>
      <c r="J44" s="40">
        <f t="shared" si="25"/>
        <v>5.833333333333333</v>
      </c>
      <c r="K44" s="40">
        <f t="shared" si="25"/>
        <v>5.833333333333333</v>
      </c>
      <c r="L44" s="40">
        <f t="shared" si="25"/>
        <v>5.833333333333333</v>
      </c>
      <c r="M44" s="40">
        <f t="shared" si="25"/>
        <v>5.833333333333333</v>
      </c>
      <c r="N44" s="40">
        <f>$A44/12</f>
        <v>5.833333333333333</v>
      </c>
      <c r="O44" s="40">
        <f t="shared" si="25"/>
        <v>5.833333333333333</v>
      </c>
      <c r="P44" s="40">
        <f t="shared" si="25"/>
        <v>5.833333333333333</v>
      </c>
      <c r="Q44" s="40">
        <f t="shared" si="25"/>
        <v>5.833333333333333</v>
      </c>
      <c r="R44" s="40">
        <f t="shared" si="25"/>
        <v>5.833333333333333</v>
      </c>
      <c r="S44" s="40">
        <f t="shared" si="25"/>
        <v>5.833333333333333</v>
      </c>
      <c r="T44" s="40">
        <f t="shared" si="25"/>
        <v>5.833333333333333</v>
      </c>
      <c r="U44" s="40">
        <f t="shared" si="25"/>
        <v>5.833333333333333</v>
      </c>
      <c r="V44" s="40">
        <f t="shared" si="25"/>
        <v>5.833333333333333</v>
      </c>
      <c r="W44" s="40">
        <f t="shared" si="25"/>
        <v>5.833333333333333</v>
      </c>
      <c r="X44" s="40">
        <f t="shared" si="25"/>
        <v>5.833333333333333</v>
      </c>
      <c r="Y44" s="40">
        <f t="shared" si="25"/>
        <v>5.833333333333333</v>
      </c>
      <c r="Z44" s="40">
        <f t="shared" si="25"/>
        <v>5.833333333333333</v>
      </c>
      <c r="AA44" s="40">
        <f t="shared" si="25"/>
        <v>5.833333333333333</v>
      </c>
      <c r="AB44" s="40">
        <f t="shared" si="25"/>
        <v>5.833333333333333</v>
      </c>
      <c r="AC44" s="40">
        <f t="shared" si="25"/>
        <v>5.833333333333333</v>
      </c>
      <c r="AD44" s="40">
        <f t="shared" si="25"/>
        <v>5.833333333333333</v>
      </c>
      <c r="AE44" s="40">
        <f t="shared" si="25"/>
        <v>5.833333333333333</v>
      </c>
      <c r="AF44" s="40">
        <f t="shared" si="25"/>
        <v>5.833333333333333</v>
      </c>
      <c r="AG44" s="40">
        <f t="shared" si="25"/>
        <v>5.833333333333333</v>
      </c>
      <c r="AH44" s="40">
        <f t="shared" si="25"/>
        <v>5.833333333333333</v>
      </c>
      <c r="AI44" s="40">
        <f t="shared" si="25"/>
        <v>5.833333333333333</v>
      </c>
      <c r="AJ44" s="40">
        <f t="shared" si="25"/>
        <v>5.833333333333333</v>
      </c>
      <c r="AK44" s="40">
        <f t="shared" si="25"/>
        <v>5.833333333333333</v>
      </c>
      <c r="AL44" s="41">
        <f t="shared" si="25"/>
        <v>5.833333333333333</v>
      </c>
      <c r="AM44" s="39">
        <f t="shared" si="19"/>
        <v>70</v>
      </c>
      <c r="AN44" s="40">
        <f t="shared" si="20"/>
        <v>70</v>
      </c>
      <c r="AO44" s="41">
        <f t="shared" si="21"/>
        <v>70</v>
      </c>
    </row>
    <row r="45" spans="1:41" x14ac:dyDescent="0.3">
      <c r="A45" s="50">
        <v>10</v>
      </c>
      <c r="B45" s="24" t="s">
        <v>37</v>
      </c>
      <c r="C45" s="39">
        <f t="shared" si="24"/>
        <v>0.83333333333333337</v>
      </c>
      <c r="D45" s="40">
        <f t="shared" si="25"/>
        <v>0.83333333333333337</v>
      </c>
      <c r="E45" s="40">
        <f t="shared" si="25"/>
        <v>0.83333333333333337</v>
      </c>
      <c r="F45" s="40">
        <f t="shared" si="25"/>
        <v>0.83333333333333337</v>
      </c>
      <c r="G45" s="40">
        <f t="shared" si="25"/>
        <v>0.83333333333333337</v>
      </c>
      <c r="H45" s="40">
        <f t="shared" si="25"/>
        <v>0.83333333333333337</v>
      </c>
      <c r="I45" s="40">
        <f t="shared" si="25"/>
        <v>0.83333333333333337</v>
      </c>
      <c r="J45" s="40">
        <f t="shared" si="25"/>
        <v>0.83333333333333337</v>
      </c>
      <c r="K45" s="40">
        <f t="shared" si="25"/>
        <v>0.83333333333333337</v>
      </c>
      <c r="L45" s="40">
        <f t="shared" si="25"/>
        <v>0.83333333333333337</v>
      </c>
      <c r="M45" s="40">
        <f t="shared" si="25"/>
        <v>0.83333333333333337</v>
      </c>
      <c r="N45" s="40">
        <f>$A45/12</f>
        <v>0.83333333333333337</v>
      </c>
      <c r="O45" s="40">
        <f t="shared" si="25"/>
        <v>0.83333333333333337</v>
      </c>
      <c r="P45" s="40">
        <f t="shared" si="25"/>
        <v>0.83333333333333337</v>
      </c>
      <c r="Q45" s="40">
        <f t="shared" si="25"/>
        <v>0.83333333333333337</v>
      </c>
      <c r="R45" s="40">
        <f t="shared" si="25"/>
        <v>0.83333333333333337</v>
      </c>
      <c r="S45" s="40">
        <f t="shared" si="25"/>
        <v>0.83333333333333337</v>
      </c>
      <c r="T45" s="40">
        <f t="shared" si="25"/>
        <v>0.83333333333333337</v>
      </c>
      <c r="U45" s="40">
        <f t="shared" si="25"/>
        <v>0.83333333333333337</v>
      </c>
      <c r="V45" s="40">
        <f t="shared" si="25"/>
        <v>0.83333333333333337</v>
      </c>
      <c r="W45" s="40">
        <f t="shared" si="25"/>
        <v>0.83333333333333337</v>
      </c>
      <c r="X45" s="40">
        <f t="shared" si="25"/>
        <v>0.83333333333333337</v>
      </c>
      <c r="Y45" s="40">
        <f t="shared" si="25"/>
        <v>0.83333333333333337</v>
      </c>
      <c r="Z45" s="40">
        <f t="shared" si="25"/>
        <v>0.83333333333333337</v>
      </c>
      <c r="AA45" s="40">
        <f t="shared" si="25"/>
        <v>0.83333333333333337</v>
      </c>
      <c r="AB45" s="40">
        <f t="shared" si="25"/>
        <v>0.83333333333333337</v>
      </c>
      <c r="AC45" s="40">
        <f t="shared" si="25"/>
        <v>0.83333333333333337</v>
      </c>
      <c r="AD45" s="40">
        <f t="shared" si="25"/>
        <v>0.83333333333333337</v>
      </c>
      <c r="AE45" s="40">
        <f t="shared" si="25"/>
        <v>0.83333333333333337</v>
      </c>
      <c r="AF45" s="40">
        <f t="shared" si="25"/>
        <v>0.83333333333333337</v>
      </c>
      <c r="AG45" s="40">
        <f t="shared" si="25"/>
        <v>0.83333333333333337</v>
      </c>
      <c r="AH45" s="40">
        <f t="shared" si="25"/>
        <v>0.83333333333333337</v>
      </c>
      <c r="AI45" s="40">
        <f t="shared" si="25"/>
        <v>0.83333333333333337</v>
      </c>
      <c r="AJ45" s="40">
        <f t="shared" si="25"/>
        <v>0.83333333333333337</v>
      </c>
      <c r="AK45" s="40">
        <f t="shared" si="25"/>
        <v>0.83333333333333337</v>
      </c>
      <c r="AL45" s="41">
        <f t="shared" si="25"/>
        <v>0.83333333333333337</v>
      </c>
      <c r="AM45" s="39">
        <f t="shared" si="19"/>
        <v>10</v>
      </c>
      <c r="AN45" s="40">
        <f t="shared" si="20"/>
        <v>10</v>
      </c>
      <c r="AO45" s="41">
        <f t="shared" si="21"/>
        <v>10</v>
      </c>
    </row>
    <row r="46" spans="1:41" x14ac:dyDescent="0.3">
      <c r="A46" s="50">
        <f>0.7*42</f>
        <v>29.4</v>
      </c>
      <c r="B46" s="24" t="s">
        <v>5</v>
      </c>
      <c r="C46" s="39">
        <f t="shared" si="24"/>
        <v>2.4499999999999997</v>
      </c>
      <c r="D46" s="40">
        <f t="shared" si="25"/>
        <v>2.4499999999999997</v>
      </c>
      <c r="E46" s="40">
        <f t="shared" si="25"/>
        <v>2.4499999999999997</v>
      </c>
      <c r="F46" s="40">
        <f t="shared" si="25"/>
        <v>2.4499999999999997</v>
      </c>
      <c r="G46" s="40">
        <f t="shared" si="25"/>
        <v>2.4499999999999997</v>
      </c>
      <c r="H46" s="40">
        <f t="shared" si="25"/>
        <v>2.4499999999999997</v>
      </c>
      <c r="I46" s="40">
        <f t="shared" si="25"/>
        <v>2.4499999999999997</v>
      </c>
      <c r="J46" s="40">
        <f t="shared" si="25"/>
        <v>2.4499999999999997</v>
      </c>
      <c r="K46" s="40">
        <f t="shared" si="25"/>
        <v>2.4499999999999997</v>
      </c>
      <c r="L46" s="40">
        <f t="shared" si="25"/>
        <v>2.4499999999999997</v>
      </c>
      <c r="M46" s="40">
        <f t="shared" si="25"/>
        <v>2.4499999999999997</v>
      </c>
      <c r="N46" s="40">
        <f>$A46/12</f>
        <v>2.4499999999999997</v>
      </c>
      <c r="O46" s="40">
        <f>($A$46+$C$12/1000)/12</f>
        <v>2.6166666666666667</v>
      </c>
      <c r="P46" s="40">
        <f t="shared" ref="P46:Z46" si="26">($A$46+$C$12/1000)/12</f>
        <v>2.6166666666666667</v>
      </c>
      <c r="Q46" s="40">
        <f t="shared" si="26"/>
        <v>2.6166666666666667</v>
      </c>
      <c r="R46" s="40">
        <f t="shared" si="26"/>
        <v>2.6166666666666667</v>
      </c>
      <c r="S46" s="40">
        <f t="shared" si="26"/>
        <v>2.6166666666666667</v>
      </c>
      <c r="T46" s="40">
        <f t="shared" si="26"/>
        <v>2.6166666666666667</v>
      </c>
      <c r="U46" s="40">
        <f t="shared" si="26"/>
        <v>2.6166666666666667</v>
      </c>
      <c r="V46" s="40">
        <f t="shared" si="26"/>
        <v>2.6166666666666667</v>
      </c>
      <c r="W46" s="40">
        <f t="shared" si="26"/>
        <v>2.6166666666666667</v>
      </c>
      <c r="X46" s="40">
        <f t="shared" si="26"/>
        <v>2.6166666666666667</v>
      </c>
      <c r="Y46" s="40">
        <f t="shared" si="26"/>
        <v>2.6166666666666667</v>
      </c>
      <c r="Z46" s="40">
        <f t="shared" si="26"/>
        <v>2.6166666666666667</v>
      </c>
      <c r="AA46" s="40">
        <f t="shared" ref="AA46:AL46" si="27">($A$46+$C$12/1000+$C$12/1000)/12</f>
        <v>2.7833333333333332</v>
      </c>
      <c r="AB46" s="40">
        <f t="shared" si="27"/>
        <v>2.7833333333333332</v>
      </c>
      <c r="AC46" s="40">
        <f t="shared" si="27"/>
        <v>2.7833333333333332</v>
      </c>
      <c r="AD46" s="40">
        <f t="shared" si="27"/>
        <v>2.7833333333333332</v>
      </c>
      <c r="AE46" s="40">
        <f t="shared" si="27"/>
        <v>2.7833333333333332</v>
      </c>
      <c r="AF46" s="40">
        <f t="shared" si="27"/>
        <v>2.7833333333333332</v>
      </c>
      <c r="AG46" s="40">
        <f t="shared" si="27"/>
        <v>2.7833333333333332</v>
      </c>
      <c r="AH46" s="40">
        <f t="shared" si="27"/>
        <v>2.7833333333333332</v>
      </c>
      <c r="AI46" s="40">
        <f t="shared" si="27"/>
        <v>2.7833333333333332</v>
      </c>
      <c r="AJ46" s="40">
        <f t="shared" si="27"/>
        <v>2.7833333333333332</v>
      </c>
      <c r="AK46" s="40">
        <f t="shared" si="27"/>
        <v>2.7833333333333332</v>
      </c>
      <c r="AL46" s="41">
        <f t="shared" si="27"/>
        <v>2.7833333333333332</v>
      </c>
      <c r="AM46" s="39">
        <f t="shared" si="19"/>
        <v>29.399999999999995</v>
      </c>
      <c r="AN46" s="40">
        <f t="shared" si="20"/>
        <v>31.400000000000002</v>
      </c>
      <c r="AO46" s="41">
        <f t="shared" si="21"/>
        <v>33.399999999999991</v>
      </c>
    </row>
    <row r="47" spans="1:41" x14ac:dyDescent="0.3">
      <c r="A47" s="50">
        <v>12</v>
      </c>
      <c r="B47" s="24" t="s">
        <v>7</v>
      </c>
      <c r="C47" s="39">
        <f t="shared" si="24"/>
        <v>1</v>
      </c>
      <c r="D47" s="40">
        <f t="shared" si="25"/>
        <v>1</v>
      </c>
      <c r="E47" s="40">
        <f t="shared" si="25"/>
        <v>1</v>
      </c>
      <c r="F47" s="40">
        <f t="shared" si="25"/>
        <v>1</v>
      </c>
      <c r="G47" s="40">
        <f t="shared" si="25"/>
        <v>1</v>
      </c>
      <c r="H47" s="40">
        <f t="shared" si="25"/>
        <v>1</v>
      </c>
      <c r="I47" s="40">
        <f t="shared" si="25"/>
        <v>1</v>
      </c>
      <c r="J47" s="40">
        <f t="shared" si="25"/>
        <v>1</v>
      </c>
      <c r="K47" s="40">
        <f t="shared" si="25"/>
        <v>1</v>
      </c>
      <c r="L47" s="40">
        <f t="shared" si="25"/>
        <v>1</v>
      </c>
      <c r="M47" s="40">
        <f t="shared" si="25"/>
        <v>1</v>
      </c>
      <c r="N47" s="40">
        <f>$A47/12</f>
        <v>1</v>
      </c>
      <c r="O47" s="40">
        <f t="shared" si="25"/>
        <v>1</v>
      </c>
      <c r="P47" s="40">
        <f t="shared" si="25"/>
        <v>1</v>
      </c>
      <c r="Q47" s="40">
        <f t="shared" si="25"/>
        <v>1</v>
      </c>
      <c r="R47" s="40">
        <f t="shared" si="25"/>
        <v>1</v>
      </c>
      <c r="S47" s="40">
        <f t="shared" si="25"/>
        <v>1</v>
      </c>
      <c r="T47" s="40">
        <f t="shared" si="25"/>
        <v>1</v>
      </c>
      <c r="U47" s="40">
        <f t="shared" si="25"/>
        <v>1</v>
      </c>
      <c r="V47" s="40">
        <f t="shared" si="25"/>
        <v>1</v>
      </c>
      <c r="W47" s="40">
        <f t="shared" si="25"/>
        <v>1</v>
      </c>
      <c r="X47" s="40">
        <f t="shared" si="25"/>
        <v>1</v>
      </c>
      <c r="Y47" s="40">
        <f t="shared" si="25"/>
        <v>1</v>
      </c>
      <c r="Z47" s="40">
        <f t="shared" si="25"/>
        <v>1</v>
      </c>
      <c r="AA47" s="40">
        <f t="shared" si="25"/>
        <v>1</v>
      </c>
      <c r="AB47" s="40">
        <f t="shared" si="25"/>
        <v>1</v>
      </c>
      <c r="AC47" s="40">
        <f t="shared" si="25"/>
        <v>1</v>
      </c>
      <c r="AD47" s="40">
        <f t="shared" si="25"/>
        <v>1</v>
      </c>
      <c r="AE47" s="40">
        <f t="shared" si="25"/>
        <v>1</v>
      </c>
      <c r="AF47" s="40">
        <f t="shared" si="25"/>
        <v>1</v>
      </c>
      <c r="AG47" s="40">
        <f t="shared" si="25"/>
        <v>1</v>
      </c>
      <c r="AH47" s="40">
        <f t="shared" si="25"/>
        <v>1</v>
      </c>
      <c r="AI47" s="40">
        <f t="shared" si="25"/>
        <v>1</v>
      </c>
      <c r="AJ47" s="40">
        <f t="shared" si="25"/>
        <v>1</v>
      </c>
      <c r="AK47" s="40">
        <f t="shared" si="25"/>
        <v>1</v>
      </c>
      <c r="AL47" s="41">
        <f t="shared" si="25"/>
        <v>1</v>
      </c>
      <c r="AM47" s="39">
        <f t="shared" si="19"/>
        <v>12</v>
      </c>
      <c r="AN47" s="40">
        <f t="shared" si="20"/>
        <v>12</v>
      </c>
      <c r="AO47" s="41">
        <f t="shared" si="21"/>
        <v>12</v>
      </c>
    </row>
    <row r="48" spans="1:41" x14ac:dyDescent="0.3">
      <c r="A48" s="50">
        <v>14</v>
      </c>
      <c r="B48" s="24" t="s">
        <v>6</v>
      </c>
      <c r="C48" s="39">
        <f t="shared" si="24"/>
        <v>1.1666666666666667</v>
      </c>
      <c r="D48" s="40">
        <f t="shared" si="25"/>
        <v>1.1666666666666667</v>
      </c>
      <c r="E48" s="40">
        <f t="shared" si="25"/>
        <v>1.1666666666666667</v>
      </c>
      <c r="F48" s="40">
        <f t="shared" si="25"/>
        <v>1.1666666666666667</v>
      </c>
      <c r="G48" s="40">
        <f t="shared" si="25"/>
        <v>1.1666666666666667</v>
      </c>
      <c r="H48" s="40">
        <f t="shared" si="25"/>
        <v>1.1666666666666667</v>
      </c>
      <c r="I48" s="40">
        <f t="shared" si="25"/>
        <v>1.1666666666666667</v>
      </c>
      <c r="J48" s="40">
        <f t="shared" si="25"/>
        <v>1.1666666666666667</v>
      </c>
      <c r="K48" s="40">
        <f t="shared" si="25"/>
        <v>1.1666666666666667</v>
      </c>
      <c r="L48" s="40">
        <f t="shared" si="25"/>
        <v>1.1666666666666667</v>
      </c>
      <c r="M48" s="40">
        <f t="shared" si="25"/>
        <v>1.1666666666666667</v>
      </c>
      <c r="N48" s="40">
        <f>$A48/12</f>
        <v>1.1666666666666667</v>
      </c>
      <c r="O48" s="40">
        <f t="shared" si="25"/>
        <v>1.1666666666666667</v>
      </c>
      <c r="P48" s="40">
        <f t="shared" si="25"/>
        <v>1.1666666666666667</v>
      </c>
      <c r="Q48" s="40">
        <f t="shared" si="25"/>
        <v>1.1666666666666667</v>
      </c>
      <c r="R48" s="40">
        <f t="shared" si="25"/>
        <v>1.1666666666666667</v>
      </c>
      <c r="S48" s="40">
        <f t="shared" si="25"/>
        <v>1.1666666666666667</v>
      </c>
      <c r="T48" s="40">
        <f t="shared" si="25"/>
        <v>1.1666666666666667</v>
      </c>
      <c r="U48" s="40">
        <f t="shared" si="25"/>
        <v>1.1666666666666667</v>
      </c>
      <c r="V48" s="40">
        <f t="shared" si="25"/>
        <v>1.1666666666666667</v>
      </c>
      <c r="W48" s="40">
        <f t="shared" si="25"/>
        <v>1.1666666666666667</v>
      </c>
      <c r="X48" s="40">
        <f t="shared" si="25"/>
        <v>1.1666666666666667</v>
      </c>
      <c r="Y48" s="40">
        <f t="shared" si="25"/>
        <v>1.1666666666666667</v>
      </c>
      <c r="Z48" s="40">
        <f t="shared" si="25"/>
        <v>1.1666666666666667</v>
      </c>
      <c r="AA48" s="40">
        <f t="shared" si="25"/>
        <v>1.1666666666666667</v>
      </c>
      <c r="AB48" s="40">
        <f t="shared" si="25"/>
        <v>1.1666666666666667</v>
      </c>
      <c r="AC48" s="40">
        <f t="shared" si="25"/>
        <v>1.1666666666666667</v>
      </c>
      <c r="AD48" s="40">
        <f t="shared" si="25"/>
        <v>1.1666666666666667</v>
      </c>
      <c r="AE48" s="40">
        <f t="shared" si="25"/>
        <v>1.1666666666666667</v>
      </c>
      <c r="AF48" s="40">
        <f t="shared" si="25"/>
        <v>1.1666666666666667</v>
      </c>
      <c r="AG48" s="40">
        <f t="shared" si="25"/>
        <v>1.1666666666666667</v>
      </c>
      <c r="AH48" s="40">
        <f t="shared" si="25"/>
        <v>1.1666666666666667</v>
      </c>
      <c r="AI48" s="40">
        <f t="shared" si="25"/>
        <v>1.1666666666666667</v>
      </c>
      <c r="AJ48" s="40">
        <f t="shared" si="25"/>
        <v>1.1666666666666667</v>
      </c>
      <c r="AK48" s="40">
        <f t="shared" si="25"/>
        <v>1.1666666666666667</v>
      </c>
      <c r="AL48" s="41">
        <f t="shared" si="25"/>
        <v>1.1666666666666667</v>
      </c>
      <c r="AM48" s="39">
        <f t="shared" si="19"/>
        <v>13.999999999999998</v>
      </c>
      <c r="AN48" s="40">
        <f t="shared" si="20"/>
        <v>13.999999999999998</v>
      </c>
      <c r="AO48" s="41">
        <f t="shared" si="21"/>
        <v>13.999999999999998</v>
      </c>
    </row>
    <row r="49" spans="1:41" x14ac:dyDescent="0.3">
      <c r="A49" s="50">
        <v>75</v>
      </c>
      <c r="B49" s="24" t="s">
        <v>0</v>
      </c>
      <c r="C49" s="39">
        <f t="shared" si="24"/>
        <v>6.25</v>
      </c>
      <c r="D49" s="40">
        <f t="shared" si="25"/>
        <v>6.25</v>
      </c>
      <c r="E49" s="40">
        <f t="shared" si="25"/>
        <v>6.25</v>
      </c>
      <c r="F49" s="40">
        <f t="shared" si="25"/>
        <v>6.25</v>
      </c>
      <c r="G49" s="40">
        <f t="shared" si="25"/>
        <v>6.25</v>
      </c>
      <c r="H49" s="40">
        <f t="shared" si="25"/>
        <v>6.25</v>
      </c>
      <c r="I49" s="40">
        <f t="shared" si="25"/>
        <v>6.25</v>
      </c>
      <c r="J49" s="40">
        <f t="shared" si="25"/>
        <v>6.25</v>
      </c>
      <c r="K49" s="40">
        <f t="shared" si="25"/>
        <v>6.25</v>
      </c>
      <c r="L49" s="40">
        <f t="shared" si="25"/>
        <v>6.25</v>
      </c>
      <c r="M49" s="40">
        <f t="shared" si="25"/>
        <v>6.25</v>
      </c>
      <c r="N49" s="40">
        <f>$A49/12</f>
        <v>6.25</v>
      </c>
      <c r="O49" s="40">
        <f t="shared" si="25"/>
        <v>6.25</v>
      </c>
      <c r="P49" s="40">
        <f t="shared" si="25"/>
        <v>6.25</v>
      </c>
      <c r="Q49" s="40">
        <f t="shared" si="25"/>
        <v>6.25</v>
      </c>
      <c r="R49" s="40">
        <f t="shared" si="25"/>
        <v>6.25</v>
      </c>
      <c r="S49" s="40">
        <f t="shared" si="25"/>
        <v>6.25</v>
      </c>
      <c r="T49" s="40">
        <f t="shared" si="25"/>
        <v>6.25</v>
      </c>
      <c r="U49" s="40">
        <f t="shared" si="25"/>
        <v>6.25</v>
      </c>
      <c r="V49" s="40">
        <f t="shared" si="25"/>
        <v>6.25</v>
      </c>
      <c r="W49" s="40">
        <f t="shared" si="25"/>
        <v>6.25</v>
      </c>
      <c r="X49" s="40">
        <f t="shared" si="25"/>
        <v>6.25</v>
      </c>
      <c r="Y49" s="40">
        <f t="shared" si="25"/>
        <v>6.25</v>
      </c>
      <c r="Z49" s="40">
        <f t="shared" si="25"/>
        <v>6.25</v>
      </c>
      <c r="AA49" s="40">
        <f t="shared" si="25"/>
        <v>6.25</v>
      </c>
      <c r="AB49" s="40">
        <f t="shared" si="25"/>
        <v>6.25</v>
      </c>
      <c r="AC49" s="40">
        <f t="shared" si="25"/>
        <v>6.25</v>
      </c>
      <c r="AD49" s="40">
        <f t="shared" si="25"/>
        <v>6.25</v>
      </c>
      <c r="AE49" s="40">
        <f t="shared" si="25"/>
        <v>6.25</v>
      </c>
      <c r="AF49" s="40">
        <f t="shared" si="25"/>
        <v>6.25</v>
      </c>
      <c r="AG49" s="40">
        <f t="shared" si="25"/>
        <v>6.25</v>
      </c>
      <c r="AH49" s="40">
        <f t="shared" si="25"/>
        <v>6.25</v>
      </c>
      <c r="AI49" s="40">
        <f t="shared" si="25"/>
        <v>6.25</v>
      </c>
      <c r="AJ49" s="40">
        <f t="shared" si="25"/>
        <v>6.25</v>
      </c>
      <c r="AK49" s="40">
        <f t="shared" si="25"/>
        <v>6.25</v>
      </c>
      <c r="AL49" s="41">
        <f t="shared" si="25"/>
        <v>6.25</v>
      </c>
      <c r="AM49" s="39">
        <f t="shared" si="19"/>
        <v>75</v>
      </c>
      <c r="AN49" s="40">
        <f t="shared" si="20"/>
        <v>75</v>
      </c>
      <c r="AO49" s="41">
        <f t="shared" si="21"/>
        <v>75</v>
      </c>
    </row>
    <row r="50" spans="1:41" x14ac:dyDescent="0.3">
      <c r="A50" s="50">
        <v>1.2</v>
      </c>
      <c r="B50" s="24" t="s">
        <v>38</v>
      </c>
      <c r="C50" s="39">
        <f t="shared" si="24"/>
        <v>9.9999999999999992E-2</v>
      </c>
      <c r="D50" s="40">
        <f t="shared" si="25"/>
        <v>9.9999999999999992E-2</v>
      </c>
      <c r="E50" s="40">
        <f t="shared" si="25"/>
        <v>9.9999999999999992E-2</v>
      </c>
      <c r="F50" s="40">
        <f t="shared" si="25"/>
        <v>9.9999999999999992E-2</v>
      </c>
      <c r="G50" s="40">
        <f t="shared" si="25"/>
        <v>9.9999999999999992E-2</v>
      </c>
      <c r="H50" s="40">
        <f t="shared" si="25"/>
        <v>9.9999999999999992E-2</v>
      </c>
      <c r="I50" s="40">
        <f t="shared" si="25"/>
        <v>9.9999999999999992E-2</v>
      </c>
      <c r="J50" s="40">
        <f t="shared" si="25"/>
        <v>9.9999999999999992E-2</v>
      </c>
      <c r="K50" s="40">
        <f t="shared" si="25"/>
        <v>9.9999999999999992E-2</v>
      </c>
      <c r="L50" s="40">
        <f t="shared" si="25"/>
        <v>9.9999999999999992E-2</v>
      </c>
      <c r="M50" s="40">
        <f t="shared" si="25"/>
        <v>9.9999999999999992E-2</v>
      </c>
      <c r="N50" s="40">
        <f>$A50/12</f>
        <v>9.9999999999999992E-2</v>
      </c>
      <c r="O50" s="40">
        <f t="shared" si="25"/>
        <v>9.9999999999999992E-2</v>
      </c>
      <c r="P50" s="40">
        <f t="shared" si="25"/>
        <v>9.9999999999999992E-2</v>
      </c>
      <c r="Q50" s="40">
        <f t="shared" si="25"/>
        <v>9.9999999999999992E-2</v>
      </c>
      <c r="R50" s="40">
        <f t="shared" si="25"/>
        <v>9.9999999999999992E-2</v>
      </c>
      <c r="S50" s="40">
        <f t="shared" si="25"/>
        <v>9.9999999999999992E-2</v>
      </c>
      <c r="T50" s="40">
        <f t="shared" si="25"/>
        <v>9.9999999999999992E-2</v>
      </c>
      <c r="U50" s="40">
        <f t="shared" si="25"/>
        <v>9.9999999999999992E-2</v>
      </c>
      <c r="V50" s="40">
        <f t="shared" si="25"/>
        <v>9.9999999999999992E-2</v>
      </c>
      <c r="W50" s="40">
        <f t="shared" si="25"/>
        <v>9.9999999999999992E-2</v>
      </c>
      <c r="X50" s="40">
        <f t="shared" si="25"/>
        <v>9.9999999999999992E-2</v>
      </c>
      <c r="Y50" s="40">
        <f t="shared" si="25"/>
        <v>9.9999999999999992E-2</v>
      </c>
      <c r="Z50" s="40">
        <f t="shared" si="25"/>
        <v>9.9999999999999992E-2</v>
      </c>
      <c r="AA50" s="40">
        <f t="shared" si="25"/>
        <v>9.9999999999999992E-2</v>
      </c>
      <c r="AB50" s="40">
        <f t="shared" si="25"/>
        <v>9.9999999999999992E-2</v>
      </c>
      <c r="AC50" s="40">
        <f t="shared" si="25"/>
        <v>9.9999999999999992E-2</v>
      </c>
      <c r="AD50" s="40">
        <f t="shared" si="25"/>
        <v>9.9999999999999992E-2</v>
      </c>
      <c r="AE50" s="40">
        <f t="shared" si="25"/>
        <v>9.9999999999999992E-2</v>
      </c>
      <c r="AF50" s="40">
        <f t="shared" si="25"/>
        <v>9.9999999999999992E-2</v>
      </c>
      <c r="AG50" s="40">
        <f t="shared" si="25"/>
        <v>9.9999999999999992E-2</v>
      </c>
      <c r="AH50" s="40">
        <f t="shared" si="25"/>
        <v>9.9999999999999992E-2</v>
      </c>
      <c r="AI50" s="40">
        <f t="shared" si="25"/>
        <v>9.9999999999999992E-2</v>
      </c>
      <c r="AJ50" s="40">
        <f t="shared" si="25"/>
        <v>9.9999999999999992E-2</v>
      </c>
      <c r="AK50" s="40">
        <f t="shared" si="25"/>
        <v>9.9999999999999992E-2</v>
      </c>
      <c r="AL50" s="41">
        <f t="shared" si="25"/>
        <v>9.9999999999999992E-2</v>
      </c>
      <c r="AM50" s="39">
        <f t="shared" si="19"/>
        <v>1.2</v>
      </c>
      <c r="AN50" s="40">
        <f t="shared" si="20"/>
        <v>1.2</v>
      </c>
      <c r="AO50" s="41">
        <f t="shared" si="21"/>
        <v>1.2</v>
      </c>
    </row>
    <row r="51" spans="1:41" x14ac:dyDescent="0.3">
      <c r="A51" s="49">
        <v>1.4999999999999999E-2</v>
      </c>
      <c r="B51" s="61" t="s">
        <v>39</v>
      </c>
      <c r="C51" s="39">
        <f>$A51*C$36</f>
        <v>2</v>
      </c>
      <c r="D51" s="40">
        <f t="shared" ref="D51:AL52" si="28">$A51*D$36</f>
        <v>2</v>
      </c>
      <c r="E51" s="40">
        <f t="shared" si="28"/>
        <v>2</v>
      </c>
      <c r="F51" s="40">
        <f t="shared" si="28"/>
        <v>2</v>
      </c>
      <c r="G51" s="40">
        <f t="shared" si="28"/>
        <v>2</v>
      </c>
      <c r="H51" s="40">
        <f t="shared" si="28"/>
        <v>2</v>
      </c>
      <c r="I51" s="40">
        <f t="shared" si="28"/>
        <v>2</v>
      </c>
      <c r="J51" s="40">
        <f t="shared" si="28"/>
        <v>2</v>
      </c>
      <c r="K51" s="40">
        <f t="shared" si="28"/>
        <v>2</v>
      </c>
      <c r="L51" s="40">
        <f t="shared" si="28"/>
        <v>2</v>
      </c>
      <c r="M51" s="40">
        <f t="shared" si="28"/>
        <v>2</v>
      </c>
      <c r="N51" s="40">
        <f>$A51*N$36</f>
        <v>2</v>
      </c>
      <c r="O51" s="40">
        <f t="shared" si="28"/>
        <v>2.1875</v>
      </c>
      <c r="P51" s="40">
        <f t="shared" si="28"/>
        <v>2.1875</v>
      </c>
      <c r="Q51" s="40">
        <f t="shared" si="28"/>
        <v>2.1875</v>
      </c>
      <c r="R51" s="40">
        <f t="shared" si="28"/>
        <v>2.1875</v>
      </c>
      <c r="S51" s="40">
        <f t="shared" si="28"/>
        <v>2.1875</v>
      </c>
      <c r="T51" s="40">
        <f t="shared" si="28"/>
        <v>2.1875</v>
      </c>
      <c r="U51" s="40">
        <f t="shared" si="28"/>
        <v>2.1875</v>
      </c>
      <c r="V51" s="40">
        <f t="shared" si="28"/>
        <v>2.1875</v>
      </c>
      <c r="W51" s="40">
        <f t="shared" si="28"/>
        <v>2.1875</v>
      </c>
      <c r="X51" s="40">
        <f t="shared" si="28"/>
        <v>2.1875</v>
      </c>
      <c r="Y51" s="40">
        <f t="shared" si="28"/>
        <v>2.1875</v>
      </c>
      <c r="Z51" s="40">
        <f t="shared" si="28"/>
        <v>2.1875</v>
      </c>
      <c r="AA51" s="40">
        <f t="shared" si="28"/>
        <v>2.375</v>
      </c>
      <c r="AB51" s="40">
        <f t="shared" si="28"/>
        <v>2.375</v>
      </c>
      <c r="AC51" s="40">
        <f t="shared" si="28"/>
        <v>2.375</v>
      </c>
      <c r="AD51" s="40">
        <f t="shared" si="28"/>
        <v>2.375</v>
      </c>
      <c r="AE51" s="40">
        <f t="shared" si="28"/>
        <v>2.375</v>
      </c>
      <c r="AF51" s="40">
        <f t="shared" si="28"/>
        <v>2.375</v>
      </c>
      <c r="AG51" s="40">
        <f t="shared" si="28"/>
        <v>2.375</v>
      </c>
      <c r="AH51" s="40">
        <f t="shared" si="28"/>
        <v>2.375</v>
      </c>
      <c r="AI51" s="40">
        <f t="shared" si="28"/>
        <v>2.375</v>
      </c>
      <c r="AJ51" s="40">
        <f t="shared" si="28"/>
        <v>2.375</v>
      </c>
      <c r="AK51" s="40">
        <f t="shared" si="28"/>
        <v>2.375</v>
      </c>
      <c r="AL51" s="41">
        <f t="shared" si="28"/>
        <v>2.375</v>
      </c>
      <c r="AM51" s="39">
        <f t="shared" si="19"/>
        <v>24</v>
      </c>
      <c r="AN51" s="40">
        <f t="shared" si="20"/>
        <v>26.25</v>
      </c>
      <c r="AO51" s="41">
        <f t="shared" si="21"/>
        <v>28.5</v>
      </c>
    </row>
    <row r="52" spans="1:41" x14ac:dyDescent="0.3">
      <c r="A52" s="49">
        <v>6.0000000000000001E-3</v>
      </c>
      <c r="B52" s="61" t="s">
        <v>40</v>
      </c>
      <c r="C52" s="39">
        <f>$A52*C$36</f>
        <v>0.8</v>
      </c>
      <c r="D52" s="40">
        <f t="shared" si="28"/>
        <v>0.8</v>
      </c>
      <c r="E52" s="40">
        <f t="shared" si="28"/>
        <v>0.8</v>
      </c>
      <c r="F52" s="40">
        <f t="shared" si="28"/>
        <v>0.8</v>
      </c>
      <c r="G52" s="40">
        <f t="shared" si="28"/>
        <v>0.8</v>
      </c>
      <c r="H52" s="40">
        <f t="shared" si="28"/>
        <v>0.8</v>
      </c>
      <c r="I52" s="40">
        <f t="shared" si="28"/>
        <v>0.8</v>
      </c>
      <c r="J52" s="40">
        <f t="shared" si="28"/>
        <v>0.8</v>
      </c>
      <c r="K52" s="40">
        <f t="shared" si="28"/>
        <v>0.8</v>
      </c>
      <c r="L52" s="40">
        <f t="shared" si="28"/>
        <v>0.8</v>
      </c>
      <c r="M52" s="40">
        <f t="shared" si="28"/>
        <v>0.8</v>
      </c>
      <c r="N52" s="40">
        <f>$A52*N$36</f>
        <v>0.8</v>
      </c>
      <c r="O52" s="40">
        <f t="shared" si="28"/>
        <v>0.87500000000000011</v>
      </c>
      <c r="P52" s="40">
        <f t="shared" si="28"/>
        <v>0.87500000000000011</v>
      </c>
      <c r="Q52" s="40">
        <f t="shared" si="28"/>
        <v>0.87500000000000011</v>
      </c>
      <c r="R52" s="40">
        <f t="shared" si="28"/>
        <v>0.87500000000000011</v>
      </c>
      <c r="S52" s="40">
        <f t="shared" si="28"/>
        <v>0.87500000000000011</v>
      </c>
      <c r="T52" s="40">
        <f t="shared" si="28"/>
        <v>0.87500000000000011</v>
      </c>
      <c r="U52" s="40">
        <f t="shared" si="28"/>
        <v>0.87500000000000011</v>
      </c>
      <c r="V52" s="40">
        <f t="shared" si="28"/>
        <v>0.87500000000000011</v>
      </c>
      <c r="W52" s="40">
        <f t="shared" si="28"/>
        <v>0.87500000000000011</v>
      </c>
      <c r="X52" s="40">
        <f t="shared" si="28"/>
        <v>0.87500000000000011</v>
      </c>
      <c r="Y52" s="40">
        <f t="shared" si="28"/>
        <v>0.87500000000000011</v>
      </c>
      <c r="Z52" s="40">
        <f t="shared" si="28"/>
        <v>0.87500000000000011</v>
      </c>
      <c r="AA52" s="40">
        <f t="shared" si="28"/>
        <v>0.95000000000000007</v>
      </c>
      <c r="AB52" s="40">
        <f t="shared" si="28"/>
        <v>0.95000000000000007</v>
      </c>
      <c r="AC52" s="40">
        <f t="shared" si="28"/>
        <v>0.95000000000000007</v>
      </c>
      <c r="AD52" s="40">
        <f t="shared" si="28"/>
        <v>0.95000000000000007</v>
      </c>
      <c r="AE52" s="40">
        <f t="shared" si="28"/>
        <v>0.95000000000000007</v>
      </c>
      <c r="AF52" s="40">
        <f t="shared" si="28"/>
        <v>0.95000000000000007</v>
      </c>
      <c r="AG52" s="40">
        <f t="shared" si="28"/>
        <v>0.95000000000000007</v>
      </c>
      <c r="AH52" s="40">
        <f t="shared" si="28"/>
        <v>0.95000000000000007</v>
      </c>
      <c r="AI52" s="40">
        <f t="shared" si="28"/>
        <v>0.95000000000000007</v>
      </c>
      <c r="AJ52" s="40">
        <f t="shared" si="28"/>
        <v>0.95000000000000007</v>
      </c>
      <c r="AK52" s="40">
        <f t="shared" si="28"/>
        <v>0.95000000000000007</v>
      </c>
      <c r="AL52" s="41">
        <f t="shared" si="28"/>
        <v>0.95000000000000007</v>
      </c>
      <c r="AM52" s="39">
        <f t="shared" si="19"/>
        <v>9.6</v>
      </c>
      <c r="AN52" s="40">
        <f t="shared" si="20"/>
        <v>10.500000000000002</v>
      </c>
      <c r="AO52" s="41">
        <f t="shared" si="21"/>
        <v>11.399999999999999</v>
      </c>
    </row>
    <row r="53" spans="1:41" x14ac:dyDescent="0.3">
      <c r="A53" s="50">
        <v>3.6</v>
      </c>
      <c r="B53" s="61" t="s">
        <v>41</v>
      </c>
      <c r="C53" s="39">
        <f>$A53/12</f>
        <v>0.3</v>
      </c>
      <c r="D53" s="40">
        <f t="shared" ref="D53:AL53" si="29">$A53/12</f>
        <v>0.3</v>
      </c>
      <c r="E53" s="40">
        <f t="shared" si="29"/>
        <v>0.3</v>
      </c>
      <c r="F53" s="40">
        <f t="shared" si="29"/>
        <v>0.3</v>
      </c>
      <c r="G53" s="40">
        <f t="shared" si="29"/>
        <v>0.3</v>
      </c>
      <c r="H53" s="40">
        <f t="shared" si="29"/>
        <v>0.3</v>
      </c>
      <c r="I53" s="40">
        <f t="shared" si="29"/>
        <v>0.3</v>
      </c>
      <c r="J53" s="40">
        <f t="shared" si="29"/>
        <v>0.3</v>
      </c>
      <c r="K53" s="40">
        <f t="shared" si="29"/>
        <v>0.3</v>
      </c>
      <c r="L53" s="40">
        <f t="shared" si="29"/>
        <v>0.3</v>
      </c>
      <c r="M53" s="40">
        <f t="shared" si="29"/>
        <v>0.3</v>
      </c>
      <c r="N53" s="40">
        <f>$A53/12</f>
        <v>0.3</v>
      </c>
      <c r="O53" s="40">
        <f t="shared" si="29"/>
        <v>0.3</v>
      </c>
      <c r="P53" s="40">
        <f t="shared" si="29"/>
        <v>0.3</v>
      </c>
      <c r="Q53" s="40">
        <f t="shared" si="29"/>
        <v>0.3</v>
      </c>
      <c r="R53" s="40">
        <f t="shared" si="29"/>
        <v>0.3</v>
      </c>
      <c r="S53" s="40">
        <f t="shared" si="29"/>
        <v>0.3</v>
      </c>
      <c r="T53" s="40">
        <f t="shared" si="29"/>
        <v>0.3</v>
      </c>
      <c r="U53" s="40">
        <f t="shared" si="29"/>
        <v>0.3</v>
      </c>
      <c r="V53" s="40">
        <f t="shared" si="29"/>
        <v>0.3</v>
      </c>
      <c r="W53" s="40">
        <f t="shared" si="29"/>
        <v>0.3</v>
      </c>
      <c r="X53" s="40">
        <f t="shared" si="29"/>
        <v>0.3</v>
      </c>
      <c r="Y53" s="40">
        <f t="shared" si="29"/>
        <v>0.3</v>
      </c>
      <c r="Z53" s="40">
        <f t="shared" si="29"/>
        <v>0.3</v>
      </c>
      <c r="AA53" s="40">
        <f t="shared" si="29"/>
        <v>0.3</v>
      </c>
      <c r="AB53" s="40">
        <f t="shared" si="29"/>
        <v>0.3</v>
      </c>
      <c r="AC53" s="40">
        <f t="shared" si="29"/>
        <v>0.3</v>
      </c>
      <c r="AD53" s="40">
        <f t="shared" si="29"/>
        <v>0.3</v>
      </c>
      <c r="AE53" s="40">
        <f t="shared" si="29"/>
        <v>0.3</v>
      </c>
      <c r="AF53" s="40">
        <f t="shared" si="29"/>
        <v>0.3</v>
      </c>
      <c r="AG53" s="40">
        <f t="shared" si="29"/>
        <v>0.3</v>
      </c>
      <c r="AH53" s="40">
        <f t="shared" si="29"/>
        <v>0.3</v>
      </c>
      <c r="AI53" s="40">
        <f t="shared" si="29"/>
        <v>0.3</v>
      </c>
      <c r="AJ53" s="40">
        <f t="shared" si="29"/>
        <v>0.3</v>
      </c>
      <c r="AK53" s="40">
        <f t="shared" si="29"/>
        <v>0.3</v>
      </c>
      <c r="AL53" s="41">
        <f t="shared" si="29"/>
        <v>0.3</v>
      </c>
      <c r="AM53" s="39">
        <f t="shared" si="19"/>
        <v>3.5999999999999992</v>
      </c>
      <c r="AN53" s="40">
        <f t="shared" si="20"/>
        <v>3.5999999999999992</v>
      </c>
      <c r="AO53" s="41">
        <f t="shared" si="21"/>
        <v>3.5999999999999992</v>
      </c>
    </row>
    <row r="54" spans="1:41" x14ac:dyDescent="0.3">
      <c r="A54" s="49">
        <v>5.0000000000000001E-3</v>
      </c>
      <c r="B54" s="61" t="s">
        <v>42</v>
      </c>
      <c r="C54" s="39">
        <f>$A54*C$36</f>
        <v>0.66666666666666674</v>
      </c>
      <c r="D54" s="40">
        <f t="shared" ref="D54:AL54" si="30">$A54*D$36</f>
        <v>0.66666666666666674</v>
      </c>
      <c r="E54" s="40">
        <f t="shared" si="30"/>
        <v>0.66666666666666674</v>
      </c>
      <c r="F54" s="40">
        <f t="shared" si="30"/>
        <v>0.66666666666666674</v>
      </c>
      <c r="G54" s="40">
        <f t="shared" si="30"/>
        <v>0.66666666666666674</v>
      </c>
      <c r="H54" s="40">
        <f t="shared" si="30"/>
        <v>0.66666666666666674</v>
      </c>
      <c r="I54" s="40">
        <f t="shared" si="30"/>
        <v>0.66666666666666674</v>
      </c>
      <c r="J54" s="40">
        <f t="shared" si="30"/>
        <v>0.66666666666666674</v>
      </c>
      <c r="K54" s="40">
        <f t="shared" si="30"/>
        <v>0.66666666666666674</v>
      </c>
      <c r="L54" s="40">
        <f t="shared" si="30"/>
        <v>0.66666666666666674</v>
      </c>
      <c r="M54" s="40">
        <f t="shared" si="30"/>
        <v>0.66666666666666674</v>
      </c>
      <c r="N54" s="40">
        <f>$A54*N$36</f>
        <v>0.66666666666666674</v>
      </c>
      <c r="O54" s="40">
        <f t="shared" si="30"/>
        <v>0.72916666666666674</v>
      </c>
      <c r="P54" s="40">
        <f t="shared" si="30"/>
        <v>0.72916666666666674</v>
      </c>
      <c r="Q54" s="40">
        <f t="shared" si="30"/>
        <v>0.72916666666666674</v>
      </c>
      <c r="R54" s="40">
        <f t="shared" si="30"/>
        <v>0.72916666666666674</v>
      </c>
      <c r="S54" s="40">
        <f t="shared" si="30"/>
        <v>0.72916666666666674</v>
      </c>
      <c r="T54" s="40">
        <f t="shared" si="30"/>
        <v>0.72916666666666674</v>
      </c>
      <c r="U54" s="40">
        <f t="shared" si="30"/>
        <v>0.72916666666666674</v>
      </c>
      <c r="V54" s="40">
        <f t="shared" si="30"/>
        <v>0.72916666666666674</v>
      </c>
      <c r="W54" s="40">
        <f t="shared" si="30"/>
        <v>0.72916666666666674</v>
      </c>
      <c r="X54" s="40">
        <f t="shared" si="30"/>
        <v>0.72916666666666674</v>
      </c>
      <c r="Y54" s="40">
        <f t="shared" si="30"/>
        <v>0.72916666666666674</v>
      </c>
      <c r="Z54" s="40">
        <f t="shared" si="30"/>
        <v>0.72916666666666674</v>
      </c>
      <c r="AA54" s="40">
        <f t="shared" si="30"/>
        <v>0.79166666666666674</v>
      </c>
      <c r="AB54" s="40">
        <f t="shared" si="30"/>
        <v>0.79166666666666674</v>
      </c>
      <c r="AC54" s="40">
        <f t="shared" si="30"/>
        <v>0.79166666666666674</v>
      </c>
      <c r="AD54" s="40">
        <f t="shared" si="30"/>
        <v>0.79166666666666674</v>
      </c>
      <c r="AE54" s="40">
        <f t="shared" si="30"/>
        <v>0.79166666666666674</v>
      </c>
      <c r="AF54" s="40">
        <f t="shared" si="30"/>
        <v>0.79166666666666674</v>
      </c>
      <c r="AG54" s="40">
        <f t="shared" si="30"/>
        <v>0.79166666666666674</v>
      </c>
      <c r="AH54" s="40">
        <f t="shared" si="30"/>
        <v>0.79166666666666674</v>
      </c>
      <c r="AI54" s="40">
        <f t="shared" si="30"/>
        <v>0.79166666666666674</v>
      </c>
      <c r="AJ54" s="40">
        <f t="shared" si="30"/>
        <v>0.79166666666666674</v>
      </c>
      <c r="AK54" s="40">
        <f t="shared" si="30"/>
        <v>0.79166666666666674</v>
      </c>
      <c r="AL54" s="41">
        <f t="shared" si="30"/>
        <v>0.79166666666666674</v>
      </c>
      <c r="AM54" s="39">
        <f t="shared" si="19"/>
        <v>8.0000000000000018</v>
      </c>
      <c r="AN54" s="40">
        <f t="shared" si="20"/>
        <v>8.7500000000000018</v>
      </c>
      <c r="AO54" s="41">
        <f t="shared" si="21"/>
        <v>9.5000000000000018</v>
      </c>
    </row>
    <row r="55" spans="1:41" x14ac:dyDescent="0.3">
      <c r="A55" s="30"/>
      <c r="B55" s="61" t="s">
        <v>43</v>
      </c>
      <c r="C55" s="39">
        <f>$C$13/12/1000*$C$14</f>
        <v>2.84</v>
      </c>
      <c r="D55" s="40">
        <f t="shared" ref="D55:AL55" si="31">$C$13/12/1000*$C$14</f>
        <v>2.84</v>
      </c>
      <c r="E55" s="40">
        <f t="shared" si="31"/>
        <v>2.84</v>
      </c>
      <c r="F55" s="40">
        <f t="shared" si="31"/>
        <v>2.84</v>
      </c>
      <c r="G55" s="40">
        <f t="shared" si="31"/>
        <v>2.84</v>
      </c>
      <c r="H55" s="40">
        <f t="shared" si="31"/>
        <v>2.84</v>
      </c>
      <c r="I55" s="40">
        <f t="shared" si="31"/>
        <v>2.84</v>
      </c>
      <c r="J55" s="40">
        <f t="shared" si="31"/>
        <v>2.84</v>
      </c>
      <c r="K55" s="40">
        <f t="shared" si="31"/>
        <v>2.84</v>
      </c>
      <c r="L55" s="40">
        <f t="shared" si="31"/>
        <v>2.84</v>
      </c>
      <c r="M55" s="40">
        <f t="shared" si="31"/>
        <v>2.84</v>
      </c>
      <c r="N55" s="40">
        <f t="shared" si="31"/>
        <v>2.84</v>
      </c>
      <c r="O55" s="40">
        <f t="shared" si="31"/>
        <v>2.84</v>
      </c>
      <c r="P55" s="40">
        <f t="shared" si="31"/>
        <v>2.84</v>
      </c>
      <c r="Q55" s="40">
        <f t="shared" si="31"/>
        <v>2.84</v>
      </c>
      <c r="R55" s="40">
        <f t="shared" si="31"/>
        <v>2.84</v>
      </c>
      <c r="S55" s="40">
        <f t="shared" si="31"/>
        <v>2.84</v>
      </c>
      <c r="T55" s="40">
        <f t="shared" si="31"/>
        <v>2.84</v>
      </c>
      <c r="U55" s="40">
        <f t="shared" si="31"/>
        <v>2.84</v>
      </c>
      <c r="V55" s="40">
        <f t="shared" si="31"/>
        <v>2.84</v>
      </c>
      <c r="W55" s="40">
        <f t="shared" si="31"/>
        <v>2.84</v>
      </c>
      <c r="X55" s="40">
        <f t="shared" si="31"/>
        <v>2.84</v>
      </c>
      <c r="Y55" s="40">
        <f t="shared" si="31"/>
        <v>2.84</v>
      </c>
      <c r="Z55" s="40">
        <f t="shared" si="31"/>
        <v>2.84</v>
      </c>
      <c r="AA55" s="40">
        <f t="shared" si="31"/>
        <v>2.84</v>
      </c>
      <c r="AB55" s="40">
        <f t="shared" si="31"/>
        <v>2.84</v>
      </c>
      <c r="AC55" s="40">
        <f t="shared" si="31"/>
        <v>2.84</v>
      </c>
      <c r="AD55" s="40">
        <f t="shared" si="31"/>
        <v>2.84</v>
      </c>
      <c r="AE55" s="40">
        <f t="shared" si="31"/>
        <v>2.84</v>
      </c>
      <c r="AF55" s="40">
        <f t="shared" si="31"/>
        <v>2.84</v>
      </c>
      <c r="AG55" s="40">
        <f t="shared" si="31"/>
        <v>2.84</v>
      </c>
      <c r="AH55" s="40">
        <f t="shared" si="31"/>
        <v>2.84</v>
      </c>
      <c r="AI55" s="40">
        <f t="shared" si="31"/>
        <v>2.84</v>
      </c>
      <c r="AJ55" s="40">
        <f t="shared" si="31"/>
        <v>2.84</v>
      </c>
      <c r="AK55" s="40">
        <f t="shared" si="31"/>
        <v>2.84</v>
      </c>
      <c r="AL55" s="41">
        <f t="shared" si="31"/>
        <v>2.84</v>
      </c>
      <c r="AM55" s="39">
        <f t="shared" si="19"/>
        <v>34.08</v>
      </c>
      <c r="AN55" s="40">
        <f t="shared" si="20"/>
        <v>34.08</v>
      </c>
      <c r="AO55" s="41">
        <f t="shared" si="21"/>
        <v>34.08</v>
      </c>
    </row>
    <row r="56" spans="1:41" x14ac:dyDescent="0.3">
      <c r="A56" s="30"/>
      <c r="B56" s="61" t="s">
        <v>44</v>
      </c>
      <c r="C56" s="39">
        <f>139286/12/1000</f>
        <v>11.607166666666666</v>
      </c>
      <c r="D56" s="40">
        <f t="shared" ref="D56:N56" si="32">139286/12/1000</f>
        <v>11.607166666666666</v>
      </c>
      <c r="E56" s="40">
        <f t="shared" si="32"/>
        <v>11.607166666666666</v>
      </c>
      <c r="F56" s="40">
        <f t="shared" si="32"/>
        <v>11.607166666666666</v>
      </c>
      <c r="G56" s="40">
        <f t="shared" si="32"/>
        <v>11.607166666666666</v>
      </c>
      <c r="H56" s="40">
        <f t="shared" si="32"/>
        <v>11.607166666666666</v>
      </c>
      <c r="I56" s="40">
        <f t="shared" si="32"/>
        <v>11.607166666666666</v>
      </c>
      <c r="J56" s="40">
        <f t="shared" si="32"/>
        <v>11.607166666666666</v>
      </c>
      <c r="K56" s="40">
        <f t="shared" si="32"/>
        <v>11.607166666666666</v>
      </c>
      <c r="L56" s="40">
        <f t="shared" si="32"/>
        <v>11.607166666666666</v>
      </c>
      <c r="M56" s="40">
        <f t="shared" si="32"/>
        <v>11.607166666666666</v>
      </c>
      <c r="N56" s="40">
        <f t="shared" si="32"/>
        <v>11.607166666666666</v>
      </c>
      <c r="O56" s="40">
        <f t="shared" ref="O56:Z56" si="33">71633/12/1000</f>
        <v>5.9694166666666666</v>
      </c>
      <c r="P56" s="40">
        <f t="shared" si="33"/>
        <v>5.9694166666666666</v>
      </c>
      <c r="Q56" s="40">
        <f t="shared" si="33"/>
        <v>5.9694166666666666</v>
      </c>
      <c r="R56" s="40">
        <f t="shared" si="33"/>
        <v>5.9694166666666666</v>
      </c>
      <c r="S56" s="40">
        <f t="shared" si="33"/>
        <v>5.9694166666666666</v>
      </c>
      <c r="T56" s="40">
        <f t="shared" si="33"/>
        <v>5.9694166666666666</v>
      </c>
      <c r="U56" s="40">
        <f t="shared" si="33"/>
        <v>5.9694166666666666</v>
      </c>
      <c r="V56" s="40">
        <f t="shared" si="33"/>
        <v>5.9694166666666666</v>
      </c>
      <c r="W56" s="40">
        <f t="shared" si="33"/>
        <v>5.9694166666666666</v>
      </c>
      <c r="X56" s="40">
        <f t="shared" si="33"/>
        <v>5.9694166666666666</v>
      </c>
      <c r="Y56" s="40">
        <f t="shared" si="33"/>
        <v>5.9694166666666666</v>
      </c>
      <c r="Z56" s="40">
        <f t="shared" si="33"/>
        <v>5.9694166666666666</v>
      </c>
      <c r="AA56" s="40">
        <f t="shared" ref="AA56:AL56" si="34">59694/12/1000</f>
        <v>4.9744999999999999</v>
      </c>
      <c r="AB56" s="40">
        <f t="shared" si="34"/>
        <v>4.9744999999999999</v>
      </c>
      <c r="AC56" s="40">
        <f t="shared" si="34"/>
        <v>4.9744999999999999</v>
      </c>
      <c r="AD56" s="40">
        <f t="shared" si="34"/>
        <v>4.9744999999999999</v>
      </c>
      <c r="AE56" s="40">
        <f t="shared" si="34"/>
        <v>4.9744999999999999</v>
      </c>
      <c r="AF56" s="40">
        <f t="shared" si="34"/>
        <v>4.9744999999999999</v>
      </c>
      <c r="AG56" s="40">
        <f t="shared" si="34"/>
        <v>4.9744999999999999</v>
      </c>
      <c r="AH56" s="40">
        <f t="shared" si="34"/>
        <v>4.9744999999999999</v>
      </c>
      <c r="AI56" s="40">
        <f t="shared" si="34"/>
        <v>4.9744999999999999</v>
      </c>
      <c r="AJ56" s="40">
        <f t="shared" si="34"/>
        <v>4.9744999999999999</v>
      </c>
      <c r="AK56" s="40">
        <f t="shared" si="34"/>
        <v>4.9744999999999999</v>
      </c>
      <c r="AL56" s="41">
        <f t="shared" si="34"/>
        <v>4.9744999999999999</v>
      </c>
      <c r="AM56" s="39">
        <f t="shared" si="19"/>
        <v>139.28600000000003</v>
      </c>
      <c r="AN56" s="40">
        <f t="shared" si="20"/>
        <v>71.632999999999996</v>
      </c>
      <c r="AO56" s="41">
        <f t="shared" si="21"/>
        <v>59.693999999999996</v>
      </c>
    </row>
    <row r="57" spans="1:41" x14ac:dyDescent="0.3">
      <c r="A57" s="31"/>
      <c r="B57" s="67" t="s">
        <v>47</v>
      </c>
      <c r="C57" s="68">
        <f>SUM(C41:C56)</f>
        <v>66.113833333333346</v>
      </c>
      <c r="D57" s="69">
        <f t="shared" ref="D57:AL57" si="35">SUM(D41:D56)</f>
        <v>66.113833333333346</v>
      </c>
      <c r="E57" s="69">
        <f t="shared" si="35"/>
        <v>66.113833333333346</v>
      </c>
      <c r="F57" s="69">
        <f t="shared" si="35"/>
        <v>66.113833333333346</v>
      </c>
      <c r="G57" s="69">
        <f t="shared" si="35"/>
        <v>66.113833333333346</v>
      </c>
      <c r="H57" s="69">
        <f t="shared" si="35"/>
        <v>66.113833333333346</v>
      </c>
      <c r="I57" s="69">
        <f t="shared" si="35"/>
        <v>66.113833333333346</v>
      </c>
      <c r="J57" s="69">
        <f t="shared" si="35"/>
        <v>66.113833333333346</v>
      </c>
      <c r="K57" s="69">
        <f t="shared" si="35"/>
        <v>66.113833333333346</v>
      </c>
      <c r="L57" s="69">
        <f t="shared" si="35"/>
        <v>66.113833333333346</v>
      </c>
      <c r="M57" s="69">
        <f t="shared" si="35"/>
        <v>66.113833333333346</v>
      </c>
      <c r="N57" s="69">
        <f t="shared" si="35"/>
        <v>66.113833333333346</v>
      </c>
      <c r="O57" s="69">
        <f t="shared" si="35"/>
        <v>63.805250000000008</v>
      </c>
      <c r="P57" s="69">
        <f t="shared" si="35"/>
        <v>63.805250000000008</v>
      </c>
      <c r="Q57" s="69">
        <f t="shared" si="35"/>
        <v>63.805250000000008</v>
      </c>
      <c r="R57" s="69">
        <f t="shared" si="35"/>
        <v>63.805250000000008</v>
      </c>
      <c r="S57" s="69">
        <f t="shared" si="35"/>
        <v>63.805250000000008</v>
      </c>
      <c r="T57" s="69">
        <f t="shared" si="35"/>
        <v>63.805250000000008</v>
      </c>
      <c r="U57" s="69">
        <f t="shared" si="35"/>
        <v>63.805250000000008</v>
      </c>
      <c r="V57" s="69">
        <f t="shared" si="35"/>
        <v>63.805250000000008</v>
      </c>
      <c r="W57" s="69">
        <f t="shared" si="35"/>
        <v>63.805250000000008</v>
      </c>
      <c r="X57" s="69">
        <f t="shared" si="35"/>
        <v>63.805250000000008</v>
      </c>
      <c r="Y57" s="69">
        <f t="shared" si="35"/>
        <v>63.805250000000008</v>
      </c>
      <c r="Z57" s="69">
        <f t="shared" si="35"/>
        <v>63.805250000000008</v>
      </c>
      <c r="AA57" s="69">
        <f t="shared" si="35"/>
        <v>66.139500000000012</v>
      </c>
      <c r="AB57" s="69">
        <f t="shared" si="35"/>
        <v>66.139500000000012</v>
      </c>
      <c r="AC57" s="69">
        <f t="shared" si="35"/>
        <v>66.139500000000012</v>
      </c>
      <c r="AD57" s="69">
        <f t="shared" si="35"/>
        <v>66.139500000000012</v>
      </c>
      <c r="AE57" s="69">
        <f t="shared" si="35"/>
        <v>66.139500000000012</v>
      </c>
      <c r="AF57" s="69">
        <f t="shared" si="35"/>
        <v>66.139500000000012</v>
      </c>
      <c r="AG57" s="69">
        <f t="shared" si="35"/>
        <v>66.139500000000012</v>
      </c>
      <c r="AH57" s="69">
        <f t="shared" si="35"/>
        <v>66.139500000000012</v>
      </c>
      <c r="AI57" s="69">
        <f t="shared" si="35"/>
        <v>66.139500000000012</v>
      </c>
      <c r="AJ57" s="69">
        <f t="shared" si="35"/>
        <v>66.139500000000012</v>
      </c>
      <c r="AK57" s="69">
        <f t="shared" si="35"/>
        <v>66.139500000000012</v>
      </c>
      <c r="AL57" s="70">
        <f t="shared" si="35"/>
        <v>66.139500000000012</v>
      </c>
      <c r="AM57" s="64">
        <f t="shared" si="19"/>
        <v>793.3660000000001</v>
      </c>
      <c r="AN57" s="65">
        <f t="shared" si="20"/>
        <v>765.66300000000012</v>
      </c>
      <c r="AO57" s="66">
        <f t="shared" si="21"/>
        <v>793.67400000000009</v>
      </c>
    </row>
    <row r="58" spans="1:41" x14ac:dyDescent="0.3">
      <c r="B58" s="24"/>
      <c r="C58" s="42"/>
      <c r="AL58" s="43"/>
      <c r="AM58" s="42"/>
      <c r="AO58" s="43"/>
    </row>
    <row r="59" spans="1:41" x14ac:dyDescent="0.3">
      <c r="B59" s="71" t="s">
        <v>48</v>
      </c>
      <c r="C59" s="68">
        <f>C39-C57</f>
        <v>24.206166666666647</v>
      </c>
      <c r="D59" s="69">
        <f t="shared" ref="D59:AL59" si="36">D39-D57</f>
        <v>24.206166666666647</v>
      </c>
      <c r="E59" s="69">
        <f t="shared" si="36"/>
        <v>24.206166666666647</v>
      </c>
      <c r="F59" s="69">
        <f t="shared" si="36"/>
        <v>24.206166666666647</v>
      </c>
      <c r="G59" s="69">
        <f t="shared" si="36"/>
        <v>24.206166666666647</v>
      </c>
      <c r="H59" s="69">
        <f t="shared" si="36"/>
        <v>24.206166666666647</v>
      </c>
      <c r="I59" s="69">
        <f t="shared" si="36"/>
        <v>24.206166666666647</v>
      </c>
      <c r="J59" s="69">
        <f t="shared" si="36"/>
        <v>24.206166666666647</v>
      </c>
      <c r="K59" s="69">
        <f t="shared" si="36"/>
        <v>24.206166666666647</v>
      </c>
      <c r="L59" s="69">
        <f t="shared" si="36"/>
        <v>24.206166666666647</v>
      </c>
      <c r="M59" s="69">
        <f t="shared" si="36"/>
        <v>24.206166666666647</v>
      </c>
      <c r="N59" s="69">
        <f t="shared" si="36"/>
        <v>24.206166666666647</v>
      </c>
      <c r="O59" s="69">
        <f t="shared" si="36"/>
        <v>34.982249999999986</v>
      </c>
      <c r="P59" s="69">
        <f t="shared" si="36"/>
        <v>34.982249999999986</v>
      </c>
      <c r="Q59" s="69">
        <f t="shared" si="36"/>
        <v>34.982249999999986</v>
      </c>
      <c r="R59" s="69">
        <f t="shared" si="36"/>
        <v>34.982249999999986</v>
      </c>
      <c r="S59" s="69">
        <f t="shared" si="36"/>
        <v>34.982249999999986</v>
      </c>
      <c r="T59" s="69">
        <f t="shared" si="36"/>
        <v>34.982249999999986</v>
      </c>
      <c r="U59" s="69">
        <f t="shared" si="36"/>
        <v>34.982249999999986</v>
      </c>
      <c r="V59" s="69">
        <f t="shared" si="36"/>
        <v>34.982249999999986</v>
      </c>
      <c r="W59" s="69">
        <f t="shared" si="36"/>
        <v>34.982249999999986</v>
      </c>
      <c r="X59" s="69">
        <f t="shared" si="36"/>
        <v>34.982249999999986</v>
      </c>
      <c r="Y59" s="69">
        <f t="shared" si="36"/>
        <v>34.982249999999986</v>
      </c>
      <c r="Z59" s="69">
        <f t="shared" si="36"/>
        <v>34.982249999999986</v>
      </c>
      <c r="AA59" s="69">
        <f t="shared" si="36"/>
        <v>41.115499999999983</v>
      </c>
      <c r="AB59" s="69">
        <f t="shared" si="36"/>
        <v>41.115499999999983</v>
      </c>
      <c r="AC59" s="69">
        <f t="shared" si="36"/>
        <v>41.115499999999983</v>
      </c>
      <c r="AD59" s="69">
        <f t="shared" si="36"/>
        <v>41.115499999999983</v>
      </c>
      <c r="AE59" s="69">
        <f t="shared" si="36"/>
        <v>41.115499999999983</v>
      </c>
      <c r="AF59" s="69">
        <f t="shared" si="36"/>
        <v>41.115499999999983</v>
      </c>
      <c r="AG59" s="69">
        <f t="shared" si="36"/>
        <v>41.115499999999983</v>
      </c>
      <c r="AH59" s="69">
        <f t="shared" si="36"/>
        <v>41.115499999999983</v>
      </c>
      <c r="AI59" s="69">
        <f t="shared" si="36"/>
        <v>41.115499999999983</v>
      </c>
      <c r="AJ59" s="69">
        <f t="shared" si="36"/>
        <v>41.115499999999983</v>
      </c>
      <c r="AK59" s="69">
        <f t="shared" si="36"/>
        <v>41.115499999999983</v>
      </c>
      <c r="AL59" s="70">
        <f t="shared" si="36"/>
        <v>41.115499999999983</v>
      </c>
      <c r="AM59" s="64">
        <f t="shared" ref="AM59" si="37">SUM(C59:N59)</f>
        <v>290.47399999999982</v>
      </c>
      <c r="AN59" s="65">
        <f t="shared" ref="AN59" si="38">SUM(O59:Z59)</f>
        <v>419.78699999999975</v>
      </c>
      <c r="AO59" s="66">
        <f t="shared" ref="AO59" si="39">SUM(AA59:AL59)</f>
        <v>493.38599999999991</v>
      </c>
    </row>
    <row r="60" spans="1:41" x14ac:dyDescent="0.3">
      <c r="B60" s="62" t="s">
        <v>49</v>
      </c>
      <c r="C60" s="42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40">
        <f>IF(AM59&gt;G11,I11+J11*(AM59-G11),IF(AM59&gt;G10,I10+J10*(AM59-G10),AM59*J9))</f>
        <v>112.42751999999992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40">
        <f>IF(AN59&gt;G11,I11+J11*(AN59-G11),IF(AN59&gt;G10,I10+J10*(AN59-G10),AN59*J9))</f>
        <v>174.49775999999989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s="41">
        <f>IF(AO59&gt;G11,I11+J11*(AO59-G11),IF(AO59&gt;G10,I10+J10*(AO59-G10),AO59*J9))</f>
        <v>209.82527999999996</v>
      </c>
      <c r="AM60" s="55">
        <f>N60</f>
        <v>112.42751999999992</v>
      </c>
      <c r="AN60" s="12">
        <f>Z60</f>
        <v>174.49775999999989</v>
      </c>
      <c r="AO60" s="56">
        <f>AL60</f>
        <v>209.82527999999996</v>
      </c>
    </row>
    <row r="61" spans="1:41" ht="15.6" x14ac:dyDescent="0.3">
      <c r="B61" s="72" t="s">
        <v>56</v>
      </c>
      <c r="C61" s="73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5"/>
      <c r="AM61" s="76">
        <f>AM59-AM60</f>
        <v>178.04647999999992</v>
      </c>
      <c r="AN61" s="77">
        <f>AN59-AN60</f>
        <v>245.28923999999986</v>
      </c>
      <c r="AO61" s="78">
        <f>AO59-AO60</f>
        <v>283.56071999999995</v>
      </c>
    </row>
    <row r="64" spans="1:41" x14ac:dyDescent="0.3">
      <c r="C64" s="132" t="s">
        <v>57</v>
      </c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4"/>
    </row>
    <row r="65" spans="1:41" x14ac:dyDescent="0.3">
      <c r="C65" s="20">
        <v>1</v>
      </c>
      <c r="D65" s="21">
        <v>2</v>
      </c>
      <c r="E65" s="21">
        <v>3</v>
      </c>
      <c r="F65" s="21">
        <v>4</v>
      </c>
      <c r="G65" s="21">
        <v>5</v>
      </c>
      <c r="H65" s="21">
        <v>6</v>
      </c>
      <c r="I65" s="21">
        <v>7</v>
      </c>
      <c r="J65" s="21">
        <v>8</v>
      </c>
      <c r="K65" s="21">
        <v>9</v>
      </c>
      <c r="L65" s="21">
        <v>10</v>
      </c>
      <c r="M65" s="21">
        <v>11</v>
      </c>
      <c r="N65" s="21">
        <v>12</v>
      </c>
      <c r="O65" s="21">
        <v>13</v>
      </c>
      <c r="P65" s="21">
        <v>14</v>
      </c>
      <c r="Q65" s="21">
        <v>15</v>
      </c>
      <c r="R65" s="21">
        <v>16</v>
      </c>
      <c r="S65" s="21">
        <v>17</v>
      </c>
      <c r="T65" s="21">
        <v>18</v>
      </c>
      <c r="U65" s="21">
        <v>19</v>
      </c>
      <c r="V65" s="21">
        <v>20</v>
      </c>
      <c r="W65" s="21">
        <v>21</v>
      </c>
      <c r="X65" s="21">
        <v>22</v>
      </c>
      <c r="Y65" s="21">
        <v>23</v>
      </c>
      <c r="Z65" s="21">
        <v>24</v>
      </c>
      <c r="AA65" s="21">
        <v>25</v>
      </c>
      <c r="AB65" s="21">
        <v>26</v>
      </c>
      <c r="AC65" s="21">
        <v>27</v>
      </c>
      <c r="AD65" s="21">
        <v>28</v>
      </c>
      <c r="AE65" s="21">
        <v>29</v>
      </c>
      <c r="AF65" s="21">
        <v>30</v>
      </c>
      <c r="AG65" s="21">
        <v>31</v>
      </c>
      <c r="AH65" s="21">
        <v>32</v>
      </c>
      <c r="AI65" s="21">
        <v>33</v>
      </c>
      <c r="AJ65" s="21">
        <v>34</v>
      </c>
      <c r="AK65" s="21">
        <v>35</v>
      </c>
      <c r="AL65" s="22">
        <v>36</v>
      </c>
      <c r="AM65" s="17" t="s">
        <v>14</v>
      </c>
      <c r="AN65" s="18" t="s">
        <v>15</v>
      </c>
      <c r="AO65" s="19" t="s">
        <v>16</v>
      </c>
    </row>
    <row r="66" spans="1:41" x14ac:dyDescent="0.3">
      <c r="B66" s="23" t="s">
        <v>58</v>
      </c>
      <c r="C66" s="57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9"/>
      <c r="AM66" s="36">
        <f t="shared" ref="AM66:AM70" si="40">SUM(C66:N66)</f>
        <v>0</v>
      </c>
      <c r="AN66" s="37">
        <f t="shared" ref="AN66:AN70" si="41">SUM(O66:Z66)</f>
        <v>0</v>
      </c>
      <c r="AO66" s="38">
        <f t="shared" ref="AO66:AO70" si="42">SUM(AA66:AL66)</f>
        <v>0</v>
      </c>
    </row>
    <row r="67" spans="1:41" x14ac:dyDescent="0.3">
      <c r="B67" s="32" t="s">
        <v>59</v>
      </c>
      <c r="C67" s="55">
        <f>C21+C22</f>
        <v>129.33333333333334</v>
      </c>
      <c r="D67" s="12">
        <f t="shared" ref="D67:AL67" si="43">D21+D22</f>
        <v>129.33333333333334</v>
      </c>
      <c r="E67" s="12">
        <f t="shared" si="43"/>
        <v>129.33333333333334</v>
      </c>
      <c r="F67" s="12">
        <f t="shared" si="43"/>
        <v>129.33333333333334</v>
      </c>
      <c r="G67" s="12">
        <f t="shared" si="43"/>
        <v>129.33333333333334</v>
      </c>
      <c r="H67" s="12">
        <f t="shared" si="43"/>
        <v>129.33333333333334</v>
      </c>
      <c r="I67" s="12">
        <f t="shared" si="43"/>
        <v>129.33333333333334</v>
      </c>
      <c r="J67" s="12">
        <f t="shared" si="43"/>
        <v>129.33333333333334</v>
      </c>
      <c r="K67" s="12">
        <f t="shared" si="43"/>
        <v>129.33333333333334</v>
      </c>
      <c r="L67" s="12">
        <f t="shared" si="43"/>
        <v>129.33333333333334</v>
      </c>
      <c r="M67" s="12">
        <f t="shared" si="43"/>
        <v>129.33333333333334</v>
      </c>
      <c r="N67" s="12">
        <f t="shared" si="43"/>
        <v>129.33333333333334</v>
      </c>
      <c r="O67" s="12">
        <f t="shared" si="43"/>
        <v>141.45833333333334</v>
      </c>
      <c r="P67" s="12">
        <f t="shared" si="43"/>
        <v>141.45833333333334</v>
      </c>
      <c r="Q67" s="12">
        <f t="shared" si="43"/>
        <v>141.45833333333334</v>
      </c>
      <c r="R67" s="12">
        <f t="shared" si="43"/>
        <v>141.45833333333334</v>
      </c>
      <c r="S67" s="12">
        <f t="shared" si="43"/>
        <v>141.45833333333334</v>
      </c>
      <c r="T67" s="12">
        <f t="shared" si="43"/>
        <v>141.45833333333334</v>
      </c>
      <c r="U67" s="12">
        <f t="shared" si="43"/>
        <v>141.45833333333334</v>
      </c>
      <c r="V67" s="12">
        <f t="shared" si="43"/>
        <v>141.45833333333334</v>
      </c>
      <c r="W67" s="12">
        <f t="shared" si="43"/>
        <v>141.45833333333334</v>
      </c>
      <c r="X67" s="12">
        <f t="shared" si="43"/>
        <v>141.45833333333334</v>
      </c>
      <c r="Y67" s="12">
        <f t="shared" si="43"/>
        <v>141.45833333333334</v>
      </c>
      <c r="Z67" s="12">
        <f t="shared" si="43"/>
        <v>141.45833333333334</v>
      </c>
      <c r="AA67" s="12">
        <f t="shared" si="43"/>
        <v>153.58333333333334</v>
      </c>
      <c r="AB67" s="12">
        <f t="shared" si="43"/>
        <v>153.58333333333334</v>
      </c>
      <c r="AC67" s="12">
        <f t="shared" si="43"/>
        <v>153.58333333333334</v>
      </c>
      <c r="AD67" s="12">
        <f t="shared" si="43"/>
        <v>153.58333333333334</v>
      </c>
      <c r="AE67" s="12">
        <f t="shared" si="43"/>
        <v>153.58333333333334</v>
      </c>
      <c r="AF67" s="12">
        <f t="shared" si="43"/>
        <v>153.58333333333334</v>
      </c>
      <c r="AG67" s="12">
        <f t="shared" si="43"/>
        <v>153.58333333333334</v>
      </c>
      <c r="AH67" s="12">
        <f t="shared" si="43"/>
        <v>153.58333333333334</v>
      </c>
      <c r="AI67" s="12">
        <f t="shared" si="43"/>
        <v>153.58333333333334</v>
      </c>
      <c r="AJ67" s="12">
        <f t="shared" si="43"/>
        <v>153.58333333333334</v>
      </c>
      <c r="AK67" s="12">
        <f t="shared" si="43"/>
        <v>153.58333333333334</v>
      </c>
      <c r="AL67" s="56">
        <f t="shared" si="43"/>
        <v>153.58333333333334</v>
      </c>
      <c r="AM67" s="39"/>
      <c r="AN67" s="40"/>
      <c r="AO67" s="41"/>
    </row>
    <row r="68" spans="1:41" x14ac:dyDescent="0.3">
      <c r="B68" s="34" t="s">
        <v>60</v>
      </c>
      <c r="C68" s="55">
        <f>C23</f>
        <v>0</v>
      </c>
      <c r="D68" s="12">
        <f t="shared" ref="D68:AL69" si="44">D23</f>
        <v>4</v>
      </c>
      <c r="E68" s="12">
        <f t="shared" si="44"/>
        <v>4</v>
      </c>
      <c r="F68" s="12">
        <f t="shared" si="44"/>
        <v>4</v>
      </c>
      <c r="G68" s="12">
        <f t="shared" si="44"/>
        <v>4</v>
      </c>
      <c r="H68" s="12">
        <f t="shared" si="44"/>
        <v>4</v>
      </c>
      <c r="I68" s="12">
        <f t="shared" si="44"/>
        <v>4</v>
      </c>
      <c r="J68" s="12">
        <f t="shared" si="44"/>
        <v>4</v>
      </c>
      <c r="K68" s="12">
        <f t="shared" si="44"/>
        <v>4</v>
      </c>
      <c r="L68" s="12">
        <f t="shared" si="44"/>
        <v>4</v>
      </c>
      <c r="M68" s="12">
        <f t="shared" si="44"/>
        <v>4</v>
      </c>
      <c r="N68" s="12">
        <f t="shared" si="44"/>
        <v>4</v>
      </c>
      <c r="O68" s="12">
        <f t="shared" si="44"/>
        <v>4</v>
      </c>
      <c r="P68" s="12">
        <f t="shared" si="44"/>
        <v>4.375</v>
      </c>
      <c r="Q68" s="12">
        <f t="shared" si="44"/>
        <v>4.375</v>
      </c>
      <c r="R68" s="12">
        <f t="shared" si="44"/>
        <v>4.375</v>
      </c>
      <c r="S68" s="12">
        <f t="shared" si="44"/>
        <v>4.375</v>
      </c>
      <c r="T68" s="12">
        <f t="shared" si="44"/>
        <v>4.375</v>
      </c>
      <c r="U68" s="12">
        <f t="shared" si="44"/>
        <v>4.375</v>
      </c>
      <c r="V68" s="12">
        <f t="shared" si="44"/>
        <v>4.375</v>
      </c>
      <c r="W68" s="12">
        <f t="shared" si="44"/>
        <v>4.375</v>
      </c>
      <c r="X68" s="12">
        <f t="shared" si="44"/>
        <v>4.375</v>
      </c>
      <c r="Y68" s="12">
        <f t="shared" si="44"/>
        <v>4.375</v>
      </c>
      <c r="Z68" s="12">
        <f t="shared" si="44"/>
        <v>4.375</v>
      </c>
      <c r="AA68" s="12">
        <f t="shared" si="44"/>
        <v>4.375</v>
      </c>
      <c r="AB68" s="12">
        <f t="shared" si="44"/>
        <v>4.75</v>
      </c>
      <c r="AC68" s="12">
        <f t="shared" si="44"/>
        <v>4.75</v>
      </c>
      <c r="AD68" s="12">
        <f t="shared" si="44"/>
        <v>4.75</v>
      </c>
      <c r="AE68" s="12">
        <f t="shared" si="44"/>
        <v>4.75</v>
      </c>
      <c r="AF68" s="12">
        <f t="shared" si="44"/>
        <v>4.75</v>
      </c>
      <c r="AG68" s="12">
        <f t="shared" si="44"/>
        <v>4.75</v>
      </c>
      <c r="AH68" s="12">
        <f t="shared" si="44"/>
        <v>4.75</v>
      </c>
      <c r="AI68" s="12">
        <f t="shared" si="44"/>
        <v>4.75</v>
      </c>
      <c r="AJ68" s="12">
        <f t="shared" si="44"/>
        <v>4.75</v>
      </c>
      <c r="AK68" s="12">
        <f t="shared" si="44"/>
        <v>4.75</v>
      </c>
      <c r="AL68" s="56">
        <f t="shared" si="44"/>
        <v>4.75</v>
      </c>
      <c r="AM68" s="39">
        <f t="shared" si="40"/>
        <v>44</v>
      </c>
      <c r="AN68" s="40">
        <f t="shared" si="41"/>
        <v>52.125</v>
      </c>
      <c r="AO68" s="41">
        <f t="shared" si="42"/>
        <v>56.625</v>
      </c>
    </row>
    <row r="69" spans="1:41" x14ac:dyDescent="0.3">
      <c r="B69" s="34" t="s">
        <v>61</v>
      </c>
      <c r="C69" s="55">
        <f>C24</f>
        <v>1.6800000000000002</v>
      </c>
      <c r="D69" s="12">
        <f t="shared" si="44"/>
        <v>1.6800000000000002</v>
      </c>
      <c r="E69" s="12">
        <f t="shared" si="44"/>
        <v>1.6800000000000002</v>
      </c>
      <c r="F69" s="12">
        <f t="shared" si="44"/>
        <v>1.6800000000000002</v>
      </c>
      <c r="G69" s="12">
        <f t="shared" si="44"/>
        <v>1.6800000000000002</v>
      </c>
      <c r="H69" s="12">
        <f t="shared" si="44"/>
        <v>1.6800000000000002</v>
      </c>
      <c r="I69" s="12">
        <f t="shared" si="44"/>
        <v>1.6800000000000002</v>
      </c>
      <c r="J69" s="12">
        <f t="shared" si="44"/>
        <v>1.6800000000000002</v>
      </c>
      <c r="K69" s="12">
        <f t="shared" si="44"/>
        <v>1.6800000000000002</v>
      </c>
      <c r="L69" s="12">
        <f t="shared" si="44"/>
        <v>1.6800000000000002</v>
      </c>
      <c r="M69" s="12">
        <f t="shared" si="44"/>
        <v>1.6800000000000002</v>
      </c>
      <c r="N69" s="12">
        <f t="shared" si="44"/>
        <v>1.6800000000000002</v>
      </c>
      <c r="O69" s="12">
        <f t="shared" si="44"/>
        <v>1.8375000000000001</v>
      </c>
      <c r="P69" s="12">
        <f t="shared" si="44"/>
        <v>1.8375000000000001</v>
      </c>
      <c r="Q69" s="12">
        <f t="shared" si="44"/>
        <v>1.8375000000000001</v>
      </c>
      <c r="R69" s="12">
        <f t="shared" si="44"/>
        <v>1.8375000000000001</v>
      </c>
      <c r="S69" s="12">
        <f t="shared" si="44"/>
        <v>1.8375000000000001</v>
      </c>
      <c r="T69" s="12">
        <f t="shared" si="44"/>
        <v>1.8375000000000001</v>
      </c>
      <c r="U69" s="12">
        <f t="shared" si="44"/>
        <v>1.8375000000000001</v>
      </c>
      <c r="V69" s="12">
        <f t="shared" si="44"/>
        <v>1.8375000000000001</v>
      </c>
      <c r="W69" s="12">
        <f t="shared" si="44"/>
        <v>1.8375000000000001</v>
      </c>
      <c r="X69" s="12">
        <f t="shared" si="44"/>
        <v>1.8375000000000001</v>
      </c>
      <c r="Y69" s="12">
        <f t="shared" si="44"/>
        <v>1.8375000000000001</v>
      </c>
      <c r="Z69" s="12">
        <f t="shared" si="44"/>
        <v>1.8375000000000001</v>
      </c>
      <c r="AA69" s="12">
        <f t="shared" si="44"/>
        <v>1.9950000000000001</v>
      </c>
      <c r="AB69" s="12">
        <f t="shared" si="44"/>
        <v>1.9950000000000001</v>
      </c>
      <c r="AC69" s="12">
        <f t="shared" si="44"/>
        <v>1.9950000000000001</v>
      </c>
      <c r="AD69" s="12">
        <f t="shared" si="44"/>
        <v>1.9950000000000001</v>
      </c>
      <c r="AE69" s="12">
        <f t="shared" si="44"/>
        <v>1.9950000000000001</v>
      </c>
      <c r="AF69" s="12">
        <f t="shared" si="44"/>
        <v>1.9950000000000001</v>
      </c>
      <c r="AG69" s="12">
        <f t="shared" si="44"/>
        <v>1.9950000000000001</v>
      </c>
      <c r="AH69" s="12">
        <f t="shared" si="44"/>
        <v>1.9950000000000001</v>
      </c>
      <c r="AI69" s="12">
        <f t="shared" si="44"/>
        <v>1.9950000000000001</v>
      </c>
      <c r="AJ69" s="12">
        <f t="shared" si="44"/>
        <v>1.9950000000000001</v>
      </c>
      <c r="AK69" s="12">
        <f t="shared" si="44"/>
        <v>1.9950000000000001</v>
      </c>
      <c r="AL69" s="56">
        <f t="shared" si="44"/>
        <v>1.9950000000000001</v>
      </c>
      <c r="AM69" s="39">
        <f t="shared" si="40"/>
        <v>20.16</v>
      </c>
      <c r="AN69" s="40">
        <f t="shared" si="41"/>
        <v>22.049999999999997</v>
      </c>
      <c r="AO69" s="41">
        <f t="shared" si="42"/>
        <v>23.940000000000008</v>
      </c>
    </row>
    <row r="70" spans="1:41" x14ac:dyDescent="0.3">
      <c r="B70" s="63" t="s">
        <v>62</v>
      </c>
      <c r="C70" s="64">
        <f>C67+C68-C69</f>
        <v>127.65333333333334</v>
      </c>
      <c r="D70" s="65">
        <f t="shared" ref="D70:AL70" si="45">D67+D68-D69</f>
        <v>131.65333333333334</v>
      </c>
      <c r="E70" s="65">
        <f t="shared" si="45"/>
        <v>131.65333333333334</v>
      </c>
      <c r="F70" s="65">
        <f t="shared" si="45"/>
        <v>131.65333333333334</v>
      </c>
      <c r="G70" s="65">
        <f t="shared" si="45"/>
        <v>131.65333333333334</v>
      </c>
      <c r="H70" s="65">
        <f t="shared" si="45"/>
        <v>131.65333333333334</v>
      </c>
      <c r="I70" s="65">
        <f t="shared" si="45"/>
        <v>131.65333333333334</v>
      </c>
      <c r="J70" s="65">
        <f t="shared" si="45"/>
        <v>131.65333333333334</v>
      </c>
      <c r="K70" s="65">
        <f t="shared" si="45"/>
        <v>131.65333333333334</v>
      </c>
      <c r="L70" s="65">
        <f t="shared" si="45"/>
        <v>131.65333333333334</v>
      </c>
      <c r="M70" s="65">
        <f t="shared" si="45"/>
        <v>131.65333333333334</v>
      </c>
      <c r="N70" s="65">
        <f t="shared" si="45"/>
        <v>131.65333333333334</v>
      </c>
      <c r="O70" s="65">
        <f t="shared" si="45"/>
        <v>143.62083333333334</v>
      </c>
      <c r="P70" s="65">
        <f t="shared" si="45"/>
        <v>143.99583333333334</v>
      </c>
      <c r="Q70" s="65">
        <f t="shared" si="45"/>
        <v>143.99583333333334</v>
      </c>
      <c r="R70" s="65">
        <f t="shared" si="45"/>
        <v>143.99583333333334</v>
      </c>
      <c r="S70" s="65">
        <f t="shared" si="45"/>
        <v>143.99583333333334</v>
      </c>
      <c r="T70" s="65">
        <f t="shared" si="45"/>
        <v>143.99583333333334</v>
      </c>
      <c r="U70" s="65">
        <f t="shared" si="45"/>
        <v>143.99583333333334</v>
      </c>
      <c r="V70" s="65">
        <f t="shared" si="45"/>
        <v>143.99583333333334</v>
      </c>
      <c r="W70" s="65">
        <f t="shared" si="45"/>
        <v>143.99583333333334</v>
      </c>
      <c r="X70" s="65">
        <f t="shared" si="45"/>
        <v>143.99583333333334</v>
      </c>
      <c r="Y70" s="65">
        <f t="shared" si="45"/>
        <v>143.99583333333334</v>
      </c>
      <c r="Z70" s="65">
        <f t="shared" si="45"/>
        <v>143.99583333333334</v>
      </c>
      <c r="AA70" s="65">
        <f t="shared" si="45"/>
        <v>155.96333333333334</v>
      </c>
      <c r="AB70" s="65">
        <f t="shared" si="45"/>
        <v>156.33833333333334</v>
      </c>
      <c r="AC70" s="65">
        <f t="shared" si="45"/>
        <v>156.33833333333334</v>
      </c>
      <c r="AD70" s="65">
        <f t="shared" si="45"/>
        <v>156.33833333333334</v>
      </c>
      <c r="AE70" s="65">
        <f t="shared" si="45"/>
        <v>156.33833333333334</v>
      </c>
      <c r="AF70" s="65">
        <f t="shared" si="45"/>
        <v>156.33833333333334</v>
      </c>
      <c r="AG70" s="65">
        <f t="shared" si="45"/>
        <v>156.33833333333334</v>
      </c>
      <c r="AH70" s="65">
        <f t="shared" si="45"/>
        <v>156.33833333333334</v>
      </c>
      <c r="AI70" s="65">
        <f t="shared" si="45"/>
        <v>156.33833333333334</v>
      </c>
      <c r="AJ70" s="65">
        <f t="shared" si="45"/>
        <v>156.33833333333334</v>
      </c>
      <c r="AK70" s="65">
        <f t="shared" si="45"/>
        <v>156.33833333333334</v>
      </c>
      <c r="AL70" s="66">
        <f t="shared" si="45"/>
        <v>156.33833333333334</v>
      </c>
      <c r="AM70" s="64">
        <f t="shared" si="40"/>
        <v>1575.8400000000004</v>
      </c>
      <c r="AN70" s="65">
        <f t="shared" si="41"/>
        <v>1727.5750000000005</v>
      </c>
      <c r="AO70" s="66">
        <f t="shared" si="42"/>
        <v>1875.6850000000002</v>
      </c>
    </row>
    <row r="71" spans="1:41" x14ac:dyDescent="0.3">
      <c r="B71" s="24"/>
      <c r="C71" s="42"/>
      <c r="AL71" s="43"/>
      <c r="AM71" s="42"/>
      <c r="AO71" s="43"/>
    </row>
    <row r="72" spans="1:41" x14ac:dyDescent="0.3">
      <c r="A72" s="43"/>
      <c r="B72" s="24" t="s">
        <v>33</v>
      </c>
      <c r="C72" s="39">
        <f>C41</f>
        <v>22.666666666666671</v>
      </c>
      <c r="D72" s="40">
        <f>D41</f>
        <v>22.666666666666671</v>
      </c>
      <c r="E72" s="40">
        <f t="shared" ref="E72:AL72" si="46">E41</f>
        <v>22.666666666666671</v>
      </c>
      <c r="F72" s="40">
        <f t="shared" si="46"/>
        <v>22.666666666666671</v>
      </c>
      <c r="G72" s="40">
        <f t="shared" si="46"/>
        <v>22.666666666666671</v>
      </c>
      <c r="H72" s="40">
        <f t="shared" si="46"/>
        <v>22.666666666666671</v>
      </c>
      <c r="I72" s="40">
        <f t="shared" si="46"/>
        <v>22.666666666666671</v>
      </c>
      <c r="J72" s="40">
        <f t="shared" si="46"/>
        <v>22.666666666666671</v>
      </c>
      <c r="K72" s="40">
        <f t="shared" si="46"/>
        <v>22.666666666666671</v>
      </c>
      <c r="L72" s="40">
        <f t="shared" si="46"/>
        <v>22.666666666666671</v>
      </c>
      <c r="M72" s="40">
        <f t="shared" si="46"/>
        <v>22.666666666666671</v>
      </c>
      <c r="N72" s="40">
        <f t="shared" si="46"/>
        <v>22.666666666666671</v>
      </c>
      <c r="O72" s="40">
        <f t="shared" si="46"/>
        <v>24.791666666666671</v>
      </c>
      <c r="P72" s="40">
        <f t="shared" si="46"/>
        <v>24.791666666666671</v>
      </c>
      <c r="Q72" s="40">
        <f t="shared" si="46"/>
        <v>24.791666666666671</v>
      </c>
      <c r="R72" s="40">
        <f t="shared" si="46"/>
        <v>24.791666666666671</v>
      </c>
      <c r="S72" s="40">
        <f t="shared" si="46"/>
        <v>24.791666666666671</v>
      </c>
      <c r="T72" s="40">
        <f t="shared" si="46"/>
        <v>24.791666666666671</v>
      </c>
      <c r="U72" s="40">
        <f t="shared" si="46"/>
        <v>24.791666666666671</v>
      </c>
      <c r="V72" s="40">
        <f t="shared" si="46"/>
        <v>24.791666666666671</v>
      </c>
      <c r="W72" s="40">
        <f t="shared" si="46"/>
        <v>24.791666666666671</v>
      </c>
      <c r="X72" s="40">
        <f t="shared" si="46"/>
        <v>24.791666666666671</v>
      </c>
      <c r="Y72" s="40">
        <f t="shared" si="46"/>
        <v>24.791666666666671</v>
      </c>
      <c r="Z72" s="40">
        <f t="shared" si="46"/>
        <v>24.791666666666671</v>
      </c>
      <c r="AA72" s="40">
        <f t="shared" si="46"/>
        <v>26.916666666666671</v>
      </c>
      <c r="AB72" s="40">
        <f t="shared" si="46"/>
        <v>26.916666666666671</v>
      </c>
      <c r="AC72" s="40">
        <f t="shared" si="46"/>
        <v>26.916666666666671</v>
      </c>
      <c r="AD72" s="40">
        <f t="shared" si="46"/>
        <v>26.916666666666671</v>
      </c>
      <c r="AE72" s="40">
        <f t="shared" si="46"/>
        <v>26.916666666666671</v>
      </c>
      <c r="AF72" s="40">
        <f t="shared" si="46"/>
        <v>26.916666666666671</v>
      </c>
      <c r="AG72" s="40">
        <f t="shared" si="46"/>
        <v>26.916666666666671</v>
      </c>
      <c r="AH72" s="40">
        <f t="shared" si="46"/>
        <v>26.916666666666671</v>
      </c>
      <c r="AI72" s="40">
        <f t="shared" si="46"/>
        <v>26.916666666666671</v>
      </c>
      <c r="AJ72" s="40">
        <f t="shared" si="46"/>
        <v>26.916666666666671</v>
      </c>
      <c r="AK72" s="40">
        <f t="shared" si="46"/>
        <v>26.916666666666671</v>
      </c>
      <c r="AL72" s="41">
        <f t="shared" si="46"/>
        <v>26.916666666666671</v>
      </c>
      <c r="AM72" s="39">
        <f t="shared" ref="AM72:AM87" si="47">SUM(C72:N72)</f>
        <v>272.00000000000011</v>
      </c>
      <c r="AN72" s="40">
        <f t="shared" ref="AN72:AN87" si="48">SUM(O72:Z72)</f>
        <v>297.50000000000011</v>
      </c>
      <c r="AO72" s="41">
        <f t="shared" ref="AO72:AO87" si="49">SUM(AA72:AL72)</f>
        <v>323.00000000000017</v>
      </c>
    </row>
    <row r="73" spans="1:41" x14ac:dyDescent="0.3">
      <c r="A73" s="102"/>
      <c r="B73" s="24" t="s">
        <v>1</v>
      </c>
      <c r="C73" s="39">
        <f>C42</f>
        <v>2.2666666666666671</v>
      </c>
      <c r="D73" s="40">
        <f>D42</f>
        <v>2.2666666666666671</v>
      </c>
      <c r="E73" s="40">
        <f t="shared" ref="E73:AL73" si="50">E42</f>
        <v>2.2666666666666671</v>
      </c>
      <c r="F73" s="40">
        <f t="shared" si="50"/>
        <v>2.2666666666666671</v>
      </c>
      <c r="G73" s="40">
        <f t="shared" si="50"/>
        <v>2.2666666666666671</v>
      </c>
      <c r="H73" s="40">
        <f t="shared" si="50"/>
        <v>2.2666666666666671</v>
      </c>
      <c r="I73" s="40">
        <f t="shared" si="50"/>
        <v>2.2666666666666671</v>
      </c>
      <c r="J73" s="40">
        <f t="shared" si="50"/>
        <v>2.2666666666666671</v>
      </c>
      <c r="K73" s="40">
        <f t="shared" si="50"/>
        <v>2.2666666666666671</v>
      </c>
      <c r="L73" s="40">
        <f t="shared" si="50"/>
        <v>2.2666666666666671</v>
      </c>
      <c r="M73" s="40">
        <f t="shared" si="50"/>
        <v>2.2666666666666671</v>
      </c>
      <c r="N73" s="40">
        <f t="shared" si="50"/>
        <v>2.2666666666666671</v>
      </c>
      <c r="O73" s="40">
        <f t="shared" si="50"/>
        <v>2.4791666666666674</v>
      </c>
      <c r="P73" s="40">
        <f t="shared" si="50"/>
        <v>2.4791666666666674</v>
      </c>
      <c r="Q73" s="40">
        <f t="shared" si="50"/>
        <v>2.4791666666666674</v>
      </c>
      <c r="R73" s="40">
        <f t="shared" si="50"/>
        <v>2.4791666666666674</v>
      </c>
      <c r="S73" s="40">
        <f t="shared" si="50"/>
        <v>2.4791666666666674</v>
      </c>
      <c r="T73" s="40">
        <f t="shared" si="50"/>
        <v>2.4791666666666674</v>
      </c>
      <c r="U73" s="40">
        <f t="shared" si="50"/>
        <v>2.4791666666666674</v>
      </c>
      <c r="V73" s="40">
        <f t="shared" si="50"/>
        <v>2.4791666666666674</v>
      </c>
      <c r="W73" s="40">
        <f t="shared" si="50"/>
        <v>2.4791666666666674</v>
      </c>
      <c r="X73" s="40">
        <f t="shared" si="50"/>
        <v>2.4791666666666674</v>
      </c>
      <c r="Y73" s="40">
        <f t="shared" si="50"/>
        <v>2.4791666666666674</v>
      </c>
      <c r="Z73" s="40">
        <f t="shared" si="50"/>
        <v>2.4791666666666674</v>
      </c>
      <c r="AA73" s="40">
        <f t="shared" si="50"/>
        <v>2.6916666666666673</v>
      </c>
      <c r="AB73" s="40">
        <f t="shared" si="50"/>
        <v>2.6916666666666673</v>
      </c>
      <c r="AC73" s="40">
        <f t="shared" si="50"/>
        <v>2.6916666666666673</v>
      </c>
      <c r="AD73" s="40">
        <f t="shared" si="50"/>
        <v>2.6916666666666673</v>
      </c>
      <c r="AE73" s="40">
        <f t="shared" si="50"/>
        <v>2.6916666666666673</v>
      </c>
      <c r="AF73" s="40">
        <f t="shared" si="50"/>
        <v>2.6916666666666673</v>
      </c>
      <c r="AG73" s="40">
        <f t="shared" si="50"/>
        <v>2.6916666666666673</v>
      </c>
      <c r="AH73" s="40">
        <f t="shared" si="50"/>
        <v>2.6916666666666673</v>
      </c>
      <c r="AI73" s="40">
        <f t="shared" si="50"/>
        <v>2.6916666666666673</v>
      </c>
      <c r="AJ73" s="40">
        <f t="shared" si="50"/>
        <v>2.6916666666666673</v>
      </c>
      <c r="AK73" s="40">
        <f t="shared" si="50"/>
        <v>2.6916666666666673</v>
      </c>
      <c r="AL73" s="41">
        <f t="shared" si="50"/>
        <v>2.6916666666666673</v>
      </c>
      <c r="AM73" s="39">
        <f t="shared" si="47"/>
        <v>27.2</v>
      </c>
      <c r="AN73" s="40">
        <f t="shared" si="48"/>
        <v>29.750000000000011</v>
      </c>
      <c r="AO73" s="41">
        <f t="shared" si="49"/>
        <v>32.300000000000004</v>
      </c>
    </row>
    <row r="74" spans="1:41" x14ac:dyDescent="0.3">
      <c r="A74" s="102"/>
      <c r="B74" s="24" t="s">
        <v>36</v>
      </c>
      <c r="C74" s="39">
        <v>0</v>
      </c>
      <c r="D74" s="40">
        <f>C43</f>
        <v>5.3333333333333339</v>
      </c>
      <c r="E74" s="40">
        <f t="shared" ref="E74:AL74" si="51">D43</f>
        <v>5.3333333333333339</v>
      </c>
      <c r="F74" s="40">
        <f t="shared" si="51"/>
        <v>5.3333333333333339</v>
      </c>
      <c r="G74" s="40">
        <f t="shared" si="51"/>
        <v>5.3333333333333339</v>
      </c>
      <c r="H74" s="40">
        <f t="shared" si="51"/>
        <v>5.3333333333333339</v>
      </c>
      <c r="I74" s="40">
        <f t="shared" si="51"/>
        <v>5.3333333333333339</v>
      </c>
      <c r="J74" s="40">
        <f t="shared" si="51"/>
        <v>5.3333333333333339</v>
      </c>
      <c r="K74" s="40">
        <f t="shared" si="51"/>
        <v>5.3333333333333339</v>
      </c>
      <c r="L74" s="40">
        <f t="shared" si="51"/>
        <v>5.3333333333333339</v>
      </c>
      <c r="M74" s="40">
        <f t="shared" si="51"/>
        <v>5.3333333333333339</v>
      </c>
      <c r="N74" s="40">
        <f>M43</f>
        <v>5.3333333333333339</v>
      </c>
      <c r="O74" s="40">
        <f>N43</f>
        <v>5.3333333333333339</v>
      </c>
      <c r="P74" s="40">
        <f t="shared" si="51"/>
        <v>5.8333333333333339</v>
      </c>
      <c r="Q74" s="40">
        <f t="shared" si="51"/>
        <v>5.8333333333333339</v>
      </c>
      <c r="R74" s="40">
        <f t="shared" si="51"/>
        <v>5.8333333333333339</v>
      </c>
      <c r="S74" s="40">
        <f t="shared" si="51"/>
        <v>5.8333333333333339</v>
      </c>
      <c r="T74" s="40">
        <f t="shared" si="51"/>
        <v>5.8333333333333339</v>
      </c>
      <c r="U74" s="40">
        <f t="shared" si="51"/>
        <v>5.8333333333333339</v>
      </c>
      <c r="V74" s="40">
        <f t="shared" si="51"/>
        <v>5.8333333333333339</v>
      </c>
      <c r="W74" s="40">
        <f t="shared" si="51"/>
        <v>5.8333333333333339</v>
      </c>
      <c r="X74" s="40">
        <f t="shared" si="51"/>
        <v>5.8333333333333339</v>
      </c>
      <c r="Y74" s="40">
        <f t="shared" si="51"/>
        <v>5.8333333333333339</v>
      </c>
      <c r="Z74" s="40">
        <f t="shared" si="51"/>
        <v>5.8333333333333339</v>
      </c>
      <c r="AA74" s="40">
        <f t="shared" si="51"/>
        <v>5.8333333333333339</v>
      </c>
      <c r="AB74" s="40">
        <f t="shared" si="51"/>
        <v>6.3333333333333339</v>
      </c>
      <c r="AC74" s="40">
        <f t="shared" si="51"/>
        <v>6.3333333333333339</v>
      </c>
      <c r="AD74" s="40">
        <f t="shared" si="51"/>
        <v>6.3333333333333339</v>
      </c>
      <c r="AE74" s="40">
        <f t="shared" si="51"/>
        <v>6.3333333333333339</v>
      </c>
      <c r="AF74" s="40">
        <f t="shared" si="51"/>
        <v>6.3333333333333339</v>
      </c>
      <c r="AG74" s="40">
        <f t="shared" si="51"/>
        <v>6.3333333333333339</v>
      </c>
      <c r="AH74" s="40">
        <f t="shared" si="51"/>
        <v>6.3333333333333339</v>
      </c>
      <c r="AI74" s="40">
        <f t="shared" si="51"/>
        <v>6.3333333333333339</v>
      </c>
      <c r="AJ74" s="40">
        <f t="shared" si="51"/>
        <v>6.3333333333333339</v>
      </c>
      <c r="AK74" s="40">
        <f t="shared" si="51"/>
        <v>6.3333333333333339</v>
      </c>
      <c r="AL74" s="41">
        <f t="shared" si="51"/>
        <v>6.3333333333333339</v>
      </c>
      <c r="AM74" s="39">
        <f t="shared" si="47"/>
        <v>58.666666666666686</v>
      </c>
      <c r="AN74" s="40">
        <f t="shared" si="48"/>
        <v>69.500000000000014</v>
      </c>
      <c r="AO74" s="41">
        <f t="shared" si="49"/>
        <v>75.500000000000014</v>
      </c>
    </row>
    <row r="75" spans="1:41" x14ac:dyDescent="0.3">
      <c r="A75" s="103"/>
      <c r="B75" s="24" t="s">
        <v>4</v>
      </c>
      <c r="C75" s="39">
        <f>C44</f>
        <v>5.833333333333333</v>
      </c>
      <c r="D75" s="40">
        <f>D44</f>
        <v>5.833333333333333</v>
      </c>
      <c r="E75" s="40">
        <f t="shared" ref="E75:AL75" si="52">E44</f>
        <v>5.833333333333333</v>
      </c>
      <c r="F75" s="40">
        <f t="shared" si="52"/>
        <v>5.833333333333333</v>
      </c>
      <c r="G75" s="40">
        <f t="shared" si="52"/>
        <v>5.833333333333333</v>
      </c>
      <c r="H75" s="40">
        <f t="shared" si="52"/>
        <v>5.833333333333333</v>
      </c>
      <c r="I75" s="40">
        <f t="shared" si="52"/>
        <v>5.833333333333333</v>
      </c>
      <c r="J75" s="40">
        <f t="shared" si="52"/>
        <v>5.833333333333333</v>
      </c>
      <c r="K75" s="40">
        <f t="shared" si="52"/>
        <v>5.833333333333333</v>
      </c>
      <c r="L75" s="40">
        <f t="shared" si="52"/>
        <v>5.833333333333333</v>
      </c>
      <c r="M75" s="40">
        <f t="shared" si="52"/>
        <v>5.833333333333333</v>
      </c>
      <c r="N75" s="40">
        <f t="shared" si="52"/>
        <v>5.833333333333333</v>
      </c>
      <c r="O75" s="40">
        <f t="shared" si="52"/>
        <v>5.833333333333333</v>
      </c>
      <c r="P75" s="40">
        <f t="shared" si="52"/>
        <v>5.833333333333333</v>
      </c>
      <c r="Q75" s="40">
        <f t="shared" si="52"/>
        <v>5.833333333333333</v>
      </c>
      <c r="R75" s="40">
        <f t="shared" si="52"/>
        <v>5.833333333333333</v>
      </c>
      <c r="S75" s="40">
        <f t="shared" si="52"/>
        <v>5.833333333333333</v>
      </c>
      <c r="T75" s="40">
        <f t="shared" si="52"/>
        <v>5.833333333333333</v>
      </c>
      <c r="U75" s="40">
        <f t="shared" si="52"/>
        <v>5.833333333333333</v>
      </c>
      <c r="V75" s="40">
        <f t="shared" si="52"/>
        <v>5.833333333333333</v>
      </c>
      <c r="W75" s="40">
        <f t="shared" si="52"/>
        <v>5.833333333333333</v>
      </c>
      <c r="X75" s="40">
        <f t="shared" si="52"/>
        <v>5.833333333333333</v>
      </c>
      <c r="Y75" s="40">
        <f t="shared" si="52"/>
        <v>5.833333333333333</v>
      </c>
      <c r="Z75" s="40">
        <f t="shared" si="52"/>
        <v>5.833333333333333</v>
      </c>
      <c r="AA75" s="40">
        <f t="shared" si="52"/>
        <v>5.833333333333333</v>
      </c>
      <c r="AB75" s="40">
        <f t="shared" si="52"/>
        <v>5.833333333333333</v>
      </c>
      <c r="AC75" s="40">
        <f t="shared" si="52"/>
        <v>5.833333333333333</v>
      </c>
      <c r="AD75" s="40">
        <f t="shared" si="52"/>
        <v>5.833333333333333</v>
      </c>
      <c r="AE75" s="40">
        <f t="shared" si="52"/>
        <v>5.833333333333333</v>
      </c>
      <c r="AF75" s="40">
        <f t="shared" si="52"/>
        <v>5.833333333333333</v>
      </c>
      <c r="AG75" s="40">
        <f t="shared" si="52"/>
        <v>5.833333333333333</v>
      </c>
      <c r="AH75" s="40">
        <f t="shared" si="52"/>
        <v>5.833333333333333</v>
      </c>
      <c r="AI75" s="40">
        <f t="shared" si="52"/>
        <v>5.833333333333333</v>
      </c>
      <c r="AJ75" s="40">
        <f t="shared" si="52"/>
        <v>5.833333333333333</v>
      </c>
      <c r="AK75" s="40">
        <f t="shared" si="52"/>
        <v>5.833333333333333</v>
      </c>
      <c r="AL75" s="41">
        <f t="shared" si="52"/>
        <v>5.833333333333333</v>
      </c>
      <c r="AM75" s="39">
        <f t="shared" si="47"/>
        <v>70</v>
      </c>
      <c r="AN75" s="40">
        <f t="shared" si="48"/>
        <v>70</v>
      </c>
      <c r="AO75" s="41">
        <f t="shared" si="49"/>
        <v>70</v>
      </c>
    </row>
    <row r="76" spans="1:41" x14ac:dyDescent="0.3">
      <c r="A76" s="103"/>
      <c r="B76" s="24" t="s">
        <v>37</v>
      </c>
      <c r="C76" s="39">
        <v>0</v>
      </c>
      <c r="D76" s="40">
        <f>C45</f>
        <v>0.83333333333333337</v>
      </c>
      <c r="E76" s="40">
        <f t="shared" ref="E76:AL76" si="53">D45</f>
        <v>0.83333333333333337</v>
      </c>
      <c r="F76" s="40">
        <f t="shared" si="53"/>
        <v>0.83333333333333337</v>
      </c>
      <c r="G76" s="40">
        <f t="shared" si="53"/>
        <v>0.83333333333333337</v>
      </c>
      <c r="H76" s="40">
        <f t="shared" si="53"/>
        <v>0.83333333333333337</v>
      </c>
      <c r="I76" s="40">
        <f t="shared" si="53"/>
        <v>0.83333333333333337</v>
      </c>
      <c r="J76" s="40">
        <f t="shared" si="53"/>
        <v>0.83333333333333337</v>
      </c>
      <c r="K76" s="40">
        <f t="shared" si="53"/>
        <v>0.83333333333333337</v>
      </c>
      <c r="L76" s="40">
        <f t="shared" si="53"/>
        <v>0.83333333333333337</v>
      </c>
      <c r="M76" s="40">
        <f t="shared" si="53"/>
        <v>0.83333333333333337</v>
      </c>
      <c r="N76" s="40">
        <f>M45</f>
        <v>0.83333333333333337</v>
      </c>
      <c r="O76" s="40">
        <f>N45</f>
        <v>0.83333333333333337</v>
      </c>
      <c r="P76" s="40">
        <f t="shared" si="53"/>
        <v>0.83333333333333337</v>
      </c>
      <c r="Q76" s="40">
        <f t="shared" si="53"/>
        <v>0.83333333333333337</v>
      </c>
      <c r="R76" s="40">
        <f t="shared" si="53"/>
        <v>0.83333333333333337</v>
      </c>
      <c r="S76" s="40">
        <f t="shared" si="53"/>
        <v>0.83333333333333337</v>
      </c>
      <c r="T76" s="40">
        <f t="shared" si="53"/>
        <v>0.83333333333333337</v>
      </c>
      <c r="U76" s="40">
        <f t="shared" si="53"/>
        <v>0.83333333333333337</v>
      </c>
      <c r="V76" s="40">
        <f t="shared" si="53"/>
        <v>0.83333333333333337</v>
      </c>
      <c r="W76" s="40">
        <f t="shared" si="53"/>
        <v>0.83333333333333337</v>
      </c>
      <c r="X76" s="40">
        <f t="shared" si="53"/>
        <v>0.83333333333333337</v>
      </c>
      <c r="Y76" s="40">
        <f t="shared" si="53"/>
        <v>0.83333333333333337</v>
      </c>
      <c r="Z76" s="40">
        <f t="shared" si="53"/>
        <v>0.83333333333333337</v>
      </c>
      <c r="AA76" s="40">
        <f t="shared" si="53"/>
        <v>0.83333333333333337</v>
      </c>
      <c r="AB76" s="40">
        <f t="shared" si="53"/>
        <v>0.83333333333333337</v>
      </c>
      <c r="AC76" s="40">
        <f t="shared" si="53"/>
        <v>0.83333333333333337</v>
      </c>
      <c r="AD76" s="40">
        <f t="shared" si="53"/>
        <v>0.83333333333333337</v>
      </c>
      <c r="AE76" s="40">
        <f t="shared" si="53"/>
        <v>0.83333333333333337</v>
      </c>
      <c r="AF76" s="40">
        <f t="shared" si="53"/>
        <v>0.83333333333333337</v>
      </c>
      <c r="AG76" s="40">
        <f t="shared" si="53"/>
        <v>0.83333333333333337</v>
      </c>
      <c r="AH76" s="40">
        <f t="shared" si="53"/>
        <v>0.83333333333333337</v>
      </c>
      <c r="AI76" s="40">
        <f t="shared" si="53"/>
        <v>0.83333333333333337</v>
      </c>
      <c r="AJ76" s="40">
        <f t="shared" si="53"/>
        <v>0.83333333333333337</v>
      </c>
      <c r="AK76" s="40">
        <f t="shared" si="53"/>
        <v>0.83333333333333337</v>
      </c>
      <c r="AL76" s="41">
        <f t="shared" si="53"/>
        <v>0.83333333333333337</v>
      </c>
      <c r="AM76" s="39">
        <f t="shared" si="47"/>
        <v>9.1666666666666661</v>
      </c>
      <c r="AN76" s="40">
        <f t="shared" si="48"/>
        <v>10</v>
      </c>
      <c r="AO76" s="41">
        <f t="shared" si="49"/>
        <v>10</v>
      </c>
    </row>
    <row r="77" spans="1:41" x14ac:dyDescent="0.3">
      <c r="A77" s="103"/>
      <c r="B77" s="24" t="s">
        <v>5</v>
      </c>
      <c r="C77" s="39">
        <v>0</v>
      </c>
      <c r="D77" s="40">
        <f>C46</f>
        <v>2.4499999999999997</v>
      </c>
      <c r="E77" s="40">
        <f t="shared" ref="E77:AL77" si="54">D46</f>
        <v>2.4499999999999997</v>
      </c>
      <c r="F77" s="40">
        <f t="shared" si="54"/>
        <v>2.4499999999999997</v>
      </c>
      <c r="G77" s="40">
        <f t="shared" si="54"/>
        <v>2.4499999999999997</v>
      </c>
      <c r="H77" s="40">
        <f t="shared" si="54"/>
        <v>2.4499999999999997</v>
      </c>
      <c r="I77" s="40">
        <f t="shared" si="54"/>
        <v>2.4499999999999997</v>
      </c>
      <c r="J77" s="40">
        <f t="shared" si="54"/>
        <v>2.4499999999999997</v>
      </c>
      <c r="K77" s="40">
        <f t="shared" si="54"/>
        <v>2.4499999999999997</v>
      </c>
      <c r="L77" s="40">
        <f t="shared" si="54"/>
        <v>2.4499999999999997</v>
      </c>
      <c r="M77" s="40">
        <f t="shared" si="54"/>
        <v>2.4499999999999997</v>
      </c>
      <c r="N77" s="40">
        <f>M46</f>
        <v>2.4499999999999997</v>
      </c>
      <c r="O77" s="40">
        <f>N46</f>
        <v>2.4499999999999997</v>
      </c>
      <c r="P77" s="40">
        <f t="shared" si="54"/>
        <v>2.6166666666666667</v>
      </c>
      <c r="Q77" s="40">
        <f t="shared" si="54"/>
        <v>2.6166666666666667</v>
      </c>
      <c r="R77" s="40">
        <f t="shared" si="54"/>
        <v>2.6166666666666667</v>
      </c>
      <c r="S77" s="40">
        <f t="shared" si="54"/>
        <v>2.6166666666666667</v>
      </c>
      <c r="T77" s="40">
        <f t="shared" si="54"/>
        <v>2.6166666666666667</v>
      </c>
      <c r="U77" s="40">
        <f t="shared" si="54"/>
        <v>2.6166666666666667</v>
      </c>
      <c r="V77" s="40">
        <f t="shared" si="54"/>
        <v>2.6166666666666667</v>
      </c>
      <c r="W77" s="40">
        <f t="shared" si="54"/>
        <v>2.6166666666666667</v>
      </c>
      <c r="X77" s="40">
        <f t="shared" si="54"/>
        <v>2.6166666666666667</v>
      </c>
      <c r="Y77" s="40">
        <f t="shared" si="54"/>
        <v>2.6166666666666667</v>
      </c>
      <c r="Z77" s="40">
        <f t="shared" si="54"/>
        <v>2.6166666666666667</v>
      </c>
      <c r="AA77" s="40">
        <f t="shared" si="54"/>
        <v>2.6166666666666667</v>
      </c>
      <c r="AB77" s="40">
        <f t="shared" si="54"/>
        <v>2.7833333333333332</v>
      </c>
      <c r="AC77" s="40">
        <f t="shared" si="54"/>
        <v>2.7833333333333332</v>
      </c>
      <c r="AD77" s="40">
        <f t="shared" si="54"/>
        <v>2.7833333333333332</v>
      </c>
      <c r="AE77" s="40">
        <f t="shared" si="54"/>
        <v>2.7833333333333332</v>
      </c>
      <c r="AF77" s="40">
        <f t="shared" si="54"/>
        <v>2.7833333333333332</v>
      </c>
      <c r="AG77" s="40">
        <f t="shared" si="54"/>
        <v>2.7833333333333332</v>
      </c>
      <c r="AH77" s="40">
        <f t="shared" si="54"/>
        <v>2.7833333333333332</v>
      </c>
      <c r="AI77" s="40">
        <f t="shared" si="54"/>
        <v>2.7833333333333332</v>
      </c>
      <c r="AJ77" s="40">
        <f t="shared" si="54"/>
        <v>2.7833333333333332</v>
      </c>
      <c r="AK77" s="40">
        <f t="shared" si="54"/>
        <v>2.7833333333333332</v>
      </c>
      <c r="AL77" s="41">
        <f t="shared" si="54"/>
        <v>2.7833333333333332</v>
      </c>
      <c r="AM77" s="39">
        <f t="shared" si="47"/>
        <v>26.949999999999996</v>
      </c>
      <c r="AN77" s="40">
        <f t="shared" si="48"/>
        <v>31.233333333333338</v>
      </c>
      <c r="AO77" s="41">
        <f t="shared" si="49"/>
        <v>33.23333333333332</v>
      </c>
    </row>
    <row r="78" spans="1:41" x14ac:dyDescent="0.3">
      <c r="A78" s="103"/>
      <c r="B78" s="24" t="s">
        <v>7</v>
      </c>
      <c r="C78" s="39">
        <v>0</v>
      </c>
      <c r="D78" s="40">
        <f>C47</f>
        <v>1</v>
      </c>
      <c r="E78" s="40">
        <f t="shared" ref="E78:AL78" si="55">D47</f>
        <v>1</v>
      </c>
      <c r="F78" s="40">
        <f t="shared" si="55"/>
        <v>1</v>
      </c>
      <c r="G78" s="40">
        <f t="shared" si="55"/>
        <v>1</v>
      </c>
      <c r="H78" s="40">
        <f t="shared" si="55"/>
        <v>1</v>
      </c>
      <c r="I78" s="40">
        <f t="shared" si="55"/>
        <v>1</v>
      </c>
      <c r="J78" s="40">
        <f t="shared" si="55"/>
        <v>1</v>
      </c>
      <c r="K78" s="40">
        <f t="shared" si="55"/>
        <v>1</v>
      </c>
      <c r="L78" s="40">
        <f t="shared" si="55"/>
        <v>1</v>
      </c>
      <c r="M78" s="40">
        <f t="shared" si="55"/>
        <v>1</v>
      </c>
      <c r="N78" s="40">
        <f>M47</f>
        <v>1</v>
      </c>
      <c r="O78" s="40">
        <f>N47</f>
        <v>1</v>
      </c>
      <c r="P78" s="40">
        <f t="shared" si="55"/>
        <v>1</v>
      </c>
      <c r="Q78" s="40">
        <f t="shared" si="55"/>
        <v>1</v>
      </c>
      <c r="R78" s="40">
        <f t="shared" si="55"/>
        <v>1</v>
      </c>
      <c r="S78" s="40">
        <f t="shared" si="55"/>
        <v>1</v>
      </c>
      <c r="T78" s="40">
        <f t="shared" si="55"/>
        <v>1</v>
      </c>
      <c r="U78" s="40">
        <f t="shared" si="55"/>
        <v>1</v>
      </c>
      <c r="V78" s="40">
        <f t="shared" si="55"/>
        <v>1</v>
      </c>
      <c r="W78" s="40">
        <f t="shared" si="55"/>
        <v>1</v>
      </c>
      <c r="X78" s="40">
        <f t="shared" si="55"/>
        <v>1</v>
      </c>
      <c r="Y78" s="40">
        <f t="shared" si="55"/>
        <v>1</v>
      </c>
      <c r="Z78" s="40">
        <f t="shared" si="55"/>
        <v>1</v>
      </c>
      <c r="AA78" s="40">
        <f t="shared" si="55"/>
        <v>1</v>
      </c>
      <c r="AB78" s="40">
        <f t="shared" si="55"/>
        <v>1</v>
      </c>
      <c r="AC78" s="40">
        <f t="shared" si="55"/>
        <v>1</v>
      </c>
      <c r="AD78" s="40">
        <f t="shared" si="55"/>
        <v>1</v>
      </c>
      <c r="AE78" s="40">
        <f t="shared" si="55"/>
        <v>1</v>
      </c>
      <c r="AF78" s="40">
        <f t="shared" si="55"/>
        <v>1</v>
      </c>
      <c r="AG78" s="40">
        <f t="shared" si="55"/>
        <v>1</v>
      </c>
      <c r="AH78" s="40">
        <f t="shared" si="55"/>
        <v>1</v>
      </c>
      <c r="AI78" s="40">
        <f t="shared" si="55"/>
        <v>1</v>
      </c>
      <c r="AJ78" s="40">
        <f t="shared" si="55"/>
        <v>1</v>
      </c>
      <c r="AK78" s="40">
        <f t="shared" si="55"/>
        <v>1</v>
      </c>
      <c r="AL78" s="41">
        <f t="shared" si="55"/>
        <v>1</v>
      </c>
      <c r="AM78" s="39">
        <f t="shared" si="47"/>
        <v>11</v>
      </c>
      <c r="AN78" s="40">
        <f t="shared" si="48"/>
        <v>12</v>
      </c>
      <c r="AO78" s="41">
        <f t="shared" si="49"/>
        <v>12</v>
      </c>
    </row>
    <row r="79" spans="1:41" x14ac:dyDescent="0.3">
      <c r="A79" s="103"/>
      <c r="B79" s="24" t="s">
        <v>6</v>
      </c>
      <c r="C79" s="39">
        <v>0</v>
      </c>
      <c r="D79" s="40">
        <f>C48</f>
        <v>1.1666666666666667</v>
      </c>
      <c r="E79" s="40">
        <f t="shared" ref="E79:AL79" si="56">D48</f>
        <v>1.1666666666666667</v>
      </c>
      <c r="F79" s="40">
        <f t="shared" si="56"/>
        <v>1.1666666666666667</v>
      </c>
      <c r="G79" s="40">
        <f t="shared" si="56"/>
        <v>1.1666666666666667</v>
      </c>
      <c r="H79" s="40">
        <f t="shared" si="56"/>
        <v>1.1666666666666667</v>
      </c>
      <c r="I79" s="40">
        <f t="shared" si="56"/>
        <v>1.1666666666666667</v>
      </c>
      <c r="J79" s="40">
        <f t="shared" si="56"/>
        <v>1.1666666666666667</v>
      </c>
      <c r="K79" s="40">
        <f t="shared" si="56"/>
        <v>1.1666666666666667</v>
      </c>
      <c r="L79" s="40">
        <f t="shared" si="56"/>
        <v>1.1666666666666667</v>
      </c>
      <c r="M79" s="40">
        <f t="shared" si="56"/>
        <v>1.1666666666666667</v>
      </c>
      <c r="N79" s="40">
        <f>M48</f>
        <v>1.1666666666666667</v>
      </c>
      <c r="O79" s="40">
        <f>N48</f>
        <v>1.1666666666666667</v>
      </c>
      <c r="P79" s="40">
        <f t="shared" si="56"/>
        <v>1.1666666666666667</v>
      </c>
      <c r="Q79" s="40">
        <f t="shared" si="56"/>
        <v>1.1666666666666667</v>
      </c>
      <c r="R79" s="40">
        <f t="shared" si="56"/>
        <v>1.1666666666666667</v>
      </c>
      <c r="S79" s="40">
        <f t="shared" si="56"/>
        <v>1.1666666666666667</v>
      </c>
      <c r="T79" s="40">
        <f t="shared" si="56"/>
        <v>1.1666666666666667</v>
      </c>
      <c r="U79" s="40">
        <f t="shared" si="56"/>
        <v>1.1666666666666667</v>
      </c>
      <c r="V79" s="40">
        <f t="shared" si="56"/>
        <v>1.1666666666666667</v>
      </c>
      <c r="W79" s="40">
        <f t="shared" si="56"/>
        <v>1.1666666666666667</v>
      </c>
      <c r="X79" s="40">
        <f t="shared" si="56"/>
        <v>1.1666666666666667</v>
      </c>
      <c r="Y79" s="40">
        <f t="shared" si="56"/>
        <v>1.1666666666666667</v>
      </c>
      <c r="Z79" s="40">
        <f t="shared" si="56"/>
        <v>1.1666666666666667</v>
      </c>
      <c r="AA79" s="40">
        <f t="shared" si="56"/>
        <v>1.1666666666666667</v>
      </c>
      <c r="AB79" s="40">
        <f t="shared" si="56"/>
        <v>1.1666666666666667</v>
      </c>
      <c r="AC79" s="40">
        <f t="shared" si="56"/>
        <v>1.1666666666666667</v>
      </c>
      <c r="AD79" s="40">
        <f t="shared" si="56"/>
        <v>1.1666666666666667</v>
      </c>
      <c r="AE79" s="40">
        <f t="shared" si="56"/>
        <v>1.1666666666666667</v>
      </c>
      <c r="AF79" s="40">
        <f t="shared" si="56"/>
        <v>1.1666666666666667</v>
      </c>
      <c r="AG79" s="40">
        <f t="shared" si="56"/>
        <v>1.1666666666666667</v>
      </c>
      <c r="AH79" s="40">
        <f t="shared" si="56"/>
        <v>1.1666666666666667</v>
      </c>
      <c r="AI79" s="40">
        <f t="shared" si="56"/>
        <v>1.1666666666666667</v>
      </c>
      <c r="AJ79" s="40">
        <f t="shared" si="56"/>
        <v>1.1666666666666667</v>
      </c>
      <c r="AK79" s="40">
        <f t="shared" si="56"/>
        <v>1.1666666666666667</v>
      </c>
      <c r="AL79" s="41">
        <f t="shared" si="56"/>
        <v>1.1666666666666667</v>
      </c>
      <c r="AM79" s="39">
        <f t="shared" si="47"/>
        <v>12.833333333333332</v>
      </c>
      <c r="AN79" s="40">
        <f t="shared" si="48"/>
        <v>13.999999999999998</v>
      </c>
      <c r="AO79" s="41">
        <f t="shared" si="49"/>
        <v>13.999999999999998</v>
      </c>
    </row>
    <row r="80" spans="1:41" x14ac:dyDescent="0.3">
      <c r="A80" s="103"/>
      <c r="B80" s="24" t="s">
        <v>0</v>
      </c>
      <c r="C80" s="39">
        <f>C49</f>
        <v>6.25</v>
      </c>
      <c r="D80" s="40">
        <f>D49</f>
        <v>6.25</v>
      </c>
      <c r="E80" s="40">
        <f t="shared" ref="E80:AL80" si="57">E49</f>
        <v>6.25</v>
      </c>
      <c r="F80" s="40">
        <f t="shared" si="57"/>
        <v>6.25</v>
      </c>
      <c r="G80" s="40">
        <f t="shared" si="57"/>
        <v>6.25</v>
      </c>
      <c r="H80" s="40">
        <f t="shared" si="57"/>
        <v>6.25</v>
      </c>
      <c r="I80" s="40">
        <f t="shared" si="57"/>
        <v>6.25</v>
      </c>
      <c r="J80" s="40">
        <f t="shared" si="57"/>
        <v>6.25</v>
      </c>
      <c r="K80" s="40">
        <f t="shared" si="57"/>
        <v>6.25</v>
      </c>
      <c r="L80" s="40">
        <f t="shared" si="57"/>
        <v>6.25</v>
      </c>
      <c r="M80" s="40">
        <f t="shared" si="57"/>
        <v>6.25</v>
      </c>
      <c r="N80" s="40">
        <f t="shared" si="57"/>
        <v>6.25</v>
      </c>
      <c r="O80" s="40">
        <f t="shared" si="57"/>
        <v>6.25</v>
      </c>
      <c r="P80" s="40">
        <f t="shared" si="57"/>
        <v>6.25</v>
      </c>
      <c r="Q80" s="40">
        <f t="shared" si="57"/>
        <v>6.25</v>
      </c>
      <c r="R80" s="40">
        <f t="shared" si="57"/>
        <v>6.25</v>
      </c>
      <c r="S80" s="40">
        <f t="shared" si="57"/>
        <v>6.25</v>
      </c>
      <c r="T80" s="40">
        <f t="shared" si="57"/>
        <v>6.25</v>
      </c>
      <c r="U80" s="40">
        <f t="shared" si="57"/>
        <v>6.25</v>
      </c>
      <c r="V80" s="40">
        <f t="shared" si="57"/>
        <v>6.25</v>
      </c>
      <c r="W80" s="40">
        <f t="shared" si="57"/>
        <v>6.25</v>
      </c>
      <c r="X80" s="40">
        <f t="shared" si="57"/>
        <v>6.25</v>
      </c>
      <c r="Y80" s="40">
        <f t="shared" si="57"/>
        <v>6.25</v>
      </c>
      <c r="Z80" s="40">
        <f t="shared" si="57"/>
        <v>6.25</v>
      </c>
      <c r="AA80" s="40">
        <f t="shared" si="57"/>
        <v>6.25</v>
      </c>
      <c r="AB80" s="40">
        <f t="shared" si="57"/>
        <v>6.25</v>
      </c>
      <c r="AC80" s="40">
        <f t="shared" si="57"/>
        <v>6.25</v>
      </c>
      <c r="AD80" s="40">
        <f t="shared" si="57"/>
        <v>6.25</v>
      </c>
      <c r="AE80" s="40">
        <f t="shared" si="57"/>
        <v>6.25</v>
      </c>
      <c r="AF80" s="40">
        <f t="shared" si="57"/>
        <v>6.25</v>
      </c>
      <c r="AG80" s="40">
        <f t="shared" si="57"/>
        <v>6.25</v>
      </c>
      <c r="AH80" s="40">
        <f t="shared" si="57"/>
        <v>6.25</v>
      </c>
      <c r="AI80" s="40">
        <f t="shared" si="57"/>
        <v>6.25</v>
      </c>
      <c r="AJ80" s="40">
        <f t="shared" si="57"/>
        <v>6.25</v>
      </c>
      <c r="AK80" s="40">
        <f t="shared" si="57"/>
        <v>6.25</v>
      </c>
      <c r="AL80" s="41">
        <f t="shared" si="57"/>
        <v>6.25</v>
      </c>
      <c r="AM80" s="39">
        <f t="shared" si="47"/>
        <v>75</v>
      </c>
      <c r="AN80" s="40">
        <f t="shared" si="48"/>
        <v>75</v>
      </c>
      <c r="AO80" s="41">
        <f t="shared" si="49"/>
        <v>75</v>
      </c>
    </row>
    <row r="81" spans="1:41" x14ac:dyDescent="0.3">
      <c r="A81" s="103"/>
      <c r="B81" s="24" t="s">
        <v>38</v>
      </c>
      <c r="C81" s="39">
        <v>1.2</v>
      </c>
      <c r="D81" s="40">
        <v>0</v>
      </c>
      <c r="E81" s="40">
        <v>0</v>
      </c>
      <c r="F81" s="40">
        <v>0</v>
      </c>
      <c r="G81" s="40">
        <v>0</v>
      </c>
      <c r="H81" s="40">
        <v>0</v>
      </c>
      <c r="I81" s="40">
        <v>0</v>
      </c>
      <c r="J81" s="40">
        <v>0</v>
      </c>
      <c r="K81" s="40">
        <v>0</v>
      </c>
      <c r="L81" s="40">
        <v>0</v>
      </c>
      <c r="M81" s="40">
        <v>0</v>
      </c>
      <c r="N81" s="40">
        <v>0</v>
      </c>
      <c r="O81" s="40">
        <v>1.2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0</v>
      </c>
      <c r="V81" s="40">
        <v>0</v>
      </c>
      <c r="W81" s="40">
        <v>0</v>
      </c>
      <c r="X81" s="40">
        <v>0</v>
      </c>
      <c r="Y81" s="40">
        <v>0</v>
      </c>
      <c r="Z81" s="40">
        <v>0</v>
      </c>
      <c r="AA81" s="40">
        <v>1.2</v>
      </c>
      <c r="AB81" s="40">
        <v>0</v>
      </c>
      <c r="AC81" s="40">
        <v>0</v>
      </c>
      <c r="AD81" s="40">
        <v>0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  <c r="AJ81" s="40">
        <v>0</v>
      </c>
      <c r="AK81" s="40">
        <v>0</v>
      </c>
      <c r="AL81" s="41">
        <v>0</v>
      </c>
      <c r="AM81" s="39">
        <f t="shared" si="47"/>
        <v>1.2</v>
      </c>
      <c r="AN81" s="40">
        <f t="shared" si="48"/>
        <v>1.2</v>
      </c>
      <c r="AO81" s="41">
        <f t="shared" si="49"/>
        <v>1.2</v>
      </c>
    </row>
    <row r="82" spans="1:41" x14ac:dyDescent="0.3">
      <c r="A82" s="104"/>
      <c r="B82" s="61" t="s">
        <v>39</v>
      </c>
      <c r="C82" s="39">
        <f t="shared" ref="C82:D85" si="58">C51</f>
        <v>2</v>
      </c>
      <c r="D82" s="40">
        <f t="shared" si="58"/>
        <v>2</v>
      </c>
      <c r="E82" s="40">
        <f t="shared" ref="E82:AL82" si="59">E51</f>
        <v>2</v>
      </c>
      <c r="F82" s="40">
        <f t="shared" si="59"/>
        <v>2</v>
      </c>
      <c r="G82" s="40">
        <f t="shared" si="59"/>
        <v>2</v>
      </c>
      <c r="H82" s="40">
        <f t="shared" si="59"/>
        <v>2</v>
      </c>
      <c r="I82" s="40">
        <f t="shared" si="59"/>
        <v>2</v>
      </c>
      <c r="J82" s="40">
        <f t="shared" si="59"/>
        <v>2</v>
      </c>
      <c r="K82" s="40">
        <f t="shared" si="59"/>
        <v>2</v>
      </c>
      <c r="L82" s="40">
        <f t="shared" si="59"/>
        <v>2</v>
      </c>
      <c r="M82" s="40">
        <f t="shared" si="59"/>
        <v>2</v>
      </c>
      <c r="N82" s="40">
        <f t="shared" si="59"/>
        <v>2</v>
      </c>
      <c r="O82" s="40">
        <f t="shared" si="59"/>
        <v>2.1875</v>
      </c>
      <c r="P82" s="40">
        <f t="shared" si="59"/>
        <v>2.1875</v>
      </c>
      <c r="Q82" s="40">
        <f t="shared" si="59"/>
        <v>2.1875</v>
      </c>
      <c r="R82" s="40">
        <f t="shared" si="59"/>
        <v>2.1875</v>
      </c>
      <c r="S82" s="40">
        <f t="shared" si="59"/>
        <v>2.1875</v>
      </c>
      <c r="T82" s="40">
        <f t="shared" si="59"/>
        <v>2.1875</v>
      </c>
      <c r="U82" s="40">
        <f t="shared" si="59"/>
        <v>2.1875</v>
      </c>
      <c r="V82" s="40">
        <f t="shared" si="59"/>
        <v>2.1875</v>
      </c>
      <c r="W82" s="40">
        <f t="shared" si="59"/>
        <v>2.1875</v>
      </c>
      <c r="X82" s="40">
        <f t="shared" si="59"/>
        <v>2.1875</v>
      </c>
      <c r="Y82" s="40">
        <f t="shared" si="59"/>
        <v>2.1875</v>
      </c>
      <c r="Z82" s="40">
        <f t="shared" si="59"/>
        <v>2.1875</v>
      </c>
      <c r="AA82" s="40">
        <f t="shared" si="59"/>
        <v>2.375</v>
      </c>
      <c r="AB82" s="40">
        <f t="shared" si="59"/>
        <v>2.375</v>
      </c>
      <c r="AC82" s="40">
        <f t="shared" si="59"/>
        <v>2.375</v>
      </c>
      <c r="AD82" s="40">
        <f t="shared" si="59"/>
        <v>2.375</v>
      </c>
      <c r="AE82" s="40">
        <f t="shared" si="59"/>
        <v>2.375</v>
      </c>
      <c r="AF82" s="40">
        <f t="shared" si="59"/>
        <v>2.375</v>
      </c>
      <c r="AG82" s="40">
        <f t="shared" si="59"/>
        <v>2.375</v>
      </c>
      <c r="AH82" s="40">
        <f t="shared" si="59"/>
        <v>2.375</v>
      </c>
      <c r="AI82" s="40">
        <f t="shared" si="59"/>
        <v>2.375</v>
      </c>
      <c r="AJ82" s="40">
        <f t="shared" si="59"/>
        <v>2.375</v>
      </c>
      <c r="AK82" s="40">
        <f t="shared" si="59"/>
        <v>2.375</v>
      </c>
      <c r="AL82" s="41">
        <f t="shared" si="59"/>
        <v>2.375</v>
      </c>
      <c r="AM82" s="39">
        <f t="shared" si="47"/>
        <v>24</v>
      </c>
      <c r="AN82" s="40">
        <f t="shared" si="48"/>
        <v>26.25</v>
      </c>
      <c r="AO82" s="41">
        <f t="shared" si="49"/>
        <v>28.5</v>
      </c>
    </row>
    <row r="83" spans="1:41" x14ac:dyDescent="0.3">
      <c r="A83" s="104"/>
      <c r="B83" s="61" t="s">
        <v>40</v>
      </c>
      <c r="C83" s="39">
        <f t="shared" si="58"/>
        <v>0.8</v>
      </c>
      <c r="D83" s="40">
        <f t="shared" si="58"/>
        <v>0.8</v>
      </c>
      <c r="E83" s="40">
        <f t="shared" ref="E83:AL83" si="60">E52</f>
        <v>0.8</v>
      </c>
      <c r="F83" s="40">
        <f t="shared" si="60"/>
        <v>0.8</v>
      </c>
      <c r="G83" s="40">
        <f t="shared" si="60"/>
        <v>0.8</v>
      </c>
      <c r="H83" s="40">
        <f t="shared" si="60"/>
        <v>0.8</v>
      </c>
      <c r="I83" s="40">
        <f t="shared" si="60"/>
        <v>0.8</v>
      </c>
      <c r="J83" s="40">
        <f t="shared" si="60"/>
        <v>0.8</v>
      </c>
      <c r="K83" s="40">
        <f t="shared" si="60"/>
        <v>0.8</v>
      </c>
      <c r="L83" s="40">
        <f t="shared" si="60"/>
        <v>0.8</v>
      </c>
      <c r="M83" s="40">
        <f t="shared" si="60"/>
        <v>0.8</v>
      </c>
      <c r="N83" s="40">
        <f t="shared" si="60"/>
        <v>0.8</v>
      </c>
      <c r="O83" s="40">
        <f t="shared" si="60"/>
        <v>0.87500000000000011</v>
      </c>
      <c r="P83" s="40">
        <f t="shared" si="60"/>
        <v>0.87500000000000011</v>
      </c>
      <c r="Q83" s="40">
        <f t="shared" si="60"/>
        <v>0.87500000000000011</v>
      </c>
      <c r="R83" s="40">
        <f t="shared" si="60"/>
        <v>0.87500000000000011</v>
      </c>
      <c r="S83" s="40">
        <f t="shared" si="60"/>
        <v>0.87500000000000011</v>
      </c>
      <c r="T83" s="40">
        <f t="shared" si="60"/>
        <v>0.87500000000000011</v>
      </c>
      <c r="U83" s="40">
        <f t="shared" si="60"/>
        <v>0.87500000000000011</v>
      </c>
      <c r="V83" s="40">
        <f t="shared" si="60"/>
        <v>0.87500000000000011</v>
      </c>
      <c r="W83" s="40">
        <f t="shared" si="60"/>
        <v>0.87500000000000011</v>
      </c>
      <c r="X83" s="40">
        <f t="shared" si="60"/>
        <v>0.87500000000000011</v>
      </c>
      <c r="Y83" s="40">
        <f t="shared" si="60"/>
        <v>0.87500000000000011</v>
      </c>
      <c r="Z83" s="40">
        <f t="shared" si="60"/>
        <v>0.87500000000000011</v>
      </c>
      <c r="AA83" s="40">
        <f t="shared" si="60"/>
        <v>0.95000000000000007</v>
      </c>
      <c r="AB83" s="40">
        <f t="shared" si="60"/>
        <v>0.95000000000000007</v>
      </c>
      <c r="AC83" s="40">
        <f t="shared" si="60"/>
        <v>0.95000000000000007</v>
      </c>
      <c r="AD83" s="40">
        <f t="shared" si="60"/>
        <v>0.95000000000000007</v>
      </c>
      <c r="AE83" s="40">
        <f t="shared" si="60"/>
        <v>0.95000000000000007</v>
      </c>
      <c r="AF83" s="40">
        <f t="shared" si="60"/>
        <v>0.95000000000000007</v>
      </c>
      <c r="AG83" s="40">
        <f t="shared" si="60"/>
        <v>0.95000000000000007</v>
      </c>
      <c r="AH83" s="40">
        <f t="shared" si="60"/>
        <v>0.95000000000000007</v>
      </c>
      <c r="AI83" s="40">
        <f t="shared" si="60"/>
        <v>0.95000000000000007</v>
      </c>
      <c r="AJ83" s="40">
        <f t="shared" si="60"/>
        <v>0.95000000000000007</v>
      </c>
      <c r="AK83" s="40">
        <f t="shared" si="60"/>
        <v>0.95000000000000007</v>
      </c>
      <c r="AL83" s="41">
        <f t="shared" si="60"/>
        <v>0.95000000000000007</v>
      </c>
      <c r="AM83" s="39">
        <f t="shared" si="47"/>
        <v>9.6</v>
      </c>
      <c r="AN83" s="40">
        <f t="shared" si="48"/>
        <v>10.500000000000002</v>
      </c>
      <c r="AO83" s="41">
        <f t="shared" si="49"/>
        <v>11.399999999999999</v>
      </c>
    </row>
    <row r="84" spans="1:41" x14ac:dyDescent="0.3">
      <c r="A84" s="103"/>
      <c r="B84" s="61" t="s">
        <v>41</v>
      </c>
      <c r="C84" s="39">
        <f t="shared" si="58"/>
        <v>0.3</v>
      </c>
      <c r="D84" s="40">
        <f t="shared" si="58"/>
        <v>0.3</v>
      </c>
      <c r="E84" s="40">
        <f t="shared" ref="E84:AL84" si="61">E53</f>
        <v>0.3</v>
      </c>
      <c r="F84" s="40">
        <f t="shared" si="61"/>
        <v>0.3</v>
      </c>
      <c r="G84" s="40">
        <f t="shared" si="61"/>
        <v>0.3</v>
      </c>
      <c r="H84" s="40">
        <f t="shared" si="61"/>
        <v>0.3</v>
      </c>
      <c r="I84" s="40">
        <f t="shared" si="61"/>
        <v>0.3</v>
      </c>
      <c r="J84" s="40">
        <f t="shared" si="61"/>
        <v>0.3</v>
      </c>
      <c r="K84" s="40">
        <f t="shared" si="61"/>
        <v>0.3</v>
      </c>
      <c r="L84" s="40">
        <f t="shared" si="61"/>
        <v>0.3</v>
      </c>
      <c r="M84" s="40">
        <f t="shared" si="61"/>
        <v>0.3</v>
      </c>
      <c r="N84" s="40">
        <f t="shared" si="61"/>
        <v>0.3</v>
      </c>
      <c r="O84" s="40">
        <f t="shared" si="61"/>
        <v>0.3</v>
      </c>
      <c r="P84" s="40">
        <f t="shared" si="61"/>
        <v>0.3</v>
      </c>
      <c r="Q84" s="40">
        <f t="shared" si="61"/>
        <v>0.3</v>
      </c>
      <c r="R84" s="40">
        <f t="shared" si="61"/>
        <v>0.3</v>
      </c>
      <c r="S84" s="40">
        <f t="shared" si="61"/>
        <v>0.3</v>
      </c>
      <c r="T84" s="40">
        <f t="shared" si="61"/>
        <v>0.3</v>
      </c>
      <c r="U84" s="40">
        <f t="shared" si="61"/>
        <v>0.3</v>
      </c>
      <c r="V84" s="40">
        <f t="shared" si="61"/>
        <v>0.3</v>
      </c>
      <c r="W84" s="40">
        <f t="shared" si="61"/>
        <v>0.3</v>
      </c>
      <c r="X84" s="40">
        <f t="shared" si="61"/>
        <v>0.3</v>
      </c>
      <c r="Y84" s="40">
        <f t="shared" si="61"/>
        <v>0.3</v>
      </c>
      <c r="Z84" s="40">
        <f t="shared" si="61"/>
        <v>0.3</v>
      </c>
      <c r="AA84" s="40">
        <f t="shared" si="61"/>
        <v>0.3</v>
      </c>
      <c r="AB84" s="40">
        <f t="shared" si="61"/>
        <v>0.3</v>
      </c>
      <c r="AC84" s="40">
        <f t="shared" si="61"/>
        <v>0.3</v>
      </c>
      <c r="AD84" s="40">
        <f t="shared" si="61"/>
        <v>0.3</v>
      </c>
      <c r="AE84" s="40">
        <f t="shared" si="61"/>
        <v>0.3</v>
      </c>
      <c r="AF84" s="40">
        <f t="shared" si="61"/>
        <v>0.3</v>
      </c>
      <c r="AG84" s="40">
        <f t="shared" si="61"/>
        <v>0.3</v>
      </c>
      <c r="AH84" s="40">
        <f t="shared" si="61"/>
        <v>0.3</v>
      </c>
      <c r="AI84" s="40">
        <f t="shared" si="61"/>
        <v>0.3</v>
      </c>
      <c r="AJ84" s="40">
        <f t="shared" si="61"/>
        <v>0.3</v>
      </c>
      <c r="AK84" s="40">
        <f t="shared" si="61"/>
        <v>0.3</v>
      </c>
      <c r="AL84" s="41">
        <f t="shared" si="61"/>
        <v>0.3</v>
      </c>
      <c r="AM84" s="39">
        <f t="shared" si="47"/>
        <v>3.5999999999999992</v>
      </c>
      <c r="AN84" s="40">
        <f t="shared" si="48"/>
        <v>3.5999999999999992</v>
      </c>
      <c r="AO84" s="41">
        <f t="shared" si="49"/>
        <v>3.5999999999999992</v>
      </c>
    </row>
    <row r="85" spans="1:41" x14ac:dyDescent="0.3">
      <c r="A85" s="104"/>
      <c r="B85" s="61" t="s">
        <v>42</v>
      </c>
      <c r="C85" s="39">
        <f t="shared" si="58"/>
        <v>0.66666666666666674</v>
      </c>
      <c r="D85" s="40">
        <f t="shared" si="58"/>
        <v>0.66666666666666674</v>
      </c>
      <c r="E85" s="40">
        <f t="shared" ref="E85:AL85" si="62">E54</f>
        <v>0.66666666666666674</v>
      </c>
      <c r="F85" s="40">
        <f t="shared" si="62"/>
        <v>0.66666666666666674</v>
      </c>
      <c r="G85" s="40">
        <f t="shared" si="62"/>
        <v>0.66666666666666674</v>
      </c>
      <c r="H85" s="40">
        <f t="shared" si="62"/>
        <v>0.66666666666666674</v>
      </c>
      <c r="I85" s="40">
        <f t="shared" si="62"/>
        <v>0.66666666666666674</v>
      </c>
      <c r="J85" s="40">
        <f t="shared" si="62"/>
        <v>0.66666666666666674</v>
      </c>
      <c r="K85" s="40">
        <f t="shared" si="62"/>
        <v>0.66666666666666674</v>
      </c>
      <c r="L85" s="40">
        <f t="shared" si="62"/>
        <v>0.66666666666666674</v>
      </c>
      <c r="M85" s="40">
        <f t="shared" si="62"/>
        <v>0.66666666666666674</v>
      </c>
      <c r="N85" s="40">
        <f t="shared" si="62"/>
        <v>0.66666666666666674</v>
      </c>
      <c r="O85" s="40">
        <f t="shared" si="62"/>
        <v>0.72916666666666674</v>
      </c>
      <c r="P85" s="40">
        <f t="shared" si="62"/>
        <v>0.72916666666666674</v>
      </c>
      <c r="Q85" s="40">
        <f t="shared" si="62"/>
        <v>0.72916666666666674</v>
      </c>
      <c r="R85" s="40">
        <f t="shared" si="62"/>
        <v>0.72916666666666674</v>
      </c>
      <c r="S85" s="40">
        <f t="shared" si="62"/>
        <v>0.72916666666666674</v>
      </c>
      <c r="T85" s="40">
        <f t="shared" si="62"/>
        <v>0.72916666666666674</v>
      </c>
      <c r="U85" s="40">
        <f t="shared" si="62"/>
        <v>0.72916666666666674</v>
      </c>
      <c r="V85" s="40">
        <f t="shared" si="62"/>
        <v>0.72916666666666674</v>
      </c>
      <c r="W85" s="40">
        <f t="shared" si="62"/>
        <v>0.72916666666666674</v>
      </c>
      <c r="X85" s="40">
        <f t="shared" si="62"/>
        <v>0.72916666666666674</v>
      </c>
      <c r="Y85" s="40">
        <f t="shared" si="62"/>
        <v>0.72916666666666674</v>
      </c>
      <c r="Z85" s="40">
        <f t="shared" si="62"/>
        <v>0.72916666666666674</v>
      </c>
      <c r="AA85" s="40">
        <f t="shared" si="62"/>
        <v>0.79166666666666674</v>
      </c>
      <c r="AB85" s="40">
        <f t="shared" si="62"/>
        <v>0.79166666666666674</v>
      </c>
      <c r="AC85" s="40">
        <f t="shared" si="62"/>
        <v>0.79166666666666674</v>
      </c>
      <c r="AD85" s="40">
        <f t="shared" si="62"/>
        <v>0.79166666666666674</v>
      </c>
      <c r="AE85" s="40">
        <f t="shared" si="62"/>
        <v>0.79166666666666674</v>
      </c>
      <c r="AF85" s="40">
        <f t="shared" si="62"/>
        <v>0.79166666666666674</v>
      </c>
      <c r="AG85" s="40">
        <f t="shared" si="62"/>
        <v>0.79166666666666674</v>
      </c>
      <c r="AH85" s="40">
        <f t="shared" si="62"/>
        <v>0.79166666666666674</v>
      </c>
      <c r="AI85" s="40">
        <f t="shared" si="62"/>
        <v>0.79166666666666674</v>
      </c>
      <c r="AJ85" s="40">
        <f t="shared" si="62"/>
        <v>0.79166666666666674</v>
      </c>
      <c r="AK85" s="40">
        <f t="shared" si="62"/>
        <v>0.79166666666666674</v>
      </c>
      <c r="AL85" s="41">
        <f t="shared" si="62"/>
        <v>0.79166666666666674</v>
      </c>
      <c r="AM85" s="39">
        <f t="shared" si="47"/>
        <v>8.0000000000000018</v>
      </c>
      <c r="AN85" s="40">
        <f t="shared" si="48"/>
        <v>8.7500000000000018</v>
      </c>
      <c r="AO85" s="41">
        <f t="shared" si="49"/>
        <v>9.5000000000000018</v>
      </c>
    </row>
    <row r="86" spans="1:41" x14ac:dyDescent="0.3">
      <c r="A86" s="105"/>
      <c r="B86" s="61" t="s">
        <v>43</v>
      </c>
      <c r="C86" s="39">
        <v>0</v>
      </c>
      <c r="D86" s="40">
        <f>C55</f>
        <v>2.84</v>
      </c>
      <c r="E86" s="40">
        <f t="shared" ref="E86:AL86" si="63">D55</f>
        <v>2.84</v>
      </c>
      <c r="F86" s="40">
        <f t="shared" si="63"/>
        <v>2.84</v>
      </c>
      <c r="G86" s="40">
        <f t="shared" si="63"/>
        <v>2.84</v>
      </c>
      <c r="H86" s="40">
        <f t="shared" si="63"/>
        <v>2.84</v>
      </c>
      <c r="I86" s="40">
        <f t="shared" si="63"/>
        <v>2.84</v>
      </c>
      <c r="J86" s="40">
        <f t="shared" si="63"/>
        <v>2.84</v>
      </c>
      <c r="K86" s="40">
        <f t="shared" si="63"/>
        <v>2.84</v>
      </c>
      <c r="L86" s="40">
        <f t="shared" si="63"/>
        <v>2.84</v>
      </c>
      <c r="M86" s="40">
        <f t="shared" si="63"/>
        <v>2.84</v>
      </c>
      <c r="N86" s="40">
        <f>M55</f>
        <v>2.84</v>
      </c>
      <c r="O86" s="40">
        <f>N55</f>
        <v>2.84</v>
      </c>
      <c r="P86" s="40">
        <f t="shared" si="63"/>
        <v>2.84</v>
      </c>
      <c r="Q86" s="40">
        <f t="shared" si="63"/>
        <v>2.84</v>
      </c>
      <c r="R86" s="40">
        <f t="shared" si="63"/>
        <v>2.84</v>
      </c>
      <c r="S86" s="40">
        <f t="shared" si="63"/>
        <v>2.84</v>
      </c>
      <c r="T86" s="40">
        <f t="shared" si="63"/>
        <v>2.84</v>
      </c>
      <c r="U86" s="40">
        <f t="shared" si="63"/>
        <v>2.84</v>
      </c>
      <c r="V86" s="40">
        <f t="shared" si="63"/>
        <v>2.84</v>
      </c>
      <c r="W86" s="40">
        <f t="shared" si="63"/>
        <v>2.84</v>
      </c>
      <c r="X86" s="40">
        <f t="shared" si="63"/>
        <v>2.84</v>
      </c>
      <c r="Y86" s="40">
        <f t="shared" si="63"/>
        <v>2.84</v>
      </c>
      <c r="Z86" s="40">
        <f t="shared" si="63"/>
        <v>2.84</v>
      </c>
      <c r="AA86" s="40">
        <f t="shared" si="63"/>
        <v>2.84</v>
      </c>
      <c r="AB86" s="40">
        <f t="shared" si="63"/>
        <v>2.84</v>
      </c>
      <c r="AC86" s="40">
        <f t="shared" si="63"/>
        <v>2.84</v>
      </c>
      <c r="AD86" s="40">
        <f t="shared" si="63"/>
        <v>2.84</v>
      </c>
      <c r="AE86" s="40">
        <f t="shared" si="63"/>
        <v>2.84</v>
      </c>
      <c r="AF86" s="40">
        <f t="shared" si="63"/>
        <v>2.84</v>
      </c>
      <c r="AG86" s="40">
        <f t="shared" si="63"/>
        <v>2.84</v>
      </c>
      <c r="AH86" s="40">
        <f t="shared" si="63"/>
        <v>2.84</v>
      </c>
      <c r="AI86" s="40">
        <f t="shared" si="63"/>
        <v>2.84</v>
      </c>
      <c r="AJ86" s="40">
        <f t="shared" si="63"/>
        <v>2.84</v>
      </c>
      <c r="AK86" s="40">
        <f t="shared" si="63"/>
        <v>2.84</v>
      </c>
      <c r="AL86" s="41">
        <f t="shared" si="63"/>
        <v>2.84</v>
      </c>
      <c r="AM86" s="39">
        <f t="shared" si="47"/>
        <v>31.24</v>
      </c>
      <c r="AN86" s="40">
        <f t="shared" si="48"/>
        <v>34.08</v>
      </c>
      <c r="AO86" s="41">
        <f t="shared" si="49"/>
        <v>34.08</v>
      </c>
    </row>
    <row r="87" spans="1:41" x14ac:dyDescent="0.3">
      <c r="A87" s="105"/>
      <c r="B87" s="61" t="s">
        <v>63</v>
      </c>
      <c r="C87" s="39">
        <f>C30</f>
        <v>41.333333333333336</v>
      </c>
      <c r="D87" s="40">
        <f t="shared" ref="D87:AL87" si="64">D30</f>
        <v>41.333333333333336</v>
      </c>
      <c r="E87" s="40">
        <f t="shared" si="64"/>
        <v>41.333333333333336</v>
      </c>
      <c r="F87" s="40">
        <f t="shared" si="64"/>
        <v>41.333333333333336</v>
      </c>
      <c r="G87" s="40">
        <f t="shared" si="64"/>
        <v>41.333333333333336</v>
      </c>
      <c r="H87" s="40">
        <f t="shared" si="64"/>
        <v>41.333333333333336</v>
      </c>
      <c r="I87" s="40">
        <f t="shared" si="64"/>
        <v>41.333333333333336</v>
      </c>
      <c r="J87" s="40">
        <f t="shared" si="64"/>
        <v>41.333333333333336</v>
      </c>
      <c r="K87" s="40">
        <f t="shared" si="64"/>
        <v>41.333333333333336</v>
      </c>
      <c r="L87" s="40">
        <f t="shared" si="64"/>
        <v>41.333333333333336</v>
      </c>
      <c r="M87" s="40">
        <f t="shared" si="64"/>
        <v>41.333333333333336</v>
      </c>
      <c r="N87" s="40">
        <f t="shared" si="64"/>
        <v>41.333333333333336</v>
      </c>
      <c r="O87" s="40">
        <f t="shared" si="64"/>
        <v>45.208333333333336</v>
      </c>
      <c r="P87" s="40">
        <f t="shared" si="64"/>
        <v>45.208333333333336</v>
      </c>
      <c r="Q87" s="40">
        <f t="shared" si="64"/>
        <v>45.208333333333336</v>
      </c>
      <c r="R87" s="40">
        <f t="shared" si="64"/>
        <v>45.208333333333336</v>
      </c>
      <c r="S87" s="40">
        <f t="shared" si="64"/>
        <v>45.208333333333336</v>
      </c>
      <c r="T87" s="40">
        <f t="shared" si="64"/>
        <v>45.208333333333336</v>
      </c>
      <c r="U87" s="40">
        <f t="shared" si="64"/>
        <v>45.208333333333336</v>
      </c>
      <c r="V87" s="40">
        <f t="shared" si="64"/>
        <v>45.208333333333336</v>
      </c>
      <c r="W87" s="40">
        <f t="shared" si="64"/>
        <v>45.208333333333336</v>
      </c>
      <c r="X87" s="40">
        <f t="shared" si="64"/>
        <v>45.208333333333336</v>
      </c>
      <c r="Y87" s="40">
        <f t="shared" si="64"/>
        <v>45.208333333333336</v>
      </c>
      <c r="Z87" s="40">
        <f t="shared" si="64"/>
        <v>45.208333333333336</v>
      </c>
      <c r="AA87" s="40">
        <f t="shared" si="64"/>
        <v>49.083333333333336</v>
      </c>
      <c r="AB87" s="40">
        <f t="shared" si="64"/>
        <v>49.083333333333336</v>
      </c>
      <c r="AC87" s="40">
        <f t="shared" si="64"/>
        <v>49.083333333333336</v>
      </c>
      <c r="AD87" s="40">
        <f t="shared" si="64"/>
        <v>49.083333333333336</v>
      </c>
      <c r="AE87" s="40">
        <f t="shared" si="64"/>
        <v>49.083333333333336</v>
      </c>
      <c r="AF87" s="40">
        <f t="shared" si="64"/>
        <v>49.083333333333336</v>
      </c>
      <c r="AG87" s="40">
        <f t="shared" si="64"/>
        <v>49.083333333333336</v>
      </c>
      <c r="AH87" s="40">
        <f t="shared" si="64"/>
        <v>49.083333333333336</v>
      </c>
      <c r="AI87" s="40">
        <f t="shared" si="64"/>
        <v>49.083333333333336</v>
      </c>
      <c r="AJ87" s="40">
        <f t="shared" si="64"/>
        <v>49.083333333333336</v>
      </c>
      <c r="AK87" s="40">
        <f t="shared" si="64"/>
        <v>49.083333333333336</v>
      </c>
      <c r="AL87" s="41">
        <f t="shared" si="64"/>
        <v>49.083333333333336</v>
      </c>
      <c r="AM87" s="39">
        <f t="shared" si="47"/>
        <v>495.99999999999994</v>
      </c>
      <c r="AN87" s="40">
        <f t="shared" si="48"/>
        <v>542.49999999999989</v>
      </c>
      <c r="AO87" s="41">
        <f t="shared" si="49"/>
        <v>589</v>
      </c>
    </row>
    <row r="88" spans="1:41" x14ac:dyDescent="0.3">
      <c r="A88" s="105"/>
      <c r="B88" s="61" t="s">
        <v>64</v>
      </c>
      <c r="C88" s="39">
        <f>C60</f>
        <v>0</v>
      </c>
      <c r="D88" s="40">
        <f t="shared" ref="D88:AL88" si="65">D60</f>
        <v>0</v>
      </c>
      <c r="E88" s="40">
        <f t="shared" si="65"/>
        <v>0</v>
      </c>
      <c r="F88" s="40">
        <f t="shared" si="65"/>
        <v>0</v>
      </c>
      <c r="G88" s="40">
        <f t="shared" si="65"/>
        <v>0</v>
      </c>
      <c r="H88" s="40">
        <f t="shared" si="65"/>
        <v>0</v>
      </c>
      <c r="I88" s="40">
        <f t="shared" si="65"/>
        <v>0</v>
      </c>
      <c r="J88" s="40">
        <f t="shared" si="65"/>
        <v>0</v>
      </c>
      <c r="K88" s="40">
        <f t="shared" si="65"/>
        <v>0</v>
      </c>
      <c r="L88" s="40">
        <f t="shared" si="65"/>
        <v>0</v>
      </c>
      <c r="M88" s="40">
        <f t="shared" si="65"/>
        <v>0</v>
      </c>
      <c r="N88" s="40">
        <f t="shared" si="65"/>
        <v>112.42751999999992</v>
      </c>
      <c r="O88" s="40">
        <f t="shared" si="65"/>
        <v>0</v>
      </c>
      <c r="P88" s="40">
        <f t="shared" si="65"/>
        <v>0</v>
      </c>
      <c r="Q88" s="40">
        <f t="shared" si="65"/>
        <v>0</v>
      </c>
      <c r="R88" s="40">
        <f t="shared" si="65"/>
        <v>0</v>
      </c>
      <c r="S88" s="40">
        <f t="shared" si="65"/>
        <v>0</v>
      </c>
      <c r="T88" s="40">
        <f t="shared" si="65"/>
        <v>0</v>
      </c>
      <c r="U88" s="40">
        <f t="shared" si="65"/>
        <v>0</v>
      </c>
      <c r="V88" s="40">
        <f t="shared" si="65"/>
        <v>0</v>
      </c>
      <c r="W88" s="40">
        <f t="shared" si="65"/>
        <v>0</v>
      </c>
      <c r="X88" s="40">
        <f t="shared" si="65"/>
        <v>0</v>
      </c>
      <c r="Y88" s="40">
        <f t="shared" si="65"/>
        <v>0</v>
      </c>
      <c r="Z88" s="40">
        <f t="shared" si="65"/>
        <v>174.49775999999989</v>
      </c>
      <c r="AA88" s="40">
        <f t="shared" si="65"/>
        <v>0</v>
      </c>
      <c r="AB88" s="40">
        <f t="shared" si="65"/>
        <v>0</v>
      </c>
      <c r="AC88" s="40">
        <f t="shared" si="65"/>
        <v>0</v>
      </c>
      <c r="AD88" s="40">
        <f t="shared" si="65"/>
        <v>0</v>
      </c>
      <c r="AE88" s="40">
        <f t="shared" si="65"/>
        <v>0</v>
      </c>
      <c r="AF88" s="40">
        <f t="shared" si="65"/>
        <v>0</v>
      </c>
      <c r="AG88" s="40">
        <f t="shared" si="65"/>
        <v>0</v>
      </c>
      <c r="AH88" s="40">
        <f t="shared" si="65"/>
        <v>0</v>
      </c>
      <c r="AI88" s="40">
        <f t="shared" si="65"/>
        <v>0</v>
      </c>
      <c r="AJ88" s="40">
        <f t="shared" si="65"/>
        <v>0</v>
      </c>
      <c r="AK88" s="40">
        <f t="shared" si="65"/>
        <v>0</v>
      </c>
      <c r="AL88" s="41">
        <f t="shared" si="65"/>
        <v>209.82527999999996</v>
      </c>
      <c r="AM88" s="39">
        <f t="shared" ref="AM88" si="66">SUM(C88:N88)</f>
        <v>112.42751999999992</v>
      </c>
      <c r="AN88" s="40">
        <f t="shared" ref="AN88" si="67">SUM(O88:Z88)</f>
        <v>174.49775999999989</v>
      </c>
      <c r="AO88" s="41">
        <f t="shared" ref="AO88" si="68">SUM(AA88:AL88)</f>
        <v>209.82527999999996</v>
      </c>
    </row>
    <row r="89" spans="1:41" x14ac:dyDescent="0.3">
      <c r="A89" s="43"/>
      <c r="B89" s="67" t="s">
        <v>47</v>
      </c>
      <c r="C89" s="68">
        <f>SUM(C72:C88)</f>
        <v>83.316666666666663</v>
      </c>
      <c r="D89" s="69">
        <f t="shared" ref="D89:AO89" si="69">SUM(D72:D88)</f>
        <v>95.740000000000009</v>
      </c>
      <c r="E89" s="69">
        <f t="shared" si="69"/>
        <v>95.740000000000009</v>
      </c>
      <c r="F89" s="69">
        <f t="shared" si="69"/>
        <v>95.740000000000009</v>
      </c>
      <c r="G89" s="69">
        <f t="shared" si="69"/>
        <v>95.740000000000009</v>
      </c>
      <c r="H89" s="69">
        <f t="shared" si="69"/>
        <v>95.740000000000009</v>
      </c>
      <c r="I89" s="69">
        <f t="shared" si="69"/>
        <v>95.740000000000009</v>
      </c>
      <c r="J89" s="69">
        <f t="shared" si="69"/>
        <v>95.740000000000009</v>
      </c>
      <c r="K89" s="69">
        <f t="shared" si="69"/>
        <v>95.740000000000009</v>
      </c>
      <c r="L89" s="69">
        <f t="shared" si="69"/>
        <v>95.740000000000009</v>
      </c>
      <c r="M89" s="69">
        <f t="shared" si="69"/>
        <v>95.740000000000009</v>
      </c>
      <c r="N89" s="69">
        <f t="shared" si="69"/>
        <v>208.16751999999991</v>
      </c>
      <c r="O89" s="69">
        <f t="shared" si="69"/>
        <v>103.47750000000002</v>
      </c>
      <c r="P89" s="69">
        <f t="shared" si="69"/>
        <v>102.94416666666666</v>
      </c>
      <c r="Q89" s="69">
        <f t="shared" si="69"/>
        <v>102.94416666666666</v>
      </c>
      <c r="R89" s="69">
        <f t="shared" si="69"/>
        <v>102.94416666666666</v>
      </c>
      <c r="S89" s="69">
        <f t="shared" si="69"/>
        <v>102.94416666666666</v>
      </c>
      <c r="T89" s="69">
        <f t="shared" si="69"/>
        <v>102.94416666666666</v>
      </c>
      <c r="U89" s="69">
        <f t="shared" si="69"/>
        <v>102.94416666666666</v>
      </c>
      <c r="V89" s="69">
        <f t="shared" si="69"/>
        <v>102.94416666666666</v>
      </c>
      <c r="W89" s="69">
        <f t="shared" si="69"/>
        <v>102.94416666666666</v>
      </c>
      <c r="X89" s="69">
        <f t="shared" si="69"/>
        <v>102.94416666666666</v>
      </c>
      <c r="Y89" s="69">
        <f t="shared" si="69"/>
        <v>102.94416666666666</v>
      </c>
      <c r="Z89" s="69">
        <f t="shared" si="69"/>
        <v>277.44192666666652</v>
      </c>
      <c r="AA89" s="69">
        <f t="shared" si="69"/>
        <v>110.68166666666667</v>
      </c>
      <c r="AB89" s="69">
        <f t="shared" si="69"/>
        <v>110.14833333333334</v>
      </c>
      <c r="AC89" s="69">
        <f t="shared" si="69"/>
        <v>110.14833333333334</v>
      </c>
      <c r="AD89" s="69">
        <f t="shared" si="69"/>
        <v>110.14833333333334</v>
      </c>
      <c r="AE89" s="69">
        <f t="shared" si="69"/>
        <v>110.14833333333334</v>
      </c>
      <c r="AF89" s="69">
        <f t="shared" si="69"/>
        <v>110.14833333333334</v>
      </c>
      <c r="AG89" s="69">
        <f t="shared" si="69"/>
        <v>110.14833333333334</v>
      </c>
      <c r="AH89" s="69">
        <f t="shared" si="69"/>
        <v>110.14833333333334</v>
      </c>
      <c r="AI89" s="69">
        <f t="shared" si="69"/>
        <v>110.14833333333334</v>
      </c>
      <c r="AJ89" s="69">
        <f t="shared" si="69"/>
        <v>110.14833333333334</v>
      </c>
      <c r="AK89" s="69">
        <f t="shared" si="69"/>
        <v>110.14833333333334</v>
      </c>
      <c r="AL89" s="70">
        <f t="shared" si="69"/>
        <v>319.97361333333333</v>
      </c>
      <c r="AM89" s="64">
        <f t="shared" si="69"/>
        <v>1248.8841866666669</v>
      </c>
      <c r="AN89" s="65">
        <f t="shared" si="69"/>
        <v>1410.3610933333334</v>
      </c>
      <c r="AO89" s="66">
        <f t="shared" si="69"/>
        <v>1532.1386133333335</v>
      </c>
    </row>
    <row r="90" spans="1:41" x14ac:dyDescent="0.3">
      <c r="B90" s="24"/>
      <c r="C90" s="42"/>
      <c r="AL90" s="43"/>
      <c r="AM90" s="42"/>
      <c r="AO90" s="43"/>
    </row>
    <row r="91" spans="1:41" x14ac:dyDescent="0.3">
      <c r="B91" s="62" t="s">
        <v>65</v>
      </c>
      <c r="C91" s="39">
        <f>C70-C89</f>
        <v>44.336666666666673</v>
      </c>
      <c r="D91" s="40">
        <f t="shared" ref="D91:AO91" si="70">D70-D89</f>
        <v>35.913333333333327</v>
      </c>
      <c r="E91" s="40">
        <f t="shared" si="70"/>
        <v>35.913333333333327</v>
      </c>
      <c r="F91" s="40">
        <f t="shared" si="70"/>
        <v>35.913333333333327</v>
      </c>
      <c r="G91" s="40">
        <f t="shared" si="70"/>
        <v>35.913333333333327</v>
      </c>
      <c r="H91" s="40">
        <f t="shared" si="70"/>
        <v>35.913333333333327</v>
      </c>
      <c r="I91" s="40">
        <f t="shared" si="70"/>
        <v>35.913333333333327</v>
      </c>
      <c r="J91" s="40">
        <f t="shared" si="70"/>
        <v>35.913333333333327</v>
      </c>
      <c r="K91" s="40">
        <f t="shared" si="70"/>
        <v>35.913333333333327</v>
      </c>
      <c r="L91" s="40">
        <f t="shared" si="70"/>
        <v>35.913333333333327</v>
      </c>
      <c r="M91" s="40">
        <f t="shared" si="70"/>
        <v>35.913333333333327</v>
      </c>
      <c r="N91" s="40">
        <f t="shared" si="70"/>
        <v>-76.514186666666575</v>
      </c>
      <c r="O91" s="40">
        <f t="shared" si="70"/>
        <v>40.143333333333317</v>
      </c>
      <c r="P91" s="40">
        <f t="shared" si="70"/>
        <v>41.051666666666677</v>
      </c>
      <c r="Q91" s="40">
        <f t="shared" si="70"/>
        <v>41.051666666666677</v>
      </c>
      <c r="R91" s="40">
        <f t="shared" si="70"/>
        <v>41.051666666666677</v>
      </c>
      <c r="S91" s="40">
        <f t="shared" si="70"/>
        <v>41.051666666666677</v>
      </c>
      <c r="T91" s="40">
        <f t="shared" si="70"/>
        <v>41.051666666666677</v>
      </c>
      <c r="U91" s="40">
        <f t="shared" si="70"/>
        <v>41.051666666666677</v>
      </c>
      <c r="V91" s="40">
        <f t="shared" si="70"/>
        <v>41.051666666666677</v>
      </c>
      <c r="W91" s="40">
        <f t="shared" si="70"/>
        <v>41.051666666666677</v>
      </c>
      <c r="X91" s="40">
        <f t="shared" si="70"/>
        <v>41.051666666666677</v>
      </c>
      <c r="Y91" s="40">
        <f t="shared" si="70"/>
        <v>41.051666666666677</v>
      </c>
      <c r="Z91" s="40">
        <f t="shared" si="70"/>
        <v>-133.44609333333318</v>
      </c>
      <c r="AA91" s="40">
        <f t="shared" si="70"/>
        <v>45.281666666666666</v>
      </c>
      <c r="AB91" s="40">
        <f t="shared" si="70"/>
        <v>46.19</v>
      </c>
      <c r="AC91" s="40">
        <f t="shared" si="70"/>
        <v>46.19</v>
      </c>
      <c r="AD91" s="40">
        <f t="shared" si="70"/>
        <v>46.19</v>
      </c>
      <c r="AE91" s="40">
        <f t="shared" si="70"/>
        <v>46.19</v>
      </c>
      <c r="AF91" s="40">
        <f t="shared" si="70"/>
        <v>46.19</v>
      </c>
      <c r="AG91" s="40">
        <f t="shared" si="70"/>
        <v>46.19</v>
      </c>
      <c r="AH91" s="40">
        <f t="shared" si="70"/>
        <v>46.19</v>
      </c>
      <c r="AI91" s="40">
        <f t="shared" si="70"/>
        <v>46.19</v>
      </c>
      <c r="AJ91" s="40">
        <f t="shared" si="70"/>
        <v>46.19</v>
      </c>
      <c r="AK91" s="40">
        <f t="shared" si="70"/>
        <v>46.19</v>
      </c>
      <c r="AL91" s="41">
        <f t="shared" si="70"/>
        <v>-163.63527999999999</v>
      </c>
      <c r="AM91" s="55">
        <f t="shared" si="70"/>
        <v>326.95581333333348</v>
      </c>
      <c r="AN91" s="12">
        <f t="shared" si="70"/>
        <v>317.21390666666707</v>
      </c>
      <c r="AO91" s="56">
        <f t="shared" si="70"/>
        <v>343.54638666666665</v>
      </c>
    </row>
    <row r="92" spans="1:41" ht="15.6" x14ac:dyDescent="0.3">
      <c r="B92" s="72" t="s">
        <v>66</v>
      </c>
      <c r="C92" s="81">
        <f>C91</f>
        <v>44.336666666666673</v>
      </c>
      <c r="D92" s="79">
        <f>C92+D91</f>
        <v>80.25</v>
      </c>
      <c r="E92" s="79">
        <f t="shared" ref="E92:AL92" si="71">D92+E91</f>
        <v>116.16333333333333</v>
      </c>
      <c r="F92" s="79">
        <f t="shared" si="71"/>
        <v>152.07666666666665</v>
      </c>
      <c r="G92" s="79">
        <f t="shared" si="71"/>
        <v>187.98999999999998</v>
      </c>
      <c r="H92" s="79">
        <f t="shared" si="71"/>
        <v>223.90333333333331</v>
      </c>
      <c r="I92" s="79">
        <f t="shared" si="71"/>
        <v>259.81666666666661</v>
      </c>
      <c r="J92" s="79">
        <f t="shared" si="71"/>
        <v>295.7299999999999</v>
      </c>
      <c r="K92" s="79">
        <f t="shared" si="71"/>
        <v>331.6433333333332</v>
      </c>
      <c r="L92" s="79">
        <f t="shared" si="71"/>
        <v>367.5566666666665</v>
      </c>
      <c r="M92" s="79">
        <f t="shared" si="71"/>
        <v>403.4699999999998</v>
      </c>
      <c r="N92" s="79">
        <f>M92+N91</f>
        <v>326.95581333333325</v>
      </c>
      <c r="O92" s="79">
        <f>N92+O91</f>
        <v>367.09914666666657</v>
      </c>
      <c r="P92" s="79">
        <f t="shared" si="71"/>
        <v>408.15081333333325</v>
      </c>
      <c r="Q92" s="79">
        <f t="shared" si="71"/>
        <v>449.20247999999992</v>
      </c>
      <c r="R92" s="79">
        <f t="shared" si="71"/>
        <v>490.2541466666666</v>
      </c>
      <c r="S92" s="79">
        <f t="shared" si="71"/>
        <v>531.30581333333328</v>
      </c>
      <c r="T92" s="79">
        <f t="shared" si="71"/>
        <v>572.3574799999999</v>
      </c>
      <c r="U92" s="79">
        <f t="shared" si="71"/>
        <v>613.40914666666663</v>
      </c>
      <c r="V92" s="79">
        <f t="shared" si="71"/>
        <v>654.46081333333336</v>
      </c>
      <c r="W92" s="79">
        <f t="shared" si="71"/>
        <v>695.5124800000001</v>
      </c>
      <c r="X92" s="79">
        <f t="shared" si="71"/>
        <v>736.56414666666683</v>
      </c>
      <c r="Y92" s="79">
        <f t="shared" si="71"/>
        <v>777.61581333333356</v>
      </c>
      <c r="Z92" s="79">
        <f t="shared" si="71"/>
        <v>644.16972000000032</v>
      </c>
      <c r="AA92" s="79">
        <f t="shared" si="71"/>
        <v>689.45138666666696</v>
      </c>
      <c r="AB92" s="79">
        <f t="shared" si="71"/>
        <v>735.6413866666669</v>
      </c>
      <c r="AC92" s="79">
        <f t="shared" si="71"/>
        <v>781.83138666666696</v>
      </c>
      <c r="AD92" s="79">
        <f t="shared" si="71"/>
        <v>828.02138666666701</v>
      </c>
      <c r="AE92" s="79">
        <f t="shared" si="71"/>
        <v>874.21138666666707</v>
      </c>
      <c r="AF92" s="79">
        <f t="shared" si="71"/>
        <v>920.40138666666712</v>
      </c>
      <c r="AG92" s="79">
        <f t="shared" si="71"/>
        <v>966.59138666666718</v>
      </c>
      <c r="AH92" s="79">
        <f t="shared" si="71"/>
        <v>1012.7813866666672</v>
      </c>
      <c r="AI92" s="79">
        <f t="shared" si="71"/>
        <v>1058.9713866666673</v>
      </c>
      <c r="AJ92" s="79">
        <f t="shared" si="71"/>
        <v>1105.1613866666673</v>
      </c>
      <c r="AK92" s="79">
        <f t="shared" si="71"/>
        <v>1151.3513866666674</v>
      </c>
      <c r="AL92" s="80">
        <f t="shared" si="71"/>
        <v>987.71610666666743</v>
      </c>
      <c r="AM92" s="76">
        <f>N92</f>
        <v>326.95581333333325</v>
      </c>
      <c r="AN92" s="77">
        <f>Z92</f>
        <v>644.16972000000032</v>
      </c>
      <c r="AO92" s="78">
        <f>AL92</f>
        <v>987.71610666666743</v>
      </c>
    </row>
  </sheetData>
  <mergeCells count="4">
    <mergeCell ref="C18:AL18"/>
    <mergeCell ref="C34:AL34"/>
    <mergeCell ref="C64:AL64"/>
    <mergeCell ref="N4:P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AO92"/>
  <sheetViews>
    <sheetView zoomScaleNormal="100" workbookViewId="0"/>
  </sheetViews>
  <sheetFormatPr defaultRowHeight="14.4" x14ac:dyDescent="0.3"/>
  <cols>
    <col min="1" max="1" width="6.109375" bestFit="1" customWidth="1"/>
    <col min="2" max="2" width="21" bestFit="1" customWidth="1"/>
    <col min="3" max="3" width="11.5546875" bestFit="1" customWidth="1"/>
    <col min="4" max="4" width="10.6640625" bestFit="1" customWidth="1"/>
    <col min="5" max="6" width="6.88671875" customWidth="1"/>
    <col min="7" max="8" width="9.109375" bestFit="1" customWidth="1"/>
    <col min="9" max="9" width="8.6640625" bestFit="1" customWidth="1"/>
    <col min="10" max="10" width="11.6640625" bestFit="1" customWidth="1"/>
    <col min="11" max="12" width="6.88671875" customWidth="1"/>
    <col min="13" max="13" width="9.6640625" bestFit="1" customWidth="1"/>
    <col min="14" max="16" width="7.109375" customWidth="1"/>
    <col min="17" max="17" width="6.88671875" customWidth="1"/>
    <col min="18" max="18" width="9.6640625" bestFit="1" customWidth="1"/>
    <col min="19" max="38" width="7.109375" customWidth="1"/>
    <col min="39" max="41" width="9.5546875" bestFit="1" customWidth="1"/>
  </cols>
  <sheetData>
    <row r="4" spans="2:21" x14ac:dyDescent="0.3">
      <c r="N4" s="132" t="s">
        <v>12</v>
      </c>
      <c r="O4" s="133"/>
      <c r="P4" s="134"/>
    </row>
    <row r="5" spans="2:21" x14ac:dyDescent="0.3">
      <c r="B5" s="101" t="s">
        <v>17</v>
      </c>
      <c r="C5" s="82" t="s">
        <v>18</v>
      </c>
      <c r="N5" s="107" t="s">
        <v>69</v>
      </c>
      <c r="O5" s="108" t="s">
        <v>70</v>
      </c>
      <c r="P5" s="109" t="s">
        <v>70</v>
      </c>
      <c r="S5" s="4"/>
      <c r="T5" s="4"/>
      <c r="U5" s="4"/>
    </row>
    <row r="6" spans="2:21" x14ac:dyDescent="0.3">
      <c r="L6" s="43"/>
      <c r="M6" s="116" t="s">
        <v>10</v>
      </c>
      <c r="N6" s="110">
        <v>1599.9999999999998</v>
      </c>
      <c r="O6" s="111">
        <v>1749.9999999999998</v>
      </c>
      <c r="P6" s="112">
        <v>1899.9999999999998</v>
      </c>
      <c r="R6" s="106"/>
    </row>
    <row r="7" spans="2:21" x14ac:dyDescent="0.3">
      <c r="B7" s="83" t="s">
        <v>9</v>
      </c>
      <c r="C7" s="84" t="s">
        <v>12</v>
      </c>
      <c r="D7" s="85" t="s">
        <v>8</v>
      </c>
      <c r="F7" s="83" t="s">
        <v>50</v>
      </c>
      <c r="G7" s="94"/>
      <c r="H7" s="94"/>
      <c r="I7" s="94"/>
      <c r="J7" s="95"/>
      <c r="L7" s="43"/>
      <c r="M7" s="117" t="s">
        <v>67</v>
      </c>
      <c r="N7" s="113">
        <v>290.47399999999982</v>
      </c>
      <c r="O7" s="5">
        <v>419.78699999999975</v>
      </c>
      <c r="P7" s="53">
        <v>493.38599999999991</v>
      </c>
    </row>
    <row r="8" spans="2:21" x14ac:dyDescent="0.3">
      <c r="B8" s="86" t="s">
        <v>11</v>
      </c>
      <c r="C8" s="88">
        <v>1600000</v>
      </c>
      <c r="D8" s="89">
        <f>C8*0.8</f>
        <v>1280000</v>
      </c>
      <c r="F8" s="96" t="s">
        <v>51</v>
      </c>
      <c r="G8" s="4" t="s">
        <v>52</v>
      </c>
      <c r="H8" s="4" t="s">
        <v>53</v>
      </c>
      <c r="I8" s="4" t="s">
        <v>54</v>
      </c>
      <c r="J8" s="97" t="s">
        <v>55</v>
      </c>
      <c r="L8" s="43"/>
      <c r="M8" s="117" t="s">
        <v>68</v>
      </c>
      <c r="N8" s="113">
        <v>178.04647999999992</v>
      </c>
      <c r="O8" s="5">
        <v>245.28923999999986</v>
      </c>
      <c r="P8" s="53">
        <v>283.56071999999995</v>
      </c>
    </row>
    <row r="9" spans="2:21" x14ac:dyDescent="0.3">
      <c r="B9" s="86" t="s">
        <v>13</v>
      </c>
      <c r="C9" s="88">
        <v>150000</v>
      </c>
      <c r="D9" s="89">
        <f>C9*0.8</f>
        <v>120000</v>
      </c>
      <c r="F9" s="96">
        <v>1</v>
      </c>
      <c r="G9" s="88">
        <v>0</v>
      </c>
      <c r="H9" s="88">
        <v>50</v>
      </c>
      <c r="I9" s="5">
        <v>0</v>
      </c>
      <c r="J9" s="92">
        <v>0.2</v>
      </c>
      <c r="L9" s="43"/>
      <c r="M9" s="118" t="s">
        <v>3</v>
      </c>
      <c r="N9" s="114">
        <v>326.95581333333325</v>
      </c>
      <c r="O9" s="99">
        <v>644.16972000000032</v>
      </c>
      <c r="P9" s="115">
        <v>987.71610666666743</v>
      </c>
    </row>
    <row r="10" spans="2:21" x14ac:dyDescent="0.3">
      <c r="B10" s="86" t="s">
        <v>35</v>
      </c>
      <c r="C10" s="90">
        <v>0.31</v>
      </c>
      <c r="D10" s="91">
        <v>0.35</v>
      </c>
      <c r="F10" s="96">
        <v>2</v>
      </c>
      <c r="G10" s="5">
        <f>H9</f>
        <v>50</v>
      </c>
      <c r="H10" s="88">
        <v>100</v>
      </c>
      <c r="I10" s="5">
        <f>H9*J9</f>
        <v>10</v>
      </c>
      <c r="J10" s="92">
        <v>0.22</v>
      </c>
      <c r="K10" s="10"/>
    </row>
    <row r="11" spans="2:21" x14ac:dyDescent="0.3">
      <c r="B11" s="86" t="s">
        <v>34</v>
      </c>
      <c r="C11" s="90">
        <v>0.17</v>
      </c>
      <c r="D11" s="92">
        <v>0.2</v>
      </c>
      <c r="F11" s="98">
        <v>3</v>
      </c>
      <c r="G11" s="99">
        <f>H10</f>
        <v>100</v>
      </c>
      <c r="H11" s="99"/>
      <c r="I11" s="99">
        <f>I10+J10*(H10-G10)</f>
        <v>21</v>
      </c>
      <c r="J11" s="100">
        <v>0.48</v>
      </c>
    </row>
    <row r="12" spans="2:21" x14ac:dyDescent="0.3">
      <c r="B12" s="86" t="s">
        <v>45</v>
      </c>
      <c r="C12" s="88">
        <v>2000</v>
      </c>
      <c r="D12" s="43"/>
      <c r="I12" s="10"/>
    </row>
    <row r="13" spans="2:21" x14ac:dyDescent="0.3">
      <c r="B13" s="86" t="s">
        <v>46</v>
      </c>
      <c r="C13" s="88">
        <v>426000</v>
      </c>
      <c r="D13" s="43"/>
    </row>
    <row r="14" spans="2:21" x14ac:dyDescent="0.3">
      <c r="B14" s="87" t="s">
        <v>43</v>
      </c>
      <c r="C14" s="93">
        <v>0.08</v>
      </c>
      <c r="D14" s="60"/>
    </row>
    <row r="18" spans="1:41" x14ac:dyDescent="0.3">
      <c r="C18" s="132" t="s">
        <v>29</v>
      </c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4"/>
    </row>
    <row r="19" spans="1:41" x14ac:dyDescent="0.3">
      <c r="C19" s="20">
        <v>1</v>
      </c>
      <c r="D19" s="21">
        <v>2</v>
      </c>
      <c r="E19" s="21">
        <v>3</v>
      </c>
      <c r="F19" s="21">
        <v>4</v>
      </c>
      <c r="G19" s="21">
        <v>5</v>
      </c>
      <c r="H19" s="21">
        <v>6</v>
      </c>
      <c r="I19" s="21">
        <v>7</v>
      </c>
      <c r="J19" s="21">
        <v>8</v>
      </c>
      <c r="K19" s="21">
        <v>9</v>
      </c>
      <c r="L19" s="21">
        <v>10</v>
      </c>
      <c r="M19" s="21">
        <v>11</v>
      </c>
      <c r="N19" s="21">
        <v>12</v>
      </c>
      <c r="O19" s="21">
        <v>13</v>
      </c>
      <c r="P19" s="21">
        <v>14</v>
      </c>
      <c r="Q19" s="21">
        <v>15</v>
      </c>
      <c r="R19" s="21">
        <v>16</v>
      </c>
      <c r="S19" s="21">
        <v>17</v>
      </c>
      <c r="T19" s="21">
        <v>18</v>
      </c>
      <c r="U19" s="21">
        <v>19</v>
      </c>
      <c r="V19" s="21">
        <v>20</v>
      </c>
      <c r="W19" s="21">
        <v>21</v>
      </c>
      <c r="X19" s="21">
        <v>22</v>
      </c>
      <c r="Y19" s="21">
        <v>23</v>
      </c>
      <c r="Z19" s="21">
        <v>24</v>
      </c>
      <c r="AA19" s="21">
        <v>25</v>
      </c>
      <c r="AB19" s="21">
        <v>26</v>
      </c>
      <c r="AC19" s="21">
        <v>27</v>
      </c>
      <c r="AD19" s="21">
        <v>28</v>
      </c>
      <c r="AE19" s="21">
        <v>29</v>
      </c>
      <c r="AF19" s="21">
        <v>30</v>
      </c>
      <c r="AG19" s="21">
        <v>31</v>
      </c>
      <c r="AH19" s="21">
        <v>32</v>
      </c>
      <c r="AI19" s="21">
        <v>33</v>
      </c>
      <c r="AJ19" s="21">
        <v>34</v>
      </c>
      <c r="AK19" s="21">
        <v>35</v>
      </c>
      <c r="AL19" s="22">
        <v>36</v>
      </c>
      <c r="AM19" s="17" t="s">
        <v>14</v>
      </c>
      <c r="AN19" s="18" t="s">
        <v>15</v>
      </c>
      <c r="AO19" s="19" t="s">
        <v>16</v>
      </c>
    </row>
    <row r="20" spans="1:41" x14ac:dyDescent="0.3">
      <c r="A20" s="25"/>
      <c r="B20" s="23" t="s">
        <v>10</v>
      </c>
      <c r="C20" s="36">
        <f>IF(C5="W", C8/12/1000, D8/12/1000)</f>
        <v>133.33333333333334</v>
      </c>
      <c r="D20" s="37">
        <f>C20</f>
        <v>133.33333333333334</v>
      </c>
      <c r="E20" s="37">
        <f t="shared" ref="E20:N20" si="0">D20</f>
        <v>133.33333333333334</v>
      </c>
      <c r="F20" s="37">
        <f t="shared" si="0"/>
        <v>133.33333333333334</v>
      </c>
      <c r="G20" s="37">
        <f t="shared" si="0"/>
        <v>133.33333333333334</v>
      </c>
      <c r="H20" s="37">
        <f t="shared" si="0"/>
        <v>133.33333333333334</v>
      </c>
      <c r="I20" s="37">
        <f t="shared" si="0"/>
        <v>133.33333333333334</v>
      </c>
      <c r="J20" s="37">
        <f t="shared" si="0"/>
        <v>133.33333333333334</v>
      </c>
      <c r="K20" s="37">
        <f t="shared" si="0"/>
        <v>133.33333333333334</v>
      </c>
      <c r="L20" s="37">
        <f t="shared" si="0"/>
        <v>133.33333333333334</v>
      </c>
      <c r="M20" s="37">
        <f t="shared" si="0"/>
        <v>133.33333333333334</v>
      </c>
      <c r="N20" s="37">
        <f t="shared" si="0"/>
        <v>133.33333333333334</v>
      </c>
      <c r="O20" s="37">
        <f>IF(C5="W",(C8+C9)/12/1000, (D8+D9)/12/1000)</f>
        <v>145.83333333333334</v>
      </c>
      <c r="P20" s="37">
        <f>O20</f>
        <v>145.83333333333334</v>
      </c>
      <c r="Q20" s="37">
        <f t="shared" ref="Q20:Z20" si="1">P20</f>
        <v>145.83333333333334</v>
      </c>
      <c r="R20" s="37">
        <f t="shared" si="1"/>
        <v>145.83333333333334</v>
      </c>
      <c r="S20" s="37">
        <f t="shared" si="1"/>
        <v>145.83333333333334</v>
      </c>
      <c r="T20" s="37">
        <f t="shared" si="1"/>
        <v>145.83333333333334</v>
      </c>
      <c r="U20" s="37">
        <f t="shared" si="1"/>
        <v>145.83333333333334</v>
      </c>
      <c r="V20" s="37">
        <f t="shared" si="1"/>
        <v>145.83333333333334</v>
      </c>
      <c r="W20" s="37">
        <f t="shared" si="1"/>
        <v>145.83333333333334</v>
      </c>
      <c r="X20" s="37">
        <f t="shared" si="1"/>
        <v>145.83333333333334</v>
      </c>
      <c r="Y20" s="37">
        <f t="shared" si="1"/>
        <v>145.83333333333334</v>
      </c>
      <c r="Z20" s="37">
        <f t="shared" si="1"/>
        <v>145.83333333333334</v>
      </c>
      <c r="AA20" s="37">
        <f>IF(C5="W",(C8+C9+C9)/12/1000,(D8+D9+D9)/12/1000)</f>
        <v>158.33333333333334</v>
      </c>
      <c r="AB20" s="37">
        <f>AA20</f>
        <v>158.33333333333334</v>
      </c>
      <c r="AC20" s="37">
        <f t="shared" ref="AC20:AL20" si="2">AB20</f>
        <v>158.33333333333334</v>
      </c>
      <c r="AD20" s="37">
        <f t="shared" si="2"/>
        <v>158.33333333333334</v>
      </c>
      <c r="AE20" s="37">
        <f t="shared" si="2"/>
        <v>158.33333333333334</v>
      </c>
      <c r="AF20" s="37">
        <f t="shared" si="2"/>
        <v>158.33333333333334</v>
      </c>
      <c r="AG20" s="37">
        <f t="shared" si="2"/>
        <v>158.33333333333334</v>
      </c>
      <c r="AH20" s="37">
        <f t="shared" si="2"/>
        <v>158.33333333333334</v>
      </c>
      <c r="AI20" s="37">
        <f t="shared" si="2"/>
        <v>158.33333333333334</v>
      </c>
      <c r="AJ20" s="37">
        <f t="shared" si="2"/>
        <v>158.33333333333334</v>
      </c>
      <c r="AK20" s="37">
        <f t="shared" si="2"/>
        <v>158.33333333333334</v>
      </c>
      <c r="AL20" s="38">
        <f t="shared" si="2"/>
        <v>158.33333333333334</v>
      </c>
      <c r="AM20" s="36">
        <f>SUM(C20:N20)</f>
        <v>1599.9999999999998</v>
      </c>
      <c r="AN20" s="37">
        <f>SUM(O20:Z20)</f>
        <v>1749.9999999999998</v>
      </c>
      <c r="AO20" s="38">
        <f>SUM(AA20:AL20)</f>
        <v>1899.9999999999998</v>
      </c>
    </row>
    <row r="21" spans="1:41" x14ac:dyDescent="0.3">
      <c r="A21" s="28">
        <v>0.4</v>
      </c>
      <c r="B21" s="32" t="s">
        <v>20</v>
      </c>
      <c r="C21" s="39">
        <f>C20*$A$21</f>
        <v>53.333333333333343</v>
      </c>
      <c r="D21" s="40">
        <f t="shared" ref="D21:AL21" si="3">D20*$A$21</f>
        <v>53.333333333333343</v>
      </c>
      <c r="E21" s="40">
        <f t="shared" si="3"/>
        <v>53.333333333333343</v>
      </c>
      <c r="F21" s="40">
        <f t="shared" si="3"/>
        <v>53.333333333333343</v>
      </c>
      <c r="G21" s="40">
        <f t="shared" si="3"/>
        <v>53.333333333333343</v>
      </c>
      <c r="H21" s="40">
        <f t="shared" si="3"/>
        <v>53.333333333333343</v>
      </c>
      <c r="I21" s="40">
        <f t="shared" si="3"/>
        <v>53.333333333333343</v>
      </c>
      <c r="J21" s="40">
        <f t="shared" si="3"/>
        <v>53.333333333333343</v>
      </c>
      <c r="K21" s="40">
        <f t="shared" si="3"/>
        <v>53.333333333333343</v>
      </c>
      <c r="L21" s="40">
        <f t="shared" si="3"/>
        <v>53.333333333333343</v>
      </c>
      <c r="M21" s="40">
        <f t="shared" si="3"/>
        <v>53.333333333333343</v>
      </c>
      <c r="N21" s="40">
        <f t="shared" si="3"/>
        <v>53.333333333333343</v>
      </c>
      <c r="O21" s="40">
        <f t="shared" si="3"/>
        <v>58.333333333333343</v>
      </c>
      <c r="P21" s="40">
        <f t="shared" si="3"/>
        <v>58.333333333333343</v>
      </c>
      <c r="Q21" s="40">
        <f t="shared" si="3"/>
        <v>58.333333333333343</v>
      </c>
      <c r="R21" s="40">
        <f t="shared" si="3"/>
        <v>58.333333333333343</v>
      </c>
      <c r="S21" s="40">
        <f t="shared" si="3"/>
        <v>58.333333333333343</v>
      </c>
      <c r="T21" s="40">
        <f t="shared" si="3"/>
        <v>58.333333333333343</v>
      </c>
      <c r="U21" s="40">
        <f t="shared" si="3"/>
        <v>58.333333333333343</v>
      </c>
      <c r="V21" s="40">
        <f t="shared" si="3"/>
        <v>58.333333333333343</v>
      </c>
      <c r="W21" s="40">
        <f t="shared" si="3"/>
        <v>58.333333333333343</v>
      </c>
      <c r="X21" s="40">
        <f t="shared" si="3"/>
        <v>58.333333333333343</v>
      </c>
      <c r="Y21" s="40">
        <f t="shared" si="3"/>
        <v>58.333333333333343</v>
      </c>
      <c r="Z21" s="40">
        <f t="shared" si="3"/>
        <v>58.333333333333343</v>
      </c>
      <c r="AA21" s="40">
        <f t="shared" si="3"/>
        <v>63.333333333333343</v>
      </c>
      <c r="AB21" s="40">
        <f t="shared" si="3"/>
        <v>63.333333333333343</v>
      </c>
      <c r="AC21" s="40">
        <f t="shared" si="3"/>
        <v>63.333333333333343</v>
      </c>
      <c r="AD21" s="40">
        <f t="shared" si="3"/>
        <v>63.333333333333343</v>
      </c>
      <c r="AE21" s="40">
        <f t="shared" si="3"/>
        <v>63.333333333333343</v>
      </c>
      <c r="AF21" s="40">
        <f t="shared" si="3"/>
        <v>63.333333333333343</v>
      </c>
      <c r="AG21" s="40">
        <f t="shared" si="3"/>
        <v>63.333333333333343</v>
      </c>
      <c r="AH21" s="40">
        <f t="shared" si="3"/>
        <v>63.333333333333343</v>
      </c>
      <c r="AI21" s="40">
        <f t="shared" si="3"/>
        <v>63.333333333333343</v>
      </c>
      <c r="AJ21" s="40">
        <f t="shared" si="3"/>
        <v>63.333333333333343</v>
      </c>
      <c r="AK21" s="40">
        <f t="shared" si="3"/>
        <v>63.333333333333343</v>
      </c>
      <c r="AL21" s="41">
        <f t="shared" si="3"/>
        <v>63.333333333333343</v>
      </c>
      <c r="AM21" s="39">
        <f>SUM(C21:N21)</f>
        <v>640.00000000000034</v>
      </c>
      <c r="AN21" s="40">
        <f>SUM(O21:Z21)</f>
        <v>700.00000000000034</v>
      </c>
      <c r="AO21" s="41">
        <f>SUM(AA21:AL21)</f>
        <v>760.00000000000034</v>
      </c>
    </row>
    <row r="22" spans="1:41" x14ac:dyDescent="0.3">
      <c r="A22" s="49">
        <f>60%*0.95</f>
        <v>0.56999999999999995</v>
      </c>
      <c r="B22" s="32" t="s">
        <v>21</v>
      </c>
      <c r="C22" s="39">
        <f>C20*$A$22</f>
        <v>76</v>
      </c>
      <c r="D22" s="40">
        <f t="shared" ref="D22:AL22" si="4">D20*$A$22</f>
        <v>76</v>
      </c>
      <c r="E22" s="40">
        <f t="shared" si="4"/>
        <v>76</v>
      </c>
      <c r="F22" s="40">
        <f t="shared" si="4"/>
        <v>76</v>
      </c>
      <c r="G22" s="40">
        <f t="shared" si="4"/>
        <v>76</v>
      </c>
      <c r="H22" s="40">
        <f t="shared" si="4"/>
        <v>76</v>
      </c>
      <c r="I22" s="40">
        <f t="shared" si="4"/>
        <v>76</v>
      </c>
      <c r="J22" s="40">
        <f t="shared" si="4"/>
        <v>76</v>
      </c>
      <c r="K22" s="40">
        <f t="shared" si="4"/>
        <v>76</v>
      </c>
      <c r="L22" s="40">
        <f t="shared" si="4"/>
        <v>76</v>
      </c>
      <c r="M22" s="40">
        <f t="shared" si="4"/>
        <v>76</v>
      </c>
      <c r="N22" s="40">
        <f t="shared" si="4"/>
        <v>76</v>
      </c>
      <c r="O22" s="40">
        <f t="shared" si="4"/>
        <v>83.125</v>
      </c>
      <c r="P22" s="40">
        <f t="shared" si="4"/>
        <v>83.125</v>
      </c>
      <c r="Q22" s="40">
        <f t="shared" si="4"/>
        <v>83.125</v>
      </c>
      <c r="R22" s="40">
        <f t="shared" si="4"/>
        <v>83.125</v>
      </c>
      <c r="S22" s="40">
        <f t="shared" si="4"/>
        <v>83.125</v>
      </c>
      <c r="T22" s="40">
        <f t="shared" si="4"/>
        <v>83.125</v>
      </c>
      <c r="U22" s="40">
        <f t="shared" si="4"/>
        <v>83.125</v>
      </c>
      <c r="V22" s="40">
        <f t="shared" si="4"/>
        <v>83.125</v>
      </c>
      <c r="W22" s="40">
        <f t="shared" si="4"/>
        <v>83.125</v>
      </c>
      <c r="X22" s="40">
        <f t="shared" si="4"/>
        <v>83.125</v>
      </c>
      <c r="Y22" s="40">
        <f t="shared" si="4"/>
        <v>83.125</v>
      </c>
      <c r="Z22" s="40">
        <f t="shared" si="4"/>
        <v>83.125</v>
      </c>
      <c r="AA22" s="40">
        <f t="shared" si="4"/>
        <v>90.25</v>
      </c>
      <c r="AB22" s="40">
        <f t="shared" si="4"/>
        <v>90.25</v>
      </c>
      <c r="AC22" s="40">
        <f t="shared" si="4"/>
        <v>90.25</v>
      </c>
      <c r="AD22" s="40">
        <f t="shared" si="4"/>
        <v>90.25</v>
      </c>
      <c r="AE22" s="40">
        <f t="shared" si="4"/>
        <v>90.25</v>
      </c>
      <c r="AF22" s="40">
        <f t="shared" si="4"/>
        <v>90.25</v>
      </c>
      <c r="AG22" s="40">
        <f t="shared" si="4"/>
        <v>90.25</v>
      </c>
      <c r="AH22" s="40">
        <f t="shared" si="4"/>
        <v>90.25</v>
      </c>
      <c r="AI22" s="40">
        <f t="shared" si="4"/>
        <v>90.25</v>
      </c>
      <c r="AJ22" s="40">
        <f t="shared" si="4"/>
        <v>90.25</v>
      </c>
      <c r="AK22" s="40">
        <f t="shared" si="4"/>
        <v>90.25</v>
      </c>
      <c r="AL22" s="41">
        <f t="shared" si="4"/>
        <v>90.25</v>
      </c>
      <c r="AM22" s="39">
        <f>SUM(C22:N22)</f>
        <v>912</v>
      </c>
      <c r="AN22" s="40">
        <f>SUM(O22:Z22)</f>
        <v>997.5</v>
      </c>
      <c r="AO22" s="41">
        <f>SUM(AA22:AL22)</f>
        <v>1083</v>
      </c>
    </row>
    <row r="23" spans="1:41" x14ac:dyDescent="0.3">
      <c r="A23" s="49">
        <f>60%*0.05</f>
        <v>0.03</v>
      </c>
      <c r="B23" s="32" t="s">
        <v>22</v>
      </c>
      <c r="C23" s="39">
        <v>0</v>
      </c>
      <c r="D23" s="40">
        <f>C20*$A$23</f>
        <v>4</v>
      </c>
      <c r="E23" s="40">
        <f t="shared" ref="E23:AL23" si="5">D20*$A$23</f>
        <v>4</v>
      </c>
      <c r="F23" s="40">
        <f t="shared" si="5"/>
        <v>4</v>
      </c>
      <c r="G23" s="40">
        <f t="shared" si="5"/>
        <v>4</v>
      </c>
      <c r="H23" s="40">
        <f t="shared" si="5"/>
        <v>4</v>
      </c>
      <c r="I23" s="40">
        <f t="shared" si="5"/>
        <v>4</v>
      </c>
      <c r="J23" s="40">
        <f t="shared" si="5"/>
        <v>4</v>
      </c>
      <c r="K23" s="40">
        <f t="shared" si="5"/>
        <v>4</v>
      </c>
      <c r="L23" s="40">
        <f t="shared" si="5"/>
        <v>4</v>
      </c>
      <c r="M23" s="40">
        <f t="shared" si="5"/>
        <v>4</v>
      </c>
      <c r="N23" s="40">
        <f t="shared" si="5"/>
        <v>4</v>
      </c>
      <c r="O23" s="40">
        <f t="shared" si="5"/>
        <v>4</v>
      </c>
      <c r="P23" s="40">
        <f t="shared" si="5"/>
        <v>4.375</v>
      </c>
      <c r="Q23" s="40">
        <f t="shared" si="5"/>
        <v>4.375</v>
      </c>
      <c r="R23" s="40">
        <f t="shared" si="5"/>
        <v>4.375</v>
      </c>
      <c r="S23" s="40">
        <f t="shared" si="5"/>
        <v>4.375</v>
      </c>
      <c r="T23" s="40">
        <f t="shared" si="5"/>
        <v>4.375</v>
      </c>
      <c r="U23" s="40">
        <f t="shared" si="5"/>
        <v>4.375</v>
      </c>
      <c r="V23" s="40">
        <f t="shared" si="5"/>
        <v>4.375</v>
      </c>
      <c r="W23" s="40">
        <f t="shared" si="5"/>
        <v>4.375</v>
      </c>
      <c r="X23" s="40">
        <f t="shared" si="5"/>
        <v>4.375</v>
      </c>
      <c r="Y23" s="40">
        <f t="shared" si="5"/>
        <v>4.375</v>
      </c>
      <c r="Z23" s="40">
        <f t="shared" si="5"/>
        <v>4.375</v>
      </c>
      <c r="AA23" s="40">
        <f t="shared" si="5"/>
        <v>4.375</v>
      </c>
      <c r="AB23" s="40">
        <f t="shared" si="5"/>
        <v>4.75</v>
      </c>
      <c r="AC23" s="40">
        <f t="shared" si="5"/>
        <v>4.75</v>
      </c>
      <c r="AD23" s="40">
        <f t="shared" si="5"/>
        <v>4.75</v>
      </c>
      <c r="AE23" s="40">
        <f t="shared" si="5"/>
        <v>4.75</v>
      </c>
      <c r="AF23" s="40">
        <f t="shared" si="5"/>
        <v>4.75</v>
      </c>
      <c r="AG23" s="40">
        <f t="shared" si="5"/>
        <v>4.75</v>
      </c>
      <c r="AH23" s="40">
        <f t="shared" si="5"/>
        <v>4.75</v>
      </c>
      <c r="AI23" s="40">
        <f t="shared" si="5"/>
        <v>4.75</v>
      </c>
      <c r="AJ23" s="40">
        <f t="shared" si="5"/>
        <v>4.75</v>
      </c>
      <c r="AK23" s="40">
        <f t="shared" si="5"/>
        <v>4.75</v>
      </c>
      <c r="AL23" s="41">
        <f t="shared" si="5"/>
        <v>4.75</v>
      </c>
      <c r="AM23" s="39">
        <f>SUM(C23:N23)</f>
        <v>44</v>
      </c>
      <c r="AN23" s="40">
        <f>SUM(O23:Z23)</f>
        <v>52.125</v>
      </c>
      <c r="AO23" s="41">
        <f>SUM(AA23:AL23)</f>
        <v>56.625</v>
      </c>
    </row>
    <row r="24" spans="1:41" x14ac:dyDescent="0.3">
      <c r="A24" s="28">
        <v>2.1000000000000001E-2</v>
      </c>
      <c r="B24" s="32" t="s">
        <v>23</v>
      </c>
      <c r="C24" s="39">
        <f t="shared" ref="C24:AK24" si="6">($A$23+$A$22)*C20*$A$24</f>
        <v>1.6800000000000002</v>
      </c>
      <c r="D24" s="40">
        <f t="shared" si="6"/>
        <v>1.6800000000000002</v>
      </c>
      <c r="E24" s="40">
        <f t="shared" si="6"/>
        <v>1.6800000000000002</v>
      </c>
      <c r="F24" s="40">
        <f t="shared" si="6"/>
        <v>1.6800000000000002</v>
      </c>
      <c r="G24" s="40">
        <f t="shared" si="6"/>
        <v>1.6800000000000002</v>
      </c>
      <c r="H24" s="40">
        <f t="shared" si="6"/>
        <v>1.6800000000000002</v>
      </c>
      <c r="I24" s="40">
        <f t="shared" si="6"/>
        <v>1.6800000000000002</v>
      </c>
      <c r="J24" s="40">
        <f t="shared" si="6"/>
        <v>1.6800000000000002</v>
      </c>
      <c r="K24" s="40">
        <f t="shared" si="6"/>
        <v>1.6800000000000002</v>
      </c>
      <c r="L24" s="40">
        <f t="shared" si="6"/>
        <v>1.6800000000000002</v>
      </c>
      <c r="M24" s="40">
        <f t="shared" si="6"/>
        <v>1.6800000000000002</v>
      </c>
      <c r="N24" s="40">
        <f t="shared" si="6"/>
        <v>1.6800000000000002</v>
      </c>
      <c r="O24" s="40">
        <f t="shared" si="6"/>
        <v>1.8375000000000001</v>
      </c>
      <c r="P24" s="40">
        <f t="shared" si="6"/>
        <v>1.8375000000000001</v>
      </c>
      <c r="Q24" s="40">
        <f t="shared" si="6"/>
        <v>1.8375000000000001</v>
      </c>
      <c r="R24" s="40">
        <f t="shared" si="6"/>
        <v>1.8375000000000001</v>
      </c>
      <c r="S24" s="40">
        <f t="shared" si="6"/>
        <v>1.8375000000000001</v>
      </c>
      <c r="T24" s="40">
        <f t="shared" si="6"/>
        <v>1.8375000000000001</v>
      </c>
      <c r="U24" s="40">
        <f t="shared" si="6"/>
        <v>1.8375000000000001</v>
      </c>
      <c r="V24" s="40">
        <f t="shared" si="6"/>
        <v>1.8375000000000001</v>
      </c>
      <c r="W24" s="40">
        <f t="shared" si="6"/>
        <v>1.8375000000000001</v>
      </c>
      <c r="X24" s="40">
        <f t="shared" si="6"/>
        <v>1.8375000000000001</v>
      </c>
      <c r="Y24" s="40">
        <f t="shared" si="6"/>
        <v>1.8375000000000001</v>
      </c>
      <c r="Z24" s="40">
        <f t="shared" si="6"/>
        <v>1.8375000000000001</v>
      </c>
      <c r="AA24" s="40">
        <f t="shared" si="6"/>
        <v>1.9950000000000001</v>
      </c>
      <c r="AB24" s="40">
        <f t="shared" si="6"/>
        <v>1.9950000000000001</v>
      </c>
      <c r="AC24" s="40">
        <f t="shared" si="6"/>
        <v>1.9950000000000001</v>
      </c>
      <c r="AD24" s="40">
        <f t="shared" si="6"/>
        <v>1.9950000000000001</v>
      </c>
      <c r="AE24" s="40">
        <f t="shared" si="6"/>
        <v>1.9950000000000001</v>
      </c>
      <c r="AF24" s="40">
        <f t="shared" si="6"/>
        <v>1.9950000000000001</v>
      </c>
      <c r="AG24" s="40">
        <f t="shared" si="6"/>
        <v>1.9950000000000001</v>
      </c>
      <c r="AH24" s="40">
        <f t="shared" si="6"/>
        <v>1.9950000000000001</v>
      </c>
      <c r="AI24" s="40">
        <f t="shared" si="6"/>
        <v>1.9950000000000001</v>
      </c>
      <c r="AJ24" s="40">
        <f t="shared" si="6"/>
        <v>1.9950000000000001</v>
      </c>
      <c r="AK24" s="40">
        <f t="shared" si="6"/>
        <v>1.9950000000000001</v>
      </c>
      <c r="AL24" s="41">
        <f>($A$23+$A$22)*AL20*$A$24</f>
        <v>1.9950000000000001</v>
      </c>
      <c r="AM24" s="39">
        <f>SUM(C24:N24)</f>
        <v>20.16</v>
      </c>
      <c r="AN24" s="40">
        <f>SUM(O24:Z24)</f>
        <v>22.049999999999997</v>
      </c>
      <c r="AO24" s="41">
        <f>SUM(AA24:AL24)</f>
        <v>23.940000000000008</v>
      </c>
    </row>
    <row r="25" spans="1:41" x14ac:dyDescent="0.3">
      <c r="A25" s="29"/>
      <c r="B25" s="24"/>
      <c r="C25" s="42"/>
      <c r="AL25" s="43"/>
      <c r="AM25" s="42"/>
      <c r="AO25" s="43"/>
    </row>
    <row r="26" spans="1:41" x14ac:dyDescent="0.3">
      <c r="A26" s="50">
        <v>15</v>
      </c>
      <c r="B26" s="32" t="s">
        <v>24</v>
      </c>
      <c r="C26" s="42"/>
      <c r="AL26" s="43"/>
      <c r="AM26" s="42"/>
      <c r="AO26" s="43"/>
    </row>
    <row r="27" spans="1:41" x14ac:dyDescent="0.3">
      <c r="A27" s="29"/>
      <c r="B27" s="24"/>
      <c r="C27" s="42"/>
      <c r="AL27" s="43"/>
      <c r="AM27" s="42"/>
      <c r="AO27" s="43"/>
    </row>
    <row r="28" spans="1:41" x14ac:dyDescent="0.3">
      <c r="A28" s="50">
        <v>15</v>
      </c>
      <c r="B28" s="33" t="s">
        <v>25</v>
      </c>
      <c r="C28" s="42">
        <f>A28</f>
        <v>15</v>
      </c>
      <c r="D28">
        <f>C31</f>
        <v>15</v>
      </c>
      <c r="E28">
        <f t="shared" ref="E28:AL28" si="7">D31</f>
        <v>15</v>
      </c>
      <c r="F28">
        <f t="shared" si="7"/>
        <v>15</v>
      </c>
      <c r="G28">
        <f t="shared" si="7"/>
        <v>15</v>
      </c>
      <c r="H28">
        <f t="shared" si="7"/>
        <v>15</v>
      </c>
      <c r="I28">
        <f t="shared" si="7"/>
        <v>15</v>
      </c>
      <c r="J28">
        <f t="shared" si="7"/>
        <v>15</v>
      </c>
      <c r="K28">
        <f t="shared" si="7"/>
        <v>15</v>
      </c>
      <c r="L28">
        <f t="shared" si="7"/>
        <v>15</v>
      </c>
      <c r="M28">
        <f t="shared" si="7"/>
        <v>15</v>
      </c>
      <c r="N28">
        <f t="shared" si="7"/>
        <v>15</v>
      </c>
      <c r="O28">
        <f t="shared" si="7"/>
        <v>15</v>
      </c>
      <c r="P28">
        <f t="shared" si="7"/>
        <v>15</v>
      </c>
      <c r="Q28">
        <f t="shared" si="7"/>
        <v>15</v>
      </c>
      <c r="R28">
        <f t="shared" si="7"/>
        <v>15</v>
      </c>
      <c r="S28">
        <f t="shared" si="7"/>
        <v>15</v>
      </c>
      <c r="T28">
        <f t="shared" si="7"/>
        <v>15</v>
      </c>
      <c r="U28">
        <f t="shared" si="7"/>
        <v>15</v>
      </c>
      <c r="V28">
        <f t="shared" si="7"/>
        <v>15</v>
      </c>
      <c r="W28">
        <f t="shared" si="7"/>
        <v>15</v>
      </c>
      <c r="X28">
        <f t="shared" si="7"/>
        <v>15</v>
      </c>
      <c r="Y28">
        <f t="shared" si="7"/>
        <v>15</v>
      </c>
      <c r="Z28">
        <f t="shared" si="7"/>
        <v>15</v>
      </c>
      <c r="AA28">
        <f t="shared" si="7"/>
        <v>15</v>
      </c>
      <c r="AB28">
        <f t="shared" si="7"/>
        <v>15</v>
      </c>
      <c r="AC28">
        <f t="shared" si="7"/>
        <v>15</v>
      </c>
      <c r="AD28">
        <f t="shared" si="7"/>
        <v>15</v>
      </c>
      <c r="AE28">
        <f t="shared" si="7"/>
        <v>15</v>
      </c>
      <c r="AF28">
        <f t="shared" si="7"/>
        <v>15</v>
      </c>
      <c r="AG28">
        <f t="shared" si="7"/>
        <v>15</v>
      </c>
      <c r="AH28">
        <f t="shared" si="7"/>
        <v>15</v>
      </c>
      <c r="AI28">
        <f t="shared" si="7"/>
        <v>15</v>
      </c>
      <c r="AJ28">
        <f t="shared" si="7"/>
        <v>15</v>
      </c>
      <c r="AK28">
        <f t="shared" si="7"/>
        <v>15</v>
      </c>
      <c r="AL28" s="43">
        <f t="shared" si="7"/>
        <v>15</v>
      </c>
      <c r="AM28" s="42"/>
      <c r="AO28" s="43"/>
    </row>
    <row r="29" spans="1:41" x14ac:dyDescent="0.3">
      <c r="A29" s="29"/>
      <c r="B29" s="34" t="s">
        <v>27</v>
      </c>
      <c r="C29" s="39">
        <f>IF($C$5="W",C20*$C$10,C20*$D$10)</f>
        <v>41.333333333333336</v>
      </c>
      <c r="D29" s="40">
        <f t="shared" ref="D29:AL29" si="8">IF($C$5="W",D20*$C$10,D20*$D$10)</f>
        <v>41.333333333333336</v>
      </c>
      <c r="E29" s="40">
        <f t="shared" si="8"/>
        <v>41.333333333333336</v>
      </c>
      <c r="F29" s="40">
        <f t="shared" si="8"/>
        <v>41.333333333333336</v>
      </c>
      <c r="G29" s="40">
        <f t="shared" si="8"/>
        <v>41.333333333333336</v>
      </c>
      <c r="H29" s="40">
        <f t="shared" si="8"/>
        <v>41.333333333333336</v>
      </c>
      <c r="I29" s="40">
        <f t="shared" si="8"/>
        <v>41.333333333333336</v>
      </c>
      <c r="J29" s="40">
        <f t="shared" si="8"/>
        <v>41.333333333333336</v>
      </c>
      <c r="K29" s="40">
        <f t="shared" si="8"/>
        <v>41.333333333333336</v>
      </c>
      <c r="L29" s="40">
        <f t="shared" si="8"/>
        <v>41.333333333333336</v>
      </c>
      <c r="M29" s="40">
        <f t="shared" si="8"/>
        <v>41.333333333333336</v>
      </c>
      <c r="N29" s="40">
        <f t="shared" si="8"/>
        <v>41.333333333333336</v>
      </c>
      <c r="O29" s="40">
        <f t="shared" si="8"/>
        <v>45.208333333333336</v>
      </c>
      <c r="P29" s="40">
        <f t="shared" si="8"/>
        <v>45.208333333333336</v>
      </c>
      <c r="Q29" s="40">
        <f t="shared" si="8"/>
        <v>45.208333333333336</v>
      </c>
      <c r="R29" s="40">
        <f t="shared" si="8"/>
        <v>45.208333333333336</v>
      </c>
      <c r="S29" s="40">
        <f t="shared" si="8"/>
        <v>45.208333333333336</v>
      </c>
      <c r="T29" s="40">
        <f t="shared" si="8"/>
        <v>45.208333333333336</v>
      </c>
      <c r="U29" s="40">
        <f t="shared" si="8"/>
        <v>45.208333333333336</v>
      </c>
      <c r="V29" s="40">
        <f t="shared" si="8"/>
        <v>45.208333333333336</v>
      </c>
      <c r="W29" s="40">
        <f t="shared" si="8"/>
        <v>45.208333333333336</v>
      </c>
      <c r="X29" s="40">
        <f t="shared" si="8"/>
        <v>45.208333333333336</v>
      </c>
      <c r="Y29" s="40">
        <f t="shared" si="8"/>
        <v>45.208333333333336</v>
      </c>
      <c r="Z29" s="40">
        <f t="shared" si="8"/>
        <v>45.208333333333336</v>
      </c>
      <c r="AA29" s="40">
        <f t="shared" si="8"/>
        <v>49.083333333333336</v>
      </c>
      <c r="AB29" s="40">
        <f t="shared" si="8"/>
        <v>49.083333333333336</v>
      </c>
      <c r="AC29" s="40">
        <f t="shared" si="8"/>
        <v>49.083333333333336</v>
      </c>
      <c r="AD29" s="40">
        <f t="shared" si="8"/>
        <v>49.083333333333336</v>
      </c>
      <c r="AE29" s="40">
        <f t="shared" si="8"/>
        <v>49.083333333333336</v>
      </c>
      <c r="AF29" s="40">
        <f t="shared" si="8"/>
        <v>49.083333333333336</v>
      </c>
      <c r="AG29" s="40">
        <f t="shared" si="8"/>
        <v>49.083333333333336</v>
      </c>
      <c r="AH29" s="40">
        <f t="shared" si="8"/>
        <v>49.083333333333336</v>
      </c>
      <c r="AI29" s="40">
        <f t="shared" si="8"/>
        <v>49.083333333333336</v>
      </c>
      <c r="AJ29" s="40">
        <f t="shared" si="8"/>
        <v>49.083333333333336</v>
      </c>
      <c r="AK29" s="40">
        <f t="shared" si="8"/>
        <v>49.083333333333336</v>
      </c>
      <c r="AL29" s="41">
        <f t="shared" si="8"/>
        <v>49.083333333333336</v>
      </c>
      <c r="AM29" s="39">
        <f>SUM(C29:N29)</f>
        <v>495.99999999999994</v>
      </c>
      <c r="AN29" s="40">
        <f>SUM(O29:Z29)</f>
        <v>542.49999999999989</v>
      </c>
      <c r="AO29" s="41">
        <f>SUM(AA29:AL29)</f>
        <v>589</v>
      </c>
    </row>
    <row r="30" spans="1:41" x14ac:dyDescent="0.3">
      <c r="A30" s="29"/>
      <c r="B30" s="34" t="s">
        <v>28</v>
      </c>
      <c r="C30" s="39">
        <f>IF(C28-C29&gt;$A$26,0,$A$26-C28+C29)</f>
        <v>41.333333333333336</v>
      </c>
      <c r="D30" s="40">
        <f t="shared" ref="D30:AL30" si="9">IF(D28-D29&gt;$A$26,0,$A$26-D28+D29)</f>
        <v>41.333333333333336</v>
      </c>
      <c r="E30" s="40">
        <f t="shared" si="9"/>
        <v>41.333333333333336</v>
      </c>
      <c r="F30" s="40">
        <f t="shared" si="9"/>
        <v>41.333333333333336</v>
      </c>
      <c r="G30" s="40">
        <f t="shared" si="9"/>
        <v>41.333333333333336</v>
      </c>
      <c r="H30" s="40">
        <f t="shared" si="9"/>
        <v>41.333333333333336</v>
      </c>
      <c r="I30" s="40">
        <f t="shared" si="9"/>
        <v>41.333333333333336</v>
      </c>
      <c r="J30" s="40">
        <f t="shared" si="9"/>
        <v>41.333333333333336</v>
      </c>
      <c r="K30" s="40">
        <f t="shared" si="9"/>
        <v>41.333333333333336</v>
      </c>
      <c r="L30" s="40">
        <f t="shared" si="9"/>
        <v>41.333333333333336</v>
      </c>
      <c r="M30" s="40">
        <f t="shared" si="9"/>
        <v>41.333333333333336</v>
      </c>
      <c r="N30" s="40">
        <f t="shared" si="9"/>
        <v>41.333333333333336</v>
      </c>
      <c r="O30" s="40">
        <f t="shared" si="9"/>
        <v>45.208333333333336</v>
      </c>
      <c r="P30" s="40">
        <f t="shared" si="9"/>
        <v>45.208333333333336</v>
      </c>
      <c r="Q30" s="40">
        <f t="shared" si="9"/>
        <v>45.208333333333336</v>
      </c>
      <c r="R30" s="40">
        <f t="shared" si="9"/>
        <v>45.208333333333336</v>
      </c>
      <c r="S30" s="40">
        <f t="shared" si="9"/>
        <v>45.208333333333336</v>
      </c>
      <c r="T30" s="40">
        <f t="shared" si="9"/>
        <v>45.208333333333336</v>
      </c>
      <c r="U30" s="40">
        <f t="shared" si="9"/>
        <v>45.208333333333336</v>
      </c>
      <c r="V30" s="40">
        <f t="shared" si="9"/>
        <v>45.208333333333336</v>
      </c>
      <c r="W30" s="40">
        <f t="shared" si="9"/>
        <v>45.208333333333336</v>
      </c>
      <c r="X30" s="40">
        <f t="shared" si="9"/>
        <v>45.208333333333336</v>
      </c>
      <c r="Y30" s="40">
        <f t="shared" si="9"/>
        <v>45.208333333333336</v>
      </c>
      <c r="Z30" s="40">
        <f t="shared" si="9"/>
        <v>45.208333333333336</v>
      </c>
      <c r="AA30" s="40">
        <f t="shared" si="9"/>
        <v>49.083333333333336</v>
      </c>
      <c r="AB30" s="40">
        <f t="shared" si="9"/>
        <v>49.083333333333336</v>
      </c>
      <c r="AC30" s="40">
        <f t="shared" si="9"/>
        <v>49.083333333333336</v>
      </c>
      <c r="AD30" s="40">
        <f t="shared" si="9"/>
        <v>49.083333333333336</v>
      </c>
      <c r="AE30" s="40">
        <f t="shared" si="9"/>
        <v>49.083333333333336</v>
      </c>
      <c r="AF30" s="40">
        <f t="shared" si="9"/>
        <v>49.083333333333336</v>
      </c>
      <c r="AG30" s="40">
        <f t="shared" si="9"/>
        <v>49.083333333333336</v>
      </c>
      <c r="AH30" s="40">
        <f t="shared" si="9"/>
        <v>49.083333333333336</v>
      </c>
      <c r="AI30" s="40">
        <f t="shared" si="9"/>
        <v>49.083333333333336</v>
      </c>
      <c r="AJ30" s="40">
        <f t="shared" si="9"/>
        <v>49.083333333333336</v>
      </c>
      <c r="AK30" s="40">
        <f t="shared" si="9"/>
        <v>49.083333333333336</v>
      </c>
      <c r="AL30" s="41">
        <f t="shared" si="9"/>
        <v>49.083333333333336</v>
      </c>
      <c r="AM30" s="39">
        <f>SUM(C30:N30)</f>
        <v>495.99999999999994</v>
      </c>
      <c r="AN30" s="40">
        <f>SUM(O30:Z30)</f>
        <v>542.49999999999989</v>
      </c>
      <c r="AO30" s="41">
        <f>SUM(AA30:AL30)</f>
        <v>589</v>
      </c>
    </row>
    <row r="31" spans="1:41" x14ac:dyDescent="0.3">
      <c r="A31" s="31"/>
      <c r="B31" s="35" t="s">
        <v>26</v>
      </c>
      <c r="C31" s="44">
        <f>C28-C29+C30</f>
        <v>15</v>
      </c>
      <c r="D31" s="45">
        <f t="shared" ref="D31:AL31" si="10">D28-D29+D30</f>
        <v>15</v>
      </c>
      <c r="E31" s="45">
        <f t="shared" si="10"/>
        <v>15</v>
      </c>
      <c r="F31" s="45">
        <f t="shared" si="10"/>
        <v>15</v>
      </c>
      <c r="G31" s="45">
        <f t="shared" si="10"/>
        <v>15</v>
      </c>
      <c r="H31" s="45">
        <f t="shared" si="10"/>
        <v>15</v>
      </c>
      <c r="I31" s="45">
        <f t="shared" si="10"/>
        <v>15</v>
      </c>
      <c r="J31" s="45">
        <f t="shared" si="10"/>
        <v>15</v>
      </c>
      <c r="K31" s="45">
        <f t="shared" si="10"/>
        <v>15</v>
      </c>
      <c r="L31" s="45">
        <f t="shared" si="10"/>
        <v>15</v>
      </c>
      <c r="M31" s="45">
        <f t="shared" si="10"/>
        <v>15</v>
      </c>
      <c r="N31" s="45">
        <f t="shared" si="10"/>
        <v>15</v>
      </c>
      <c r="O31" s="45">
        <f t="shared" si="10"/>
        <v>15</v>
      </c>
      <c r="P31" s="45">
        <f t="shared" si="10"/>
        <v>15</v>
      </c>
      <c r="Q31" s="45">
        <f t="shared" si="10"/>
        <v>15</v>
      </c>
      <c r="R31" s="45">
        <f t="shared" si="10"/>
        <v>15</v>
      </c>
      <c r="S31" s="45">
        <f t="shared" si="10"/>
        <v>15</v>
      </c>
      <c r="T31" s="45">
        <f t="shared" si="10"/>
        <v>15</v>
      </c>
      <c r="U31" s="45">
        <f t="shared" si="10"/>
        <v>15</v>
      </c>
      <c r="V31" s="45">
        <f t="shared" si="10"/>
        <v>15</v>
      </c>
      <c r="W31" s="45">
        <f t="shared" si="10"/>
        <v>15</v>
      </c>
      <c r="X31" s="45">
        <f t="shared" si="10"/>
        <v>15</v>
      </c>
      <c r="Y31" s="45">
        <f t="shared" si="10"/>
        <v>15</v>
      </c>
      <c r="Z31" s="45">
        <f t="shared" si="10"/>
        <v>15</v>
      </c>
      <c r="AA31" s="45">
        <f t="shared" si="10"/>
        <v>15</v>
      </c>
      <c r="AB31" s="45">
        <f t="shared" si="10"/>
        <v>15</v>
      </c>
      <c r="AC31" s="45">
        <f t="shared" si="10"/>
        <v>15</v>
      </c>
      <c r="AD31" s="45">
        <f t="shared" si="10"/>
        <v>15</v>
      </c>
      <c r="AE31" s="45">
        <f t="shared" si="10"/>
        <v>15</v>
      </c>
      <c r="AF31" s="45">
        <f t="shared" si="10"/>
        <v>15</v>
      </c>
      <c r="AG31" s="45">
        <f t="shared" si="10"/>
        <v>15</v>
      </c>
      <c r="AH31" s="45">
        <f t="shared" si="10"/>
        <v>15</v>
      </c>
      <c r="AI31" s="45">
        <f t="shared" si="10"/>
        <v>15</v>
      </c>
      <c r="AJ31" s="45">
        <f t="shared" si="10"/>
        <v>15</v>
      </c>
      <c r="AK31" s="45">
        <f t="shared" si="10"/>
        <v>15</v>
      </c>
      <c r="AL31" s="46">
        <f t="shared" si="10"/>
        <v>15</v>
      </c>
      <c r="AM31" s="44">
        <f>N31</f>
        <v>15</v>
      </c>
      <c r="AN31" s="45">
        <f>Z31</f>
        <v>15</v>
      </c>
      <c r="AO31" s="46">
        <f>AL31</f>
        <v>15</v>
      </c>
    </row>
    <row r="34" spans="1:41" x14ac:dyDescent="0.3">
      <c r="C34" s="132" t="s">
        <v>30</v>
      </c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4"/>
    </row>
    <row r="35" spans="1:41" x14ac:dyDescent="0.3">
      <c r="C35" s="20">
        <v>1</v>
      </c>
      <c r="D35" s="21">
        <v>2</v>
      </c>
      <c r="E35" s="21">
        <v>3</v>
      </c>
      <c r="F35" s="21">
        <v>4</v>
      </c>
      <c r="G35" s="21">
        <v>5</v>
      </c>
      <c r="H35" s="21">
        <v>6</v>
      </c>
      <c r="I35" s="21">
        <v>7</v>
      </c>
      <c r="J35" s="21">
        <v>8</v>
      </c>
      <c r="K35" s="21">
        <v>9</v>
      </c>
      <c r="L35" s="21">
        <v>10</v>
      </c>
      <c r="M35" s="21">
        <v>11</v>
      </c>
      <c r="N35" s="21">
        <v>12</v>
      </c>
      <c r="O35" s="21">
        <v>13</v>
      </c>
      <c r="P35" s="21">
        <v>14</v>
      </c>
      <c r="Q35" s="21">
        <v>15</v>
      </c>
      <c r="R35" s="21">
        <v>16</v>
      </c>
      <c r="S35" s="21">
        <v>17</v>
      </c>
      <c r="T35" s="21">
        <v>18</v>
      </c>
      <c r="U35" s="21">
        <v>19</v>
      </c>
      <c r="V35" s="21">
        <v>20</v>
      </c>
      <c r="W35" s="21">
        <v>21</v>
      </c>
      <c r="X35" s="21">
        <v>22</v>
      </c>
      <c r="Y35" s="21">
        <v>23</v>
      </c>
      <c r="Z35" s="21">
        <v>24</v>
      </c>
      <c r="AA35" s="21">
        <v>25</v>
      </c>
      <c r="AB35" s="21">
        <v>26</v>
      </c>
      <c r="AC35" s="21">
        <v>27</v>
      </c>
      <c r="AD35" s="21">
        <v>28</v>
      </c>
      <c r="AE35" s="21">
        <v>29</v>
      </c>
      <c r="AF35" s="21">
        <v>30</v>
      </c>
      <c r="AG35" s="21">
        <v>31</v>
      </c>
      <c r="AH35" s="21">
        <v>32</v>
      </c>
      <c r="AI35" s="21">
        <v>33</v>
      </c>
      <c r="AJ35" s="21">
        <v>34</v>
      </c>
      <c r="AK35" s="21">
        <v>35</v>
      </c>
      <c r="AL35" s="22">
        <v>36</v>
      </c>
      <c r="AM35" s="17" t="s">
        <v>14</v>
      </c>
      <c r="AN35" s="18" t="s">
        <v>15</v>
      </c>
      <c r="AO35" s="19" t="s">
        <v>16</v>
      </c>
    </row>
    <row r="36" spans="1:41" x14ac:dyDescent="0.3">
      <c r="B36" s="23" t="s">
        <v>10</v>
      </c>
      <c r="C36" s="57">
        <f>C20</f>
        <v>133.33333333333334</v>
      </c>
      <c r="D36" s="58">
        <f t="shared" ref="D36:AL36" si="11">D20</f>
        <v>133.33333333333334</v>
      </c>
      <c r="E36" s="58">
        <f t="shared" si="11"/>
        <v>133.33333333333334</v>
      </c>
      <c r="F36" s="58">
        <f t="shared" si="11"/>
        <v>133.33333333333334</v>
      </c>
      <c r="G36" s="58">
        <f t="shared" si="11"/>
        <v>133.33333333333334</v>
      </c>
      <c r="H36" s="58">
        <f t="shared" si="11"/>
        <v>133.33333333333334</v>
      </c>
      <c r="I36" s="58">
        <f t="shared" si="11"/>
        <v>133.33333333333334</v>
      </c>
      <c r="J36" s="58">
        <f t="shared" si="11"/>
        <v>133.33333333333334</v>
      </c>
      <c r="K36" s="58">
        <f t="shared" si="11"/>
        <v>133.33333333333334</v>
      </c>
      <c r="L36" s="58">
        <f t="shared" si="11"/>
        <v>133.33333333333334</v>
      </c>
      <c r="M36" s="58">
        <f t="shared" si="11"/>
        <v>133.33333333333334</v>
      </c>
      <c r="N36" s="58">
        <f t="shared" si="11"/>
        <v>133.33333333333334</v>
      </c>
      <c r="O36" s="58">
        <f t="shared" si="11"/>
        <v>145.83333333333334</v>
      </c>
      <c r="P36" s="58">
        <f t="shared" si="11"/>
        <v>145.83333333333334</v>
      </c>
      <c r="Q36" s="58">
        <f t="shared" si="11"/>
        <v>145.83333333333334</v>
      </c>
      <c r="R36" s="58">
        <f t="shared" si="11"/>
        <v>145.83333333333334</v>
      </c>
      <c r="S36" s="58">
        <f t="shared" si="11"/>
        <v>145.83333333333334</v>
      </c>
      <c r="T36" s="58">
        <f t="shared" si="11"/>
        <v>145.83333333333334</v>
      </c>
      <c r="U36" s="58">
        <f t="shared" si="11"/>
        <v>145.83333333333334</v>
      </c>
      <c r="V36" s="58">
        <f t="shared" si="11"/>
        <v>145.83333333333334</v>
      </c>
      <c r="W36" s="58">
        <f t="shared" si="11"/>
        <v>145.83333333333334</v>
      </c>
      <c r="X36" s="58">
        <f t="shared" si="11"/>
        <v>145.83333333333334</v>
      </c>
      <c r="Y36" s="58">
        <f t="shared" si="11"/>
        <v>145.83333333333334</v>
      </c>
      <c r="Z36" s="58">
        <f t="shared" si="11"/>
        <v>145.83333333333334</v>
      </c>
      <c r="AA36" s="58">
        <f t="shared" si="11"/>
        <v>158.33333333333334</v>
      </c>
      <c r="AB36" s="58">
        <f t="shared" si="11"/>
        <v>158.33333333333334</v>
      </c>
      <c r="AC36" s="58">
        <f t="shared" si="11"/>
        <v>158.33333333333334</v>
      </c>
      <c r="AD36" s="58">
        <f t="shared" si="11"/>
        <v>158.33333333333334</v>
      </c>
      <c r="AE36" s="58">
        <f t="shared" si="11"/>
        <v>158.33333333333334</v>
      </c>
      <c r="AF36" s="58">
        <f t="shared" si="11"/>
        <v>158.33333333333334</v>
      </c>
      <c r="AG36" s="58">
        <f t="shared" si="11"/>
        <v>158.33333333333334</v>
      </c>
      <c r="AH36" s="58">
        <f t="shared" si="11"/>
        <v>158.33333333333334</v>
      </c>
      <c r="AI36" s="58">
        <f t="shared" si="11"/>
        <v>158.33333333333334</v>
      </c>
      <c r="AJ36" s="58">
        <f t="shared" si="11"/>
        <v>158.33333333333334</v>
      </c>
      <c r="AK36" s="58">
        <f t="shared" si="11"/>
        <v>158.33333333333334</v>
      </c>
      <c r="AL36" s="59">
        <f t="shared" si="11"/>
        <v>158.33333333333334</v>
      </c>
      <c r="AM36" s="36">
        <f t="shared" ref="AM36:AM39" si="12">SUM(C36:N36)</f>
        <v>1599.9999999999998</v>
      </c>
      <c r="AN36" s="37">
        <f t="shared" ref="AN36:AN39" si="13">SUM(O36:Z36)</f>
        <v>1749.9999999999998</v>
      </c>
      <c r="AO36" s="38">
        <f t="shared" ref="AO36:AO39" si="14">SUM(AA36:AL36)</f>
        <v>1899.9999999999998</v>
      </c>
    </row>
    <row r="37" spans="1:41" x14ac:dyDescent="0.3">
      <c r="B37" s="34" t="s">
        <v>27</v>
      </c>
      <c r="C37" s="55">
        <f>C29</f>
        <v>41.333333333333336</v>
      </c>
      <c r="D37" s="12">
        <f t="shared" ref="D37:AL37" si="15">D29</f>
        <v>41.333333333333336</v>
      </c>
      <c r="E37" s="12">
        <f t="shared" si="15"/>
        <v>41.333333333333336</v>
      </c>
      <c r="F37" s="12">
        <f t="shared" si="15"/>
        <v>41.333333333333336</v>
      </c>
      <c r="G37" s="12">
        <f t="shared" si="15"/>
        <v>41.333333333333336</v>
      </c>
      <c r="H37" s="12">
        <f t="shared" si="15"/>
        <v>41.333333333333336</v>
      </c>
      <c r="I37" s="12">
        <f t="shared" si="15"/>
        <v>41.333333333333336</v>
      </c>
      <c r="J37" s="12">
        <f t="shared" si="15"/>
        <v>41.333333333333336</v>
      </c>
      <c r="K37" s="12">
        <f t="shared" si="15"/>
        <v>41.333333333333336</v>
      </c>
      <c r="L37" s="12">
        <f t="shared" si="15"/>
        <v>41.333333333333336</v>
      </c>
      <c r="M37" s="12">
        <f t="shared" si="15"/>
        <v>41.333333333333336</v>
      </c>
      <c r="N37" s="12">
        <f t="shared" si="15"/>
        <v>41.333333333333336</v>
      </c>
      <c r="O37" s="12">
        <f t="shared" si="15"/>
        <v>45.208333333333336</v>
      </c>
      <c r="P37" s="12">
        <f t="shared" si="15"/>
        <v>45.208333333333336</v>
      </c>
      <c r="Q37" s="12">
        <f t="shared" si="15"/>
        <v>45.208333333333336</v>
      </c>
      <c r="R37" s="12">
        <f t="shared" si="15"/>
        <v>45.208333333333336</v>
      </c>
      <c r="S37" s="12">
        <f t="shared" si="15"/>
        <v>45.208333333333336</v>
      </c>
      <c r="T37" s="12">
        <f t="shared" si="15"/>
        <v>45.208333333333336</v>
      </c>
      <c r="U37" s="12">
        <f t="shared" si="15"/>
        <v>45.208333333333336</v>
      </c>
      <c r="V37" s="12">
        <f t="shared" si="15"/>
        <v>45.208333333333336</v>
      </c>
      <c r="W37" s="12">
        <f t="shared" si="15"/>
        <v>45.208333333333336</v>
      </c>
      <c r="X37" s="12">
        <f t="shared" si="15"/>
        <v>45.208333333333336</v>
      </c>
      <c r="Y37" s="12">
        <f t="shared" si="15"/>
        <v>45.208333333333336</v>
      </c>
      <c r="Z37" s="12">
        <f t="shared" si="15"/>
        <v>45.208333333333336</v>
      </c>
      <c r="AA37" s="12">
        <f t="shared" si="15"/>
        <v>49.083333333333336</v>
      </c>
      <c r="AB37" s="12">
        <f t="shared" si="15"/>
        <v>49.083333333333336</v>
      </c>
      <c r="AC37" s="12">
        <f t="shared" si="15"/>
        <v>49.083333333333336</v>
      </c>
      <c r="AD37" s="12">
        <f t="shared" si="15"/>
        <v>49.083333333333336</v>
      </c>
      <c r="AE37" s="12">
        <f t="shared" si="15"/>
        <v>49.083333333333336</v>
      </c>
      <c r="AF37" s="12">
        <f t="shared" si="15"/>
        <v>49.083333333333336</v>
      </c>
      <c r="AG37" s="12">
        <f t="shared" si="15"/>
        <v>49.083333333333336</v>
      </c>
      <c r="AH37" s="12">
        <f t="shared" si="15"/>
        <v>49.083333333333336</v>
      </c>
      <c r="AI37" s="12">
        <f t="shared" si="15"/>
        <v>49.083333333333336</v>
      </c>
      <c r="AJ37" s="12">
        <f t="shared" si="15"/>
        <v>49.083333333333336</v>
      </c>
      <c r="AK37" s="12">
        <f t="shared" si="15"/>
        <v>49.083333333333336</v>
      </c>
      <c r="AL37" s="56">
        <f t="shared" si="15"/>
        <v>49.083333333333336</v>
      </c>
      <c r="AM37" s="39">
        <f t="shared" si="12"/>
        <v>495.99999999999994</v>
      </c>
      <c r="AN37" s="40">
        <f t="shared" si="13"/>
        <v>542.49999999999989</v>
      </c>
      <c r="AO37" s="41">
        <f t="shared" si="14"/>
        <v>589</v>
      </c>
    </row>
    <row r="38" spans="1:41" x14ac:dyDescent="0.3">
      <c r="B38" s="34" t="s">
        <v>31</v>
      </c>
      <c r="C38" s="55">
        <f>C24</f>
        <v>1.6800000000000002</v>
      </c>
      <c r="D38" s="12">
        <f t="shared" ref="D38:AL38" si="16">D24</f>
        <v>1.6800000000000002</v>
      </c>
      <c r="E38" s="12">
        <f t="shared" si="16"/>
        <v>1.6800000000000002</v>
      </c>
      <c r="F38" s="12">
        <f t="shared" si="16"/>
        <v>1.6800000000000002</v>
      </c>
      <c r="G38" s="12">
        <f t="shared" si="16"/>
        <v>1.6800000000000002</v>
      </c>
      <c r="H38" s="12">
        <f t="shared" si="16"/>
        <v>1.6800000000000002</v>
      </c>
      <c r="I38" s="12">
        <f t="shared" si="16"/>
        <v>1.6800000000000002</v>
      </c>
      <c r="J38" s="12">
        <f t="shared" si="16"/>
        <v>1.6800000000000002</v>
      </c>
      <c r="K38" s="12">
        <f t="shared" si="16"/>
        <v>1.6800000000000002</v>
      </c>
      <c r="L38" s="12">
        <f t="shared" si="16"/>
        <v>1.6800000000000002</v>
      </c>
      <c r="M38" s="12">
        <f t="shared" si="16"/>
        <v>1.6800000000000002</v>
      </c>
      <c r="N38" s="12">
        <f t="shared" si="16"/>
        <v>1.6800000000000002</v>
      </c>
      <c r="O38" s="12">
        <f t="shared" si="16"/>
        <v>1.8375000000000001</v>
      </c>
      <c r="P38" s="12">
        <f t="shared" si="16"/>
        <v>1.8375000000000001</v>
      </c>
      <c r="Q38" s="12">
        <f t="shared" si="16"/>
        <v>1.8375000000000001</v>
      </c>
      <c r="R38" s="12">
        <f t="shared" si="16"/>
        <v>1.8375000000000001</v>
      </c>
      <c r="S38" s="12">
        <f t="shared" si="16"/>
        <v>1.8375000000000001</v>
      </c>
      <c r="T38" s="12">
        <f t="shared" si="16"/>
        <v>1.8375000000000001</v>
      </c>
      <c r="U38" s="12">
        <f t="shared" si="16"/>
        <v>1.8375000000000001</v>
      </c>
      <c r="V38" s="12">
        <f t="shared" si="16"/>
        <v>1.8375000000000001</v>
      </c>
      <c r="W38" s="12">
        <f t="shared" si="16"/>
        <v>1.8375000000000001</v>
      </c>
      <c r="X38" s="12">
        <f t="shared" si="16"/>
        <v>1.8375000000000001</v>
      </c>
      <c r="Y38" s="12">
        <f t="shared" si="16"/>
        <v>1.8375000000000001</v>
      </c>
      <c r="Z38" s="12">
        <f t="shared" si="16"/>
        <v>1.8375000000000001</v>
      </c>
      <c r="AA38" s="12">
        <f t="shared" si="16"/>
        <v>1.9950000000000001</v>
      </c>
      <c r="AB38" s="12">
        <f t="shared" si="16"/>
        <v>1.9950000000000001</v>
      </c>
      <c r="AC38" s="12">
        <f t="shared" si="16"/>
        <v>1.9950000000000001</v>
      </c>
      <c r="AD38" s="12">
        <f t="shared" si="16"/>
        <v>1.9950000000000001</v>
      </c>
      <c r="AE38" s="12">
        <f t="shared" si="16"/>
        <v>1.9950000000000001</v>
      </c>
      <c r="AF38" s="12">
        <f t="shared" si="16"/>
        <v>1.9950000000000001</v>
      </c>
      <c r="AG38" s="12">
        <f t="shared" si="16"/>
        <v>1.9950000000000001</v>
      </c>
      <c r="AH38" s="12">
        <f t="shared" si="16"/>
        <v>1.9950000000000001</v>
      </c>
      <c r="AI38" s="12">
        <f t="shared" si="16"/>
        <v>1.9950000000000001</v>
      </c>
      <c r="AJ38" s="12">
        <f t="shared" si="16"/>
        <v>1.9950000000000001</v>
      </c>
      <c r="AK38" s="12">
        <f t="shared" si="16"/>
        <v>1.9950000000000001</v>
      </c>
      <c r="AL38" s="56">
        <f t="shared" si="16"/>
        <v>1.9950000000000001</v>
      </c>
      <c r="AM38" s="39">
        <f t="shared" si="12"/>
        <v>20.16</v>
      </c>
      <c r="AN38" s="40">
        <f t="shared" si="13"/>
        <v>22.049999999999997</v>
      </c>
      <c r="AO38" s="41">
        <f t="shared" si="14"/>
        <v>23.940000000000008</v>
      </c>
    </row>
    <row r="39" spans="1:41" x14ac:dyDescent="0.3">
      <c r="B39" s="63" t="s">
        <v>32</v>
      </c>
      <c r="C39" s="64">
        <f>C36-C37-C38</f>
        <v>90.32</v>
      </c>
      <c r="D39" s="65">
        <f t="shared" ref="D39:AL39" si="17">D36-D37-D38</f>
        <v>90.32</v>
      </c>
      <c r="E39" s="65">
        <f t="shared" si="17"/>
        <v>90.32</v>
      </c>
      <c r="F39" s="65">
        <f t="shared" si="17"/>
        <v>90.32</v>
      </c>
      <c r="G39" s="65">
        <f t="shared" si="17"/>
        <v>90.32</v>
      </c>
      <c r="H39" s="65">
        <f t="shared" si="17"/>
        <v>90.32</v>
      </c>
      <c r="I39" s="65">
        <f t="shared" si="17"/>
        <v>90.32</v>
      </c>
      <c r="J39" s="65">
        <f t="shared" si="17"/>
        <v>90.32</v>
      </c>
      <c r="K39" s="65">
        <f t="shared" si="17"/>
        <v>90.32</v>
      </c>
      <c r="L39" s="65">
        <f t="shared" si="17"/>
        <v>90.32</v>
      </c>
      <c r="M39" s="65">
        <f t="shared" si="17"/>
        <v>90.32</v>
      </c>
      <c r="N39" s="65">
        <f t="shared" si="17"/>
        <v>90.32</v>
      </c>
      <c r="O39" s="65">
        <f t="shared" si="17"/>
        <v>98.787499999999994</v>
      </c>
      <c r="P39" s="65">
        <f t="shared" si="17"/>
        <v>98.787499999999994</v>
      </c>
      <c r="Q39" s="65">
        <f t="shared" si="17"/>
        <v>98.787499999999994</v>
      </c>
      <c r="R39" s="65">
        <f t="shared" si="17"/>
        <v>98.787499999999994</v>
      </c>
      <c r="S39" s="65">
        <f t="shared" si="17"/>
        <v>98.787499999999994</v>
      </c>
      <c r="T39" s="65">
        <f t="shared" si="17"/>
        <v>98.787499999999994</v>
      </c>
      <c r="U39" s="65">
        <f t="shared" si="17"/>
        <v>98.787499999999994</v>
      </c>
      <c r="V39" s="65">
        <f t="shared" si="17"/>
        <v>98.787499999999994</v>
      </c>
      <c r="W39" s="65">
        <f t="shared" si="17"/>
        <v>98.787499999999994</v>
      </c>
      <c r="X39" s="65">
        <f t="shared" si="17"/>
        <v>98.787499999999994</v>
      </c>
      <c r="Y39" s="65">
        <f t="shared" si="17"/>
        <v>98.787499999999994</v>
      </c>
      <c r="Z39" s="65">
        <f t="shared" si="17"/>
        <v>98.787499999999994</v>
      </c>
      <c r="AA39" s="65">
        <f t="shared" si="17"/>
        <v>107.255</v>
      </c>
      <c r="AB39" s="65">
        <f t="shared" si="17"/>
        <v>107.255</v>
      </c>
      <c r="AC39" s="65">
        <f t="shared" si="17"/>
        <v>107.255</v>
      </c>
      <c r="AD39" s="65">
        <f t="shared" si="17"/>
        <v>107.255</v>
      </c>
      <c r="AE39" s="65">
        <f t="shared" si="17"/>
        <v>107.255</v>
      </c>
      <c r="AF39" s="65">
        <f t="shared" si="17"/>
        <v>107.255</v>
      </c>
      <c r="AG39" s="65">
        <f t="shared" si="17"/>
        <v>107.255</v>
      </c>
      <c r="AH39" s="65">
        <f t="shared" si="17"/>
        <v>107.255</v>
      </c>
      <c r="AI39" s="65">
        <f t="shared" si="17"/>
        <v>107.255</v>
      </c>
      <c r="AJ39" s="65">
        <f t="shared" si="17"/>
        <v>107.255</v>
      </c>
      <c r="AK39" s="65">
        <f t="shared" si="17"/>
        <v>107.255</v>
      </c>
      <c r="AL39" s="66">
        <f t="shared" si="17"/>
        <v>107.255</v>
      </c>
      <c r="AM39" s="64">
        <f t="shared" si="12"/>
        <v>1083.8399999999997</v>
      </c>
      <c r="AN39" s="65">
        <f t="shared" si="13"/>
        <v>1185.45</v>
      </c>
      <c r="AO39" s="66">
        <f t="shared" si="14"/>
        <v>1287.06</v>
      </c>
    </row>
    <row r="40" spans="1:41" x14ac:dyDescent="0.3">
      <c r="B40" s="24"/>
      <c r="C40" s="42"/>
      <c r="AL40" s="43"/>
      <c r="AM40" s="42"/>
      <c r="AO40" s="43"/>
    </row>
    <row r="41" spans="1:41" x14ac:dyDescent="0.3">
      <c r="A41" s="25"/>
      <c r="B41" s="24" t="s">
        <v>33</v>
      </c>
      <c r="C41" s="39">
        <f>IF($C$5="W",$C$11*C20,$D$11*C20)</f>
        <v>22.666666666666671</v>
      </c>
      <c r="D41" s="40">
        <f t="shared" ref="D41:AL41" si="18">IF($C$5="W",$C$11*D20,$D$11*D20)</f>
        <v>22.666666666666671</v>
      </c>
      <c r="E41" s="40">
        <f t="shared" si="18"/>
        <v>22.666666666666671</v>
      </c>
      <c r="F41" s="40">
        <f t="shared" si="18"/>
        <v>22.666666666666671</v>
      </c>
      <c r="G41" s="40">
        <f t="shared" si="18"/>
        <v>22.666666666666671</v>
      </c>
      <c r="H41" s="40">
        <f t="shared" si="18"/>
        <v>22.666666666666671</v>
      </c>
      <c r="I41" s="40">
        <f t="shared" si="18"/>
        <v>22.666666666666671</v>
      </c>
      <c r="J41" s="40">
        <f t="shared" si="18"/>
        <v>22.666666666666671</v>
      </c>
      <c r="K41" s="40">
        <f t="shared" si="18"/>
        <v>22.666666666666671</v>
      </c>
      <c r="L41" s="40">
        <f t="shared" si="18"/>
        <v>22.666666666666671</v>
      </c>
      <c r="M41" s="40">
        <f t="shared" si="18"/>
        <v>22.666666666666671</v>
      </c>
      <c r="N41" s="40">
        <f t="shared" si="18"/>
        <v>22.666666666666671</v>
      </c>
      <c r="O41" s="40">
        <f t="shared" si="18"/>
        <v>24.791666666666671</v>
      </c>
      <c r="P41" s="40">
        <f t="shared" si="18"/>
        <v>24.791666666666671</v>
      </c>
      <c r="Q41" s="40">
        <f t="shared" si="18"/>
        <v>24.791666666666671</v>
      </c>
      <c r="R41" s="40">
        <f t="shared" si="18"/>
        <v>24.791666666666671</v>
      </c>
      <c r="S41" s="40">
        <f t="shared" si="18"/>
        <v>24.791666666666671</v>
      </c>
      <c r="T41" s="40">
        <f t="shared" si="18"/>
        <v>24.791666666666671</v>
      </c>
      <c r="U41" s="40">
        <f t="shared" si="18"/>
        <v>24.791666666666671</v>
      </c>
      <c r="V41" s="40">
        <f t="shared" si="18"/>
        <v>24.791666666666671</v>
      </c>
      <c r="W41" s="40">
        <f t="shared" si="18"/>
        <v>24.791666666666671</v>
      </c>
      <c r="X41" s="40">
        <f t="shared" si="18"/>
        <v>24.791666666666671</v>
      </c>
      <c r="Y41" s="40">
        <f t="shared" si="18"/>
        <v>24.791666666666671</v>
      </c>
      <c r="Z41" s="40">
        <f t="shared" si="18"/>
        <v>24.791666666666671</v>
      </c>
      <c r="AA41" s="40">
        <f t="shared" si="18"/>
        <v>26.916666666666671</v>
      </c>
      <c r="AB41" s="40">
        <f t="shared" si="18"/>
        <v>26.916666666666671</v>
      </c>
      <c r="AC41" s="40">
        <f t="shared" si="18"/>
        <v>26.916666666666671</v>
      </c>
      <c r="AD41" s="40">
        <f t="shared" si="18"/>
        <v>26.916666666666671</v>
      </c>
      <c r="AE41" s="40">
        <f t="shared" si="18"/>
        <v>26.916666666666671</v>
      </c>
      <c r="AF41" s="40">
        <f t="shared" si="18"/>
        <v>26.916666666666671</v>
      </c>
      <c r="AG41" s="40">
        <f t="shared" si="18"/>
        <v>26.916666666666671</v>
      </c>
      <c r="AH41" s="40">
        <f t="shared" si="18"/>
        <v>26.916666666666671</v>
      </c>
      <c r="AI41" s="40">
        <f t="shared" si="18"/>
        <v>26.916666666666671</v>
      </c>
      <c r="AJ41" s="40">
        <f t="shared" si="18"/>
        <v>26.916666666666671</v>
      </c>
      <c r="AK41" s="40">
        <f t="shared" si="18"/>
        <v>26.916666666666671</v>
      </c>
      <c r="AL41" s="41">
        <f t="shared" si="18"/>
        <v>26.916666666666671</v>
      </c>
      <c r="AM41" s="39">
        <f t="shared" ref="AM41:AM57" si="19">SUM(C41:N41)</f>
        <v>272.00000000000011</v>
      </c>
      <c r="AN41" s="40">
        <f t="shared" ref="AN41:AN57" si="20">SUM(O41:Z41)</f>
        <v>297.50000000000011</v>
      </c>
      <c r="AO41" s="41">
        <f t="shared" ref="AO41:AO57" si="21">SUM(AA41:AL41)</f>
        <v>323.00000000000017</v>
      </c>
    </row>
    <row r="42" spans="1:41" x14ac:dyDescent="0.3">
      <c r="A42" s="28">
        <v>0.1</v>
      </c>
      <c r="B42" s="24" t="s">
        <v>1</v>
      </c>
      <c r="C42" s="39">
        <f>$A$42*C41</f>
        <v>2.2666666666666671</v>
      </c>
      <c r="D42" s="40">
        <f t="shared" ref="D42:AL42" si="22">$A$42*D41</f>
        <v>2.2666666666666671</v>
      </c>
      <c r="E42" s="40">
        <f t="shared" si="22"/>
        <v>2.2666666666666671</v>
      </c>
      <c r="F42" s="40">
        <f t="shared" si="22"/>
        <v>2.2666666666666671</v>
      </c>
      <c r="G42" s="40">
        <f t="shared" si="22"/>
        <v>2.2666666666666671</v>
      </c>
      <c r="H42" s="40">
        <f t="shared" si="22"/>
        <v>2.2666666666666671</v>
      </c>
      <c r="I42" s="40">
        <f t="shared" si="22"/>
        <v>2.2666666666666671</v>
      </c>
      <c r="J42" s="40">
        <f t="shared" si="22"/>
        <v>2.2666666666666671</v>
      </c>
      <c r="K42" s="40">
        <f t="shared" si="22"/>
        <v>2.2666666666666671</v>
      </c>
      <c r="L42" s="40">
        <f t="shared" si="22"/>
        <v>2.2666666666666671</v>
      </c>
      <c r="M42" s="40">
        <f t="shared" si="22"/>
        <v>2.2666666666666671</v>
      </c>
      <c r="N42" s="40">
        <f t="shared" si="22"/>
        <v>2.2666666666666671</v>
      </c>
      <c r="O42" s="40">
        <f t="shared" si="22"/>
        <v>2.4791666666666674</v>
      </c>
      <c r="P42" s="40">
        <f t="shared" si="22"/>
        <v>2.4791666666666674</v>
      </c>
      <c r="Q42" s="40">
        <f t="shared" si="22"/>
        <v>2.4791666666666674</v>
      </c>
      <c r="R42" s="40">
        <f t="shared" si="22"/>
        <v>2.4791666666666674</v>
      </c>
      <c r="S42" s="40">
        <f t="shared" si="22"/>
        <v>2.4791666666666674</v>
      </c>
      <c r="T42" s="40">
        <f t="shared" si="22"/>
        <v>2.4791666666666674</v>
      </c>
      <c r="U42" s="40">
        <f t="shared" si="22"/>
        <v>2.4791666666666674</v>
      </c>
      <c r="V42" s="40">
        <f t="shared" si="22"/>
        <v>2.4791666666666674</v>
      </c>
      <c r="W42" s="40">
        <f t="shared" si="22"/>
        <v>2.4791666666666674</v>
      </c>
      <c r="X42" s="40">
        <f t="shared" si="22"/>
        <v>2.4791666666666674</v>
      </c>
      <c r="Y42" s="40">
        <f t="shared" si="22"/>
        <v>2.4791666666666674</v>
      </c>
      <c r="Z42" s="40">
        <f t="shared" si="22"/>
        <v>2.4791666666666674</v>
      </c>
      <c r="AA42" s="40">
        <f t="shared" si="22"/>
        <v>2.6916666666666673</v>
      </c>
      <c r="AB42" s="40">
        <f t="shared" si="22"/>
        <v>2.6916666666666673</v>
      </c>
      <c r="AC42" s="40">
        <f t="shared" si="22"/>
        <v>2.6916666666666673</v>
      </c>
      <c r="AD42" s="40">
        <f t="shared" si="22"/>
        <v>2.6916666666666673</v>
      </c>
      <c r="AE42" s="40">
        <f t="shared" si="22"/>
        <v>2.6916666666666673</v>
      </c>
      <c r="AF42" s="40">
        <f t="shared" si="22"/>
        <v>2.6916666666666673</v>
      </c>
      <c r="AG42" s="40">
        <f t="shared" si="22"/>
        <v>2.6916666666666673</v>
      </c>
      <c r="AH42" s="40">
        <f t="shared" si="22"/>
        <v>2.6916666666666673</v>
      </c>
      <c r="AI42" s="40">
        <f t="shared" si="22"/>
        <v>2.6916666666666673</v>
      </c>
      <c r="AJ42" s="40">
        <f t="shared" si="22"/>
        <v>2.6916666666666673</v>
      </c>
      <c r="AK42" s="40">
        <f t="shared" si="22"/>
        <v>2.6916666666666673</v>
      </c>
      <c r="AL42" s="41">
        <f t="shared" si="22"/>
        <v>2.6916666666666673</v>
      </c>
      <c r="AM42" s="39">
        <f t="shared" si="19"/>
        <v>27.2</v>
      </c>
      <c r="AN42" s="40">
        <f t="shared" si="20"/>
        <v>29.750000000000011</v>
      </c>
      <c r="AO42" s="41">
        <f t="shared" si="21"/>
        <v>32.300000000000004</v>
      </c>
    </row>
    <row r="43" spans="1:41" x14ac:dyDescent="0.3">
      <c r="A43" s="28">
        <v>0.04</v>
      </c>
      <c r="B43" s="24" t="s">
        <v>36</v>
      </c>
      <c r="C43" s="39">
        <f>$A43*C$36</f>
        <v>5.3333333333333339</v>
      </c>
      <c r="D43" s="40">
        <f t="shared" ref="D43:AL43" si="23">$A43*D$36</f>
        <v>5.3333333333333339</v>
      </c>
      <c r="E43" s="40">
        <f t="shared" si="23"/>
        <v>5.3333333333333339</v>
      </c>
      <c r="F43" s="40">
        <f t="shared" si="23"/>
        <v>5.3333333333333339</v>
      </c>
      <c r="G43" s="40">
        <f t="shared" si="23"/>
        <v>5.3333333333333339</v>
      </c>
      <c r="H43" s="40">
        <f t="shared" si="23"/>
        <v>5.3333333333333339</v>
      </c>
      <c r="I43" s="40">
        <f t="shared" si="23"/>
        <v>5.3333333333333339</v>
      </c>
      <c r="J43" s="40">
        <f t="shared" si="23"/>
        <v>5.3333333333333339</v>
      </c>
      <c r="K43" s="40">
        <f t="shared" si="23"/>
        <v>5.3333333333333339</v>
      </c>
      <c r="L43" s="40">
        <f t="shared" si="23"/>
        <v>5.3333333333333339</v>
      </c>
      <c r="M43" s="40">
        <f t="shared" si="23"/>
        <v>5.3333333333333339</v>
      </c>
      <c r="N43" s="40">
        <f t="shared" si="23"/>
        <v>5.3333333333333339</v>
      </c>
      <c r="O43" s="40">
        <f t="shared" si="23"/>
        <v>5.8333333333333339</v>
      </c>
      <c r="P43" s="40">
        <f t="shared" si="23"/>
        <v>5.8333333333333339</v>
      </c>
      <c r="Q43" s="40">
        <f t="shared" si="23"/>
        <v>5.8333333333333339</v>
      </c>
      <c r="R43" s="40">
        <f t="shared" si="23"/>
        <v>5.8333333333333339</v>
      </c>
      <c r="S43" s="40">
        <f t="shared" si="23"/>
        <v>5.8333333333333339</v>
      </c>
      <c r="T43" s="40">
        <f t="shared" si="23"/>
        <v>5.8333333333333339</v>
      </c>
      <c r="U43" s="40">
        <f t="shared" si="23"/>
        <v>5.8333333333333339</v>
      </c>
      <c r="V43" s="40">
        <f t="shared" si="23"/>
        <v>5.8333333333333339</v>
      </c>
      <c r="W43" s="40">
        <f t="shared" si="23"/>
        <v>5.8333333333333339</v>
      </c>
      <c r="X43" s="40">
        <f t="shared" si="23"/>
        <v>5.8333333333333339</v>
      </c>
      <c r="Y43" s="40">
        <f t="shared" si="23"/>
        <v>5.8333333333333339</v>
      </c>
      <c r="Z43" s="40">
        <f t="shared" si="23"/>
        <v>5.8333333333333339</v>
      </c>
      <c r="AA43" s="40">
        <f t="shared" si="23"/>
        <v>6.3333333333333339</v>
      </c>
      <c r="AB43" s="40">
        <f t="shared" si="23"/>
        <v>6.3333333333333339</v>
      </c>
      <c r="AC43" s="40">
        <f t="shared" si="23"/>
        <v>6.3333333333333339</v>
      </c>
      <c r="AD43" s="40">
        <f t="shared" si="23"/>
        <v>6.3333333333333339</v>
      </c>
      <c r="AE43" s="40">
        <f t="shared" si="23"/>
        <v>6.3333333333333339</v>
      </c>
      <c r="AF43" s="40">
        <f t="shared" si="23"/>
        <v>6.3333333333333339</v>
      </c>
      <c r="AG43" s="40">
        <f t="shared" si="23"/>
        <v>6.3333333333333339</v>
      </c>
      <c r="AH43" s="40">
        <f t="shared" si="23"/>
        <v>6.3333333333333339</v>
      </c>
      <c r="AI43" s="40">
        <f t="shared" si="23"/>
        <v>6.3333333333333339</v>
      </c>
      <c r="AJ43" s="40">
        <f t="shared" si="23"/>
        <v>6.3333333333333339</v>
      </c>
      <c r="AK43" s="40">
        <f t="shared" si="23"/>
        <v>6.3333333333333339</v>
      </c>
      <c r="AL43" s="41">
        <f t="shared" si="23"/>
        <v>6.3333333333333339</v>
      </c>
      <c r="AM43" s="39">
        <f t="shared" si="19"/>
        <v>64.000000000000014</v>
      </c>
      <c r="AN43" s="40">
        <f t="shared" si="20"/>
        <v>70.000000000000014</v>
      </c>
      <c r="AO43" s="41">
        <f t="shared" si="21"/>
        <v>76.000000000000014</v>
      </c>
    </row>
    <row r="44" spans="1:41" x14ac:dyDescent="0.3">
      <c r="A44" s="50">
        <f>20*3500/1000</f>
        <v>70</v>
      </c>
      <c r="B44" s="24" t="s">
        <v>4</v>
      </c>
      <c r="C44" s="39">
        <f t="shared" ref="C44:C50" si="24">$A44/12</f>
        <v>5.833333333333333</v>
      </c>
      <c r="D44" s="40">
        <f t="shared" ref="D44:AL50" si="25">$A44/12</f>
        <v>5.833333333333333</v>
      </c>
      <c r="E44" s="40">
        <f t="shared" si="25"/>
        <v>5.833333333333333</v>
      </c>
      <c r="F44" s="40">
        <f t="shared" si="25"/>
        <v>5.833333333333333</v>
      </c>
      <c r="G44" s="40">
        <f t="shared" si="25"/>
        <v>5.833333333333333</v>
      </c>
      <c r="H44" s="40">
        <f t="shared" si="25"/>
        <v>5.833333333333333</v>
      </c>
      <c r="I44" s="40">
        <f t="shared" si="25"/>
        <v>5.833333333333333</v>
      </c>
      <c r="J44" s="40">
        <f t="shared" si="25"/>
        <v>5.833333333333333</v>
      </c>
      <c r="K44" s="40">
        <f t="shared" si="25"/>
        <v>5.833333333333333</v>
      </c>
      <c r="L44" s="40">
        <f t="shared" si="25"/>
        <v>5.833333333333333</v>
      </c>
      <c r="M44" s="40">
        <f t="shared" si="25"/>
        <v>5.833333333333333</v>
      </c>
      <c r="N44" s="40">
        <f t="shared" si="25"/>
        <v>5.833333333333333</v>
      </c>
      <c r="O44" s="40">
        <f t="shared" si="25"/>
        <v>5.833333333333333</v>
      </c>
      <c r="P44" s="40">
        <f t="shared" si="25"/>
        <v>5.833333333333333</v>
      </c>
      <c r="Q44" s="40">
        <f t="shared" si="25"/>
        <v>5.833333333333333</v>
      </c>
      <c r="R44" s="40">
        <f t="shared" si="25"/>
        <v>5.833333333333333</v>
      </c>
      <c r="S44" s="40">
        <f t="shared" si="25"/>
        <v>5.833333333333333</v>
      </c>
      <c r="T44" s="40">
        <f t="shared" si="25"/>
        <v>5.833333333333333</v>
      </c>
      <c r="U44" s="40">
        <f t="shared" si="25"/>
        <v>5.833333333333333</v>
      </c>
      <c r="V44" s="40">
        <f t="shared" si="25"/>
        <v>5.833333333333333</v>
      </c>
      <c r="W44" s="40">
        <f t="shared" si="25"/>
        <v>5.833333333333333</v>
      </c>
      <c r="X44" s="40">
        <f t="shared" si="25"/>
        <v>5.833333333333333</v>
      </c>
      <c r="Y44" s="40">
        <f t="shared" si="25"/>
        <v>5.833333333333333</v>
      </c>
      <c r="Z44" s="40">
        <f t="shared" si="25"/>
        <v>5.833333333333333</v>
      </c>
      <c r="AA44" s="40">
        <f t="shared" si="25"/>
        <v>5.833333333333333</v>
      </c>
      <c r="AB44" s="40">
        <f t="shared" si="25"/>
        <v>5.833333333333333</v>
      </c>
      <c r="AC44" s="40">
        <f t="shared" si="25"/>
        <v>5.833333333333333</v>
      </c>
      <c r="AD44" s="40">
        <f t="shared" si="25"/>
        <v>5.833333333333333</v>
      </c>
      <c r="AE44" s="40">
        <f t="shared" si="25"/>
        <v>5.833333333333333</v>
      </c>
      <c r="AF44" s="40">
        <f t="shared" si="25"/>
        <v>5.833333333333333</v>
      </c>
      <c r="AG44" s="40">
        <f t="shared" si="25"/>
        <v>5.833333333333333</v>
      </c>
      <c r="AH44" s="40">
        <f t="shared" si="25"/>
        <v>5.833333333333333</v>
      </c>
      <c r="AI44" s="40">
        <f t="shared" si="25"/>
        <v>5.833333333333333</v>
      </c>
      <c r="AJ44" s="40">
        <f t="shared" si="25"/>
        <v>5.833333333333333</v>
      </c>
      <c r="AK44" s="40">
        <f t="shared" si="25"/>
        <v>5.833333333333333</v>
      </c>
      <c r="AL44" s="41">
        <f t="shared" si="25"/>
        <v>5.833333333333333</v>
      </c>
      <c r="AM44" s="39">
        <f t="shared" si="19"/>
        <v>70</v>
      </c>
      <c r="AN44" s="40">
        <f t="shared" si="20"/>
        <v>70</v>
      </c>
      <c r="AO44" s="41">
        <f t="shared" si="21"/>
        <v>70</v>
      </c>
    </row>
    <row r="45" spans="1:41" x14ac:dyDescent="0.3">
      <c r="A45" s="50">
        <v>10</v>
      </c>
      <c r="B45" s="24" t="s">
        <v>37</v>
      </c>
      <c r="C45" s="39">
        <f t="shared" si="24"/>
        <v>0.83333333333333337</v>
      </c>
      <c r="D45" s="40">
        <f t="shared" si="25"/>
        <v>0.83333333333333337</v>
      </c>
      <c r="E45" s="40">
        <f t="shared" si="25"/>
        <v>0.83333333333333337</v>
      </c>
      <c r="F45" s="40">
        <f t="shared" si="25"/>
        <v>0.83333333333333337</v>
      </c>
      <c r="G45" s="40">
        <f t="shared" si="25"/>
        <v>0.83333333333333337</v>
      </c>
      <c r="H45" s="40">
        <f t="shared" si="25"/>
        <v>0.83333333333333337</v>
      </c>
      <c r="I45" s="40">
        <f t="shared" si="25"/>
        <v>0.83333333333333337</v>
      </c>
      <c r="J45" s="40">
        <f t="shared" si="25"/>
        <v>0.83333333333333337</v>
      </c>
      <c r="K45" s="40">
        <f t="shared" si="25"/>
        <v>0.83333333333333337</v>
      </c>
      <c r="L45" s="40">
        <f t="shared" si="25"/>
        <v>0.83333333333333337</v>
      </c>
      <c r="M45" s="40">
        <f t="shared" si="25"/>
        <v>0.83333333333333337</v>
      </c>
      <c r="N45" s="40">
        <f t="shared" si="25"/>
        <v>0.83333333333333337</v>
      </c>
      <c r="O45" s="40">
        <f t="shared" si="25"/>
        <v>0.83333333333333337</v>
      </c>
      <c r="P45" s="40">
        <f t="shared" si="25"/>
        <v>0.83333333333333337</v>
      </c>
      <c r="Q45" s="40">
        <f t="shared" si="25"/>
        <v>0.83333333333333337</v>
      </c>
      <c r="R45" s="40">
        <f t="shared" si="25"/>
        <v>0.83333333333333337</v>
      </c>
      <c r="S45" s="40">
        <f t="shared" si="25"/>
        <v>0.83333333333333337</v>
      </c>
      <c r="T45" s="40">
        <f t="shared" si="25"/>
        <v>0.83333333333333337</v>
      </c>
      <c r="U45" s="40">
        <f t="shared" si="25"/>
        <v>0.83333333333333337</v>
      </c>
      <c r="V45" s="40">
        <f t="shared" si="25"/>
        <v>0.83333333333333337</v>
      </c>
      <c r="W45" s="40">
        <f t="shared" si="25"/>
        <v>0.83333333333333337</v>
      </c>
      <c r="X45" s="40">
        <f t="shared" si="25"/>
        <v>0.83333333333333337</v>
      </c>
      <c r="Y45" s="40">
        <f t="shared" si="25"/>
        <v>0.83333333333333337</v>
      </c>
      <c r="Z45" s="40">
        <f t="shared" si="25"/>
        <v>0.83333333333333337</v>
      </c>
      <c r="AA45" s="40">
        <f t="shared" si="25"/>
        <v>0.83333333333333337</v>
      </c>
      <c r="AB45" s="40">
        <f t="shared" si="25"/>
        <v>0.83333333333333337</v>
      </c>
      <c r="AC45" s="40">
        <f t="shared" si="25"/>
        <v>0.83333333333333337</v>
      </c>
      <c r="AD45" s="40">
        <f t="shared" si="25"/>
        <v>0.83333333333333337</v>
      </c>
      <c r="AE45" s="40">
        <f t="shared" si="25"/>
        <v>0.83333333333333337</v>
      </c>
      <c r="AF45" s="40">
        <f t="shared" si="25"/>
        <v>0.83333333333333337</v>
      </c>
      <c r="AG45" s="40">
        <f t="shared" si="25"/>
        <v>0.83333333333333337</v>
      </c>
      <c r="AH45" s="40">
        <f t="shared" si="25"/>
        <v>0.83333333333333337</v>
      </c>
      <c r="AI45" s="40">
        <f t="shared" si="25"/>
        <v>0.83333333333333337</v>
      </c>
      <c r="AJ45" s="40">
        <f t="shared" si="25"/>
        <v>0.83333333333333337</v>
      </c>
      <c r="AK45" s="40">
        <f t="shared" si="25"/>
        <v>0.83333333333333337</v>
      </c>
      <c r="AL45" s="41">
        <f t="shared" si="25"/>
        <v>0.83333333333333337</v>
      </c>
      <c r="AM45" s="39">
        <f t="shared" si="19"/>
        <v>10</v>
      </c>
      <c r="AN45" s="40">
        <f t="shared" si="20"/>
        <v>10</v>
      </c>
      <c r="AO45" s="41">
        <f t="shared" si="21"/>
        <v>10</v>
      </c>
    </row>
    <row r="46" spans="1:41" x14ac:dyDescent="0.3">
      <c r="A46" s="50">
        <f>0.7*42</f>
        <v>29.4</v>
      </c>
      <c r="B46" s="24" t="s">
        <v>5</v>
      </c>
      <c r="C46" s="39">
        <f t="shared" si="24"/>
        <v>2.4499999999999997</v>
      </c>
      <c r="D46" s="40">
        <f t="shared" si="25"/>
        <v>2.4499999999999997</v>
      </c>
      <c r="E46" s="40">
        <f t="shared" si="25"/>
        <v>2.4499999999999997</v>
      </c>
      <c r="F46" s="40">
        <f t="shared" si="25"/>
        <v>2.4499999999999997</v>
      </c>
      <c r="G46" s="40">
        <f t="shared" si="25"/>
        <v>2.4499999999999997</v>
      </c>
      <c r="H46" s="40">
        <f t="shared" si="25"/>
        <v>2.4499999999999997</v>
      </c>
      <c r="I46" s="40">
        <f t="shared" si="25"/>
        <v>2.4499999999999997</v>
      </c>
      <c r="J46" s="40">
        <f t="shared" si="25"/>
        <v>2.4499999999999997</v>
      </c>
      <c r="K46" s="40">
        <f t="shared" si="25"/>
        <v>2.4499999999999997</v>
      </c>
      <c r="L46" s="40">
        <f t="shared" si="25"/>
        <v>2.4499999999999997</v>
      </c>
      <c r="M46" s="40">
        <f t="shared" si="25"/>
        <v>2.4499999999999997</v>
      </c>
      <c r="N46" s="40">
        <f t="shared" si="25"/>
        <v>2.4499999999999997</v>
      </c>
      <c r="O46" s="40">
        <f>($A$46+$C$12/1000)/12</f>
        <v>2.6166666666666667</v>
      </c>
      <c r="P46" s="40">
        <f t="shared" ref="P46:Z46" si="26">($A$46+$C$12/1000)/12</f>
        <v>2.6166666666666667</v>
      </c>
      <c r="Q46" s="40">
        <f t="shared" si="26"/>
        <v>2.6166666666666667</v>
      </c>
      <c r="R46" s="40">
        <f t="shared" si="26"/>
        <v>2.6166666666666667</v>
      </c>
      <c r="S46" s="40">
        <f t="shared" si="26"/>
        <v>2.6166666666666667</v>
      </c>
      <c r="T46" s="40">
        <f t="shared" si="26"/>
        <v>2.6166666666666667</v>
      </c>
      <c r="U46" s="40">
        <f t="shared" si="26"/>
        <v>2.6166666666666667</v>
      </c>
      <c r="V46" s="40">
        <f t="shared" si="26"/>
        <v>2.6166666666666667</v>
      </c>
      <c r="W46" s="40">
        <f t="shared" si="26"/>
        <v>2.6166666666666667</v>
      </c>
      <c r="X46" s="40">
        <f t="shared" si="26"/>
        <v>2.6166666666666667</v>
      </c>
      <c r="Y46" s="40">
        <f t="shared" si="26"/>
        <v>2.6166666666666667</v>
      </c>
      <c r="Z46" s="40">
        <f t="shared" si="26"/>
        <v>2.6166666666666667</v>
      </c>
      <c r="AA46" s="40">
        <f t="shared" ref="AA46:AL46" si="27">($A$46+$C$12/1000+$C$12/1000)/12</f>
        <v>2.7833333333333332</v>
      </c>
      <c r="AB46" s="40">
        <f t="shared" si="27"/>
        <v>2.7833333333333332</v>
      </c>
      <c r="AC46" s="40">
        <f t="shared" si="27"/>
        <v>2.7833333333333332</v>
      </c>
      <c r="AD46" s="40">
        <f t="shared" si="27"/>
        <v>2.7833333333333332</v>
      </c>
      <c r="AE46" s="40">
        <f t="shared" si="27"/>
        <v>2.7833333333333332</v>
      </c>
      <c r="AF46" s="40">
        <f t="shared" si="27"/>
        <v>2.7833333333333332</v>
      </c>
      <c r="AG46" s="40">
        <f t="shared" si="27"/>
        <v>2.7833333333333332</v>
      </c>
      <c r="AH46" s="40">
        <f t="shared" si="27"/>
        <v>2.7833333333333332</v>
      </c>
      <c r="AI46" s="40">
        <f t="shared" si="27"/>
        <v>2.7833333333333332</v>
      </c>
      <c r="AJ46" s="40">
        <f t="shared" si="27"/>
        <v>2.7833333333333332</v>
      </c>
      <c r="AK46" s="40">
        <f t="shared" si="27"/>
        <v>2.7833333333333332</v>
      </c>
      <c r="AL46" s="41">
        <f t="shared" si="27"/>
        <v>2.7833333333333332</v>
      </c>
      <c r="AM46" s="39">
        <f t="shared" si="19"/>
        <v>29.399999999999995</v>
      </c>
      <c r="AN46" s="40">
        <f t="shared" si="20"/>
        <v>31.400000000000002</v>
      </c>
      <c r="AO46" s="41">
        <f t="shared" si="21"/>
        <v>33.399999999999991</v>
      </c>
    </row>
    <row r="47" spans="1:41" x14ac:dyDescent="0.3">
      <c r="A47" s="50">
        <v>12</v>
      </c>
      <c r="B47" s="24" t="s">
        <v>7</v>
      </c>
      <c r="C47" s="39">
        <f t="shared" si="24"/>
        <v>1</v>
      </c>
      <c r="D47" s="40">
        <f t="shared" si="25"/>
        <v>1</v>
      </c>
      <c r="E47" s="40">
        <f t="shared" si="25"/>
        <v>1</v>
      </c>
      <c r="F47" s="40">
        <f t="shared" si="25"/>
        <v>1</v>
      </c>
      <c r="G47" s="40">
        <f t="shared" si="25"/>
        <v>1</v>
      </c>
      <c r="H47" s="40">
        <f t="shared" si="25"/>
        <v>1</v>
      </c>
      <c r="I47" s="40">
        <f t="shared" si="25"/>
        <v>1</v>
      </c>
      <c r="J47" s="40">
        <f t="shared" si="25"/>
        <v>1</v>
      </c>
      <c r="K47" s="40">
        <f t="shared" si="25"/>
        <v>1</v>
      </c>
      <c r="L47" s="40">
        <f t="shared" si="25"/>
        <v>1</v>
      </c>
      <c r="M47" s="40">
        <f t="shared" si="25"/>
        <v>1</v>
      </c>
      <c r="N47" s="40">
        <f t="shared" si="25"/>
        <v>1</v>
      </c>
      <c r="O47" s="40">
        <f t="shared" si="25"/>
        <v>1</v>
      </c>
      <c r="P47" s="40">
        <f t="shared" si="25"/>
        <v>1</v>
      </c>
      <c r="Q47" s="40">
        <f t="shared" si="25"/>
        <v>1</v>
      </c>
      <c r="R47" s="40">
        <f t="shared" si="25"/>
        <v>1</v>
      </c>
      <c r="S47" s="40">
        <f t="shared" si="25"/>
        <v>1</v>
      </c>
      <c r="T47" s="40">
        <f t="shared" si="25"/>
        <v>1</v>
      </c>
      <c r="U47" s="40">
        <f t="shared" si="25"/>
        <v>1</v>
      </c>
      <c r="V47" s="40">
        <f t="shared" si="25"/>
        <v>1</v>
      </c>
      <c r="W47" s="40">
        <f t="shared" si="25"/>
        <v>1</v>
      </c>
      <c r="X47" s="40">
        <f t="shared" si="25"/>
        <v>1</v>
      </c>
      <c r="Y47" s="40">
        <f t="shared" si="25"/>
        <v>1</v>
      </c>
      <c r="Z47" s="40">
        <f t="shared" si="25"/>
        <v>1</v>
      </c>
      <c r="AA47" s="40">
        <f t="shared" si="25"/>
        <v>1</v>
      </c>
      <c r="AB47" s="40">
        <f t="shared" si="25"/>
        <v>1</v>
      </c>
      <c r="AC47" s="40">
        <f t="shared" si="25"/>
        <v>1</v>
      </c>
      <c r="AD47" s="40">
        <f t="shared" si="25"/>
        <v>1</v>
      </c>
      <c r="AE47" s="40">
        <f t="shared" si="25"/>
        <v>1</v>
      </c>
      <c r="AF47" s="40">
        <f t="shared" si="25"/>
        <v>1</v>
      </c>
      <c r="AG47" s="40">
        <f t="shared" si="25"/>
        <v>1</v>
      </c>
      <c r="AH47" s="40">
        <f t="shared" si="25"/>
        <v>1</v>
      </c>
      <c r="AI47" s="40">
        <f t="shared" si="25"/>
        <v>1</v>
      </c>
      <c r="AJ47" s="40">
        <f t="shared" si="25"/>
        <v>1</v>
      </c>
      <c r="AK47" s="40">
        <f t="shared" si="25"/>
        <v>1</v>
      </c>
      <c r="AL47" s="41">
        <f t="shared" si="25"/>
        <v>1</v>
      </c>
      <c r="AM47" s="39">
        <f t="shared" si="19"/>
        <v>12</v>
      </c>
      <c r="AN47" s="40">
        <f t="shared" si="20"/>
        <v>12</v>
      </c>
      <c r="AO47" s="41">
        <f t="shared" si="21"/>
        <v>12</v>
      </c>
    </row>
    <row r="48" spans="1:41" x14ac:dyDescent="0.3">
      <c r="A48" s="50">
        <v>14</v>
      </c>
      <c r="B48" s="24" t="s">
        <v>6</v>
      </c>
      <c r="C48" s="39">
        <f t="shared" si="24"/>
        <v>1.1666666666666667</v>
      </c>
      <c r="D48" s="40">
        <f t="shared" si="25"/>
        <v>1.1666666666666667</v>
      </c>
      <c r="E48" s="40">
        <f t="shared" si="25"/>
        <v>1.1666666666666667</v>
      </c>
      <c r="F48" s="40">
        <f t="shared" si="25"/>
        <v>1.1666666666666667</v>
      </c>
      <c r="G48" s="40">
        <f t="shared" si="25"/>
        <v>1.1666666666666667</v>
      </c>
      <c r="H48" s="40">
        <f t="shared" si="25"/>
        <v>1.1666666666666667</v>
      </c>
      <c r="I48" s="40">
        <f t="shared" si="25"/>
        <v>1.1666666666666667</v>
      </c>
      <c r="J48" s="40">
        <f t="shared" si="25"/>
        <v>1.1666666666666667</v>
      </c>
      <c r="K48" s="40">
        <f t="shared" si="25"/>
        <v>1.1666666666666667</v>
      </c>
      <c r="L48" s="40">
        <f t="shared" si="25"/>
        <v>1.1666666666666667</v>
      </c>
      <c r="M48" s="40">
        <f t="shared" si="25"/>
        <v>1.1666666666666667</v>
      </c>
      <c r="N48" s="40">
        <f t="shared" si="25"/>
        <v>1.1666666666666667</v>
      </c>
      <c r="O48" s="40">
        <f t="shared" si="25"/>
        <v>1.1666666666666667</v>
      </c>
      <c r="P48" s="40">
        <f t="shared" si="25"/>
        <v>1.1666666666666667</v>
      </c>
      <c r="Q48" s="40">
        <f t="shared" si="25"/>
        <v>1.1666666666666667</v>
      </c>
      <c r="R48" s="40">
        <f t="shared" si="25"/>
        <v>1.1666666666666667</v>
      </c>
      <c r="S48" s="40">
        <f t="shared" si="25"/>
        <v>1.1666666666666667</v>
      </c>
      <c r="T48" s="40">
        <f t="shared" si="25"/>
        <v>1.1666666666666667</v>
      </c>
      <c r="U48" s="40">
        <f t="shared" si="25"/>
        <v>1.1666666666666667</v>
      </c>
      <c r="V48" s="40">
        <f t="shared" si="25"/>
        <v>1.1666666666666667</v>
      </c>
      <c r="W48" s="40">
        <f t="shared" si="25"/>
        <v>1.1666666666666667</v>
      </c>
      <c r="X48" s="40">
        <f t="shared" si="25"/>
        <v>1.1666666666666667</v>
      </c>
      <c r="Y48" s="40">
        <f t="shared" si="25"/>
        <v>1.1666666666666667</v>
      </c>
      <c r="Z48" s="40">
        <f t="shared" si="25"/>
        <v>1.1666666666666667</v>
      </c>
      <c r="AA48" s="40">
        <f t="shared" si="25"/>
        <v>1.1666666666666667</v>
      </c>
      <c r="AB48" s="40">
        <f t="shared" si="25"/>
        <v>1.1666666666666667</v>
      </c>
      <c r="AC48" s="40">
        <f t="shared" si="25"/>
        <v>1.1666666666666667</v>
      </c>
      <c r="AD48" s="40">
        <f t="shared" si="25"/>
        <v>1.1666666666666667</v>
      </c>
      <c r="AE48" s="40">
        <f t="shared" si="25"/>
        <v>1.1666666666666667</v>
      </c>
      <c r="AF48" s="40">
        <f t="shared" si="25"/>
        <v>1.1666666666666667</v>
      </c>
      <c r="AG48" s="40">
        <f t="shared" si="25"/>
        <v>1.1666666666666667</v>
      </c>
      <c r="AH48" s="40">
        <f t="shared" si="25"/>
        <v>1.1666666666666667</v>
      </c>
      <c r="AI48" s="40">
        <f t="shared" si="25"/>
        <v>1.1666666666666667</v>
      </c>
      <c r="AJ48" s="40">
        <f t="shared" si="25"/>
        <v>1.1666666666666667</v>
      </c>
      <c r="AK48" s="40">
        <f t="shared" si="25"/>
        <v>1.1666666666666667</v>
      </c>
      <c r="AL48" s="41">
        <f t="shared" si="25"/>
        <v>1.1666666666666667</v>
      </c>
      <c r="AM48" s="39">
        <f t="shared" si="19"/>
        <v>13.999999999999998</v>
      </c>
      <c r="AN48" s="40">
        <f t="shared" si="20"/>
        <v>13.999999999999998</v>
      </c>
      <c r="AO48" s="41">
        <f t="shared" si="21"/>
        <v>13.999999999999998</v>
      </c>
    </row>
    <row r="49" spans="1:41" x14ac:dyDescent="0.3">
      <c r="A49" s="50">
        <v>75</v>
      </c>
      <c r="B49" s="24" t="s">
        <v>0</v>
      </c>
      <c r="C49" s="39">
        <f t="shared" si="24"/>
        <v>6.25</v>
      </c>
      <c r="D49" s="40">
        <f t="shared" si="25"/>
        <v>6.25</v>
      </c>
      <c r="E49" s="40">
        <f t="shared" si="25"/>
        <v>6.25</v>
      </c>
      <c r="F49" s="40">
        <f t="shared" si="25"/>
        <v>6.25</v>
      </c>
      <c r="G49" s="40">
        <f t="shared" si="25"/>
        <v>6.25</v>
      </c>
      <c r="H49" s="40">
        <f t="shared" si="25"/>
        <v>6.25</v>
      </c>
      <c r="I49" s="40">
        <f t="shared" si="25"/>
        <v>6.25</v>
      </c>
      <c r="J49" s="40">
        <f t="shared" si="25"/>
        <v>6.25</v>
      </c>
      <c r="K49" s="40">
        <f t="shared" si="25"/>
        <v>6.25</v>
      </c>
      <c r="L49" s="40">
        <f t="shared" si="25"/>
        <v>6.25</v>
      </c>
      <c r="M49" s="40">
        <f t="shared" si="25"/>
        <v>6.25</v>
      </c>
      <c r="N49" s="40">
        <f t="shared" si="25"/>
        <v>6.25</v>
      </c>
      <c r="O49" s="40">
        <f t="shared" si="25"/>
        <v>6.25</v>
      </c>
      <c r="P49" s="40">
        <f t="shared" si="25"/>
        <v>6.25</v>
      </c>
      <c r="Q49" s="40">
        <f t="shared" si="25"/>
        <v>6.25</v>
      </c>
      <c r="R49" s="40">
        <f t="shared" si="25"/>
        <v>6.25</v>
      </c>
      <c r="S49" s="40">
        <f t="shared" si="25"/>
        <v>6.25</v>
      </c>
      <c r="T49" s="40">
        <f t="shared" si="25"/>
        <v>6.25</v>
      </c>
      <c r="U49" s="40">
        <f t="shared" si="25"/>
        <v>6.25</v>
      </c>
      <c r="V49" s="40">
        <f t="shared" si="25"/>
        <v>6.25</v>
      </c>
      <c r="W49" s="40">
        <f t="shared" si="25"/>
        <v>6.25</v>
      </c>
      <c r="X49" s="40">
        <f t="shared" si="25"/>
        <v>6.25</v>
      </c>
      <c r="Y49" s="40">
        <f t="shared" si="25"/>
        <v>6.25</v>
      </c>
      <c r="Z49" s="40">
        <f t="shared" si="25"/>
        <v>6.25</v>
      </c>
      <c r="AA49" s="40">
        <f t="shared" si="25"/>
        <v>6.25</v>
      </c>
      <c r="AB49" s="40">
        <f t="shared" si="25"/>
        <v>6.25</v>
      </c>
      <c r="AC49" s="40">
        <f t="shared" si="25"/>
        <v>6.25</v>
      </c>
      <c r="AD49" s="40">
        <f t="shared" si="25"/>
        <v>6.25</v>
      </c>
      <c r="AE49" s="40">
        <f t="shared" si="25"/>
        <v>6.25</v>
      </c>
      <c r="AF49" s="40">
        <f t="shared" si="25"/>
        <v>6.25</v>
      </c>
      <c r="AG49" s="40">
        <f t="shared" si="25"/>
        <v>6.25</v>
      </c>
      <c r="AH49" s="40">
        <f t="shared" si="25"/>
        <v>6.25</v>
      </c>
      <c r="AI49" s="40">
        <f t="shared" si="25"/>
        <v>6.25</v>
      </c>
      <c r="AJ49" s="40">
        <f t="shared" si="25"/>
        <v>6.25</v>
      </c>
      <c r="AK49" s="40">
        <f t="shared" si="25"/>
        <v>6.25</v>
      </c>
      <c r="AL49" s="41">
        <f t="shared" si="25"/>
        <v>6.25</v>
      </c>
      <c r="AM49" s="39">
        <f t="shared" si="19"/>
        <v>75</v>
      </c>
      <c r="AN49" s="40">
        <f t="shared" si="20"/>
        <v>75</v>
      </c>
      <c r="AO49" s="41">
        <f t="shared" si="21"/>
        <v>75</v>
      </c>
    </row>
    <row r="50" spans="1:41" x14ac:dyDescent="0.3">
      <c r="A50" s="50">
        <v>1.2</v>
      </c>
      <c r="B50" s="24" t="s">
        <v>38</v>
      </c>
      <c r="C50" s="39">
        <f t="shared" si="24"/>
        <v>9.9999999999999992E-2</v>
      </c>
      <c r="D50" s="40">
        <f t="shared" si="25"/>
        <v>9.9999999999999992E-2</v>
      </c>
      <c r="E50" s="40">
        <f t="shared" si="25"/>
        <v>9.9999999999999992E-2</v>
      </c>
      <c r="F50" s="40">
        <f t="shared" si="25"/>
        <v>9.9999999999999992E-2</v>
      </c>
      <c r="G50" s="40">
        <f t="shared" si="25"/>
        <v>9.9999999999999992E-2</v>
      </c>
      <c r="H50" s="40">
        <f t="shared" si="25"/>
        <v>9.9999999999999992E-2</v>
      </c>
      <c r="I50" s="40">
        <f t="shared" si="25"/>
        <v>9.9999999999999992E-2</v>
      </c>
      <c r="J50" s="40">
        <f t="shared" si="25"/>
        <v>9.9999999999999992E-2</v>
      </c>
      <c r="K50" s="40">
        <f t="shared" si="25"/>
        <v>9.9999999999999992E-2</v>
      </c>
      <c r="L50" s="40">
        <f t="shared" si="25"/>
        <v>9.9999999999999992E-2</v>
      </c>
      <c r="M50" s="40">
        <f t="shared" si="25"/>
        <v>9.9999999999999992E-2</v>
      </c>
      <c r="N50" s="40">
        <f t="shared" si="25"/>
        <v>9.9999999999999992E-2</v>
      </c>
      <c r="O50" s="40">
        <f t="shared" si="25"/>
        <v>9.9999999999999992E-2</v>
      </c>
      <c r="P50" s="40">
        <f t="shared" si="25"/>
        <v>9.9999999999999992E-2</v>
      </c>
      <c r="Q50" s="40">
        <f t="shared" si="25"/>
        <v>9.9999999999999992E-2</v>
      </c>
      <c r="R50" s="40">
        <f t="shared" si="25"/>
        <v>9.9999999999999992E-2</v>
      </c>
      <c r="S50" s="40">
        <f t="shared" si="25"/>
        <v>9.9999999999999992E-2</v>
      </c>
      <c r="T50" s="40">
        <f t="shared" si="25"/>
        <v>9.9999999999999992E-2</v>
      </c>
      <c r="U50" s="40">
        <f t="shared" si="25"/>
        <v>9.9999999999999992E-2</v>
      </c>
      <c r="V50" s="40">
        <f t="shared" si="25"/>
        <v>9.9999999999999992E-2</v>
      </c>
      <c r="W50" s="40">
        <f t="shared" si="25"/>
        <v>9.9999999999999992E-2</v>
      </c>
      <c r="X50" s="40">
        <f t="shared" si="25"/>
        <v>9.9999999999999992E-2</v>
      </c>
      <c r="Y50" s="40">
        <f t="shared" si="25"/>
        <v>9.9999999999999992E-2</v>
      </c>
      <c r="Z50" s="40">
        <f t="shared" si="25"/>
        <v>9.9999999999999992E-2</v>
      </c>
      <c r="AA50" s="40">
        <f t="shared" si="25"/>
        <v>9.9999999999999992E-2</v>
      </c>
      <c r="AB50" s="40">
        <f t="shared" si="25"/>
        <v>9.9999999999999992E-2</v>
      </c>
      <c r="AC50" s="40">
        <f t="shared" si="25"/>
        <v>9.9999999999999992E-2</v>
      </c>
      <c r="AD50" s="40">
        <f t="shared" si="25"/>
        <v>9.9999999999999992E-2</v>
      </c>
      <c r="AE50" s="40">
        <f t="shared" si="25"/>
        <v>9.9999999999999992E-2</v>
      </c>
      <c r="AF50" s="40">
        <f t="shared" si="25"/>
        <v>9.9999999999999992E-2</v>
      </c>
      <c r="AG50" s="40">
        <f t="shared" si="25"/>
        <v>9.9999999999999992E-2</v>
      </c>
      <c r="AH50" s="40">
        <f t="shared" si="25"/>
        <v>9.9999999999999992E-2</v>
      </c>
      <c r="AI50" s="40">
        <f t="shared" si="25"/>
        <v>9.9999999999999992E-2</v>
      </c>
      <c r="AJ50" s="40">
        <f t="shared" si="25"/>
        <v>9.9999999999999992E-2</v>
      </c>
      <c r="AK50" s="40">
        <f t="shared" si="25"/>
        <v>9.9999999999999992E-2</v>
      </c>
      <c r="AL50" s="41">
        <f t="shared" si="25"/>
        <v>9.9999999999999992E-2</v>
      </c>
      <c r="AM50" s="39">
        <f t="shared" si="19"/>
        <v>1.2</v>
      </c>
      <c r="AN50" s="40">
        <f t="shared" si="20"/>
        <v>1.2</v>
      </c>
      <c r="AO50" s="41">
        <f t="shared" si="21"/>
        <v>1.2</v>
      </c>
    </row>
    <row r="51" spans="1:41" x14ac:dyDescent="0.3">
      <c r="A51" s="49">
        <v>1.4999999999999999E-2</v>
      </c>
      <c r="B51" s="61" t="s">
        <v>39</v>
      </c>
      <c r="C51" s="39">
        <f>$A51*C$36</f>
        <v>2</v>
      </c>
      <c r="D51" s="40">
        <f t="shared" ref="D51:AL52" si="28">$A51*D$36</f>
        <v>2</v>
      </c>
      <c r="E51" s="40">
        <f t="shared" si="28"/>
        <v>2</v>
      </c>
      <c r="F51" s="40">
        <f t="shared" si="28"/>
        <v>2</v>
      </c>
      <c r="G51" s="40">
        <f t="shared" si="28"/>
        <v>2</v>
      </c>
      <c r="H51" s="40">
        <f t="shared" si="28"/>
        <v>2</v>
      </c>
      <c r="I51" s="40">
        <f t="shared" si="28"/>
        <v>2</v>
      </c>
      <c r="J51" s="40">
        <f t="shared" si="28"/>
        <v>2</v>
      </c>
      <c r="K51" s="40">
        <f t="shared" si="28"/>
        <v>2</v>
      </c>
      <c r="L51" s="40">
        <f t="shared" si="28"/>
        <v>2</v>
      </c>
      <c r="M51" s="40">
        <f t="shared" si="28"/>
        <v>2</v>
      </c>
      <c r="N51" s="40">
        <f t="shared" si="28"/>
        <v>2</v>
      </c>
      <c r="O51" s="40">
        <f t="shared" si="28"/>
        <v>2.1875</v>
      </c>
      <c r="P51" s="40">
        <f t="shared" si="28"/>
        <v>2.1875</v>
      </c>
      <c r="Q51" s="40">
        <f t="shared" si="28"/>
        <v>2.1875</v>
      </c>
      <c r="R51" s="40">
        <f t="shared" si="28"/>
        <v>2.1875</v>
      </c>
      <c r="S51" s="40">
        <f t="shared" si="28"/>
        <v>2.1875</v>
      </c>
      <c r="T51" s="40">
        <f t="shared" si="28"/>
        <v>2.1875</v>
      </c>
      <c r="U51" s="40">
        <f t="shared" si="28"/>
        <v>2.1875</v>
      </c>
      <c r="V51" s="40">
        <f t="shared" si="28"/>
        <v>2.1875</v>
      </c>
      <c r="W51" s="40">
        <f t="shared" si="28"/>
        <v>2.1875</v>
      </c>
      <c r="X51" s="40">
        <f t="shared" si="28"/>
        <v>2.1875</v>
      </c>
      <c r="Y51" s="40">
        <f t="shared" si="28"/>
        <v>2.1875</v>
      </c>
      <c r="Z51" s="40">
        <f t="shared" si="28"/>
        <v>2.1875</v>
      </c>
      <c r="AA51" s="40">
        <f t="shared" si="28"/>
        <v>2.375</v>
      </c>
      <c r="AB51" s="40">
        <f t="shared" si="28"/>
        <v>2.375</v>
      </c>
      <c r="AC51" s="40">
        <f t="shared" si="28"/>
        <v>2.375</v>
      </c>
      <c r="AD51" s="40">
        <f t="shared" si="28"/>
        <v>2.375</v>
      </c>
      <c r="AE51" s="40">
        <f t="shared" si="28"/>
        <v>2.375</v>
      </c>
      <c r="AF51" s="40">
        <f t="shared" si="28"/>
        <v>2.375</v>
      </c>
      <c r="AG51" s="40">
        <f t="shared" si="28"/>
        <v>2.375</v>
      </c>
      <c r="AH51" s="40">
        <f t="shared" si="28"/>
        <v>2.375</v>
      </c>
      <c r="AI51" s="40">
        <f t="shared" si="28"/>
        <v>2.375</v>
      </c>
      <c r="AJ51" s="40">
        <f t="shared" si="28"/>
        <v>2.375</v>
      </c>
      <c r="AK51" s="40">
        <f t="shared" si="28"/>
        <v>2.375</v>
      </c>
      <c r="AL51" s="41">
        <f t="shared" si="28"/>
        <v>2.375</v>
      </c>
      <c r="AM51" s="39">
        <f t="shared" si="19"/>
        <v>24</v>
      </c>
      <c r="AN51" s="40">
        <f t="shared" si="20"/>
        <v>26.25</v>
      </c>
      <c r="AO51" s="41">
        <f t="shared" si="21"/>
        <v>28.5</v>
      </c>
    </row>
    <row r="52" spans="1:41" x14ac:dyDescent="0.3">
      <c r="A52" s="49">
        <v>6.0000000000000001E-3</v>
      </c>
      <c r="B52" s="61" t="s">
        <v>40</v>
      </c>
      <c r="C52" s="39">
        <f>$A52*C$36</f>
        <v>0.8</v>
      </c>
      <c r="D52" s="40">
        <f t="shared" si="28"/>
        <v>0.8</v>
      </c>
      <c r="E52" s="40">
        <f t="shared" si="28"/>
        <v>0.8</v>
      </c>
      <c r="F52" s="40">
        <f t="shared" si="28"/>
        <v>0.8</v>
      </c>
      <c r="G52" s="40">
        <f t="shared" si="28"/>
        <v>0.8</v>
      </c>
      <c r="H52" s="40">
        <f t="shared" si="28"/>
        <v>0.8</v>
      </c>
      <c r="I52" s="40">
        <f t="shared" si="28"/>
        <v>0.8</v>
      </c>
      <c r="J52" s="40">
        <f t="shared" si="28"/>
        <v>0.8</v>
      </c>
      <c r="K52" s="40">
        <f t="shared" si="28"/>
        <v>0.8</v>
      </c>
      <c r="L52" s="40">
        <f t="shared" si="28"/>
        <v>0.8</v>
      </c>
      <c r="M52" s="40">
        <f t="shared" si="28"/>
        <v>0.8</v>
      </c>
      <c r="N52" s="40">
        <f t="shared" si="28"/>
        <v>0.8</v>
      </c>
      <c r="O52" s="40">
        <f t="shared" si="28"/>
        <v>0.87500000000000011</v>
      </c>
      <c r="P52" s="40">
        <f t="shared" si="28"/>
        <v>0.87500000000000011</v>
      </c>
      <c r="Q52" s="40">
        <f t="shared" si="28"/>
        <v>0.87500000000000011</v>
      </c>
      <c r="R52" s="40">
        <f t="shared" si="28"/>
        <v>0.87500000000000011</v>
      </c>
      <c r="S52" s="40">
        <f t="shared" si="28"/>
        <v>0.87500000000000011</v>
      </c>
      <c r="T52" s="40">
        <f t="shared" si="28"/>
        <v>0.87500000000000011</v>
      </c>
      <c r="U52" s="40">
        <f t="shared" si="28"/>
        <v>0.87500000000000011</v>
      </c>
      <c r="V52" s="40">
        <f t="shared" si="28"/>
        <v>0.87500000000000011</v>
      </c>
      <c r="W52" s="40">
        <f t="shared" si="28"/>
        <v>0.87500000000000011</v>
      </c>
      <c r="X52" s="40">
        <f t="shared" si="28"/>
        <v>0.87500000000000011</v>
      </c>
      <c r="Y52" s="40">
        <f t="shared" si="28"/>
        <v>0.87500000000000011</v>
      </c>
      <c r="Z52" s="40">
        <f t="shared" si="28"/>
        <v>0.87500000000000011</v>
      </c>
      <c r="AA52" s="40">
        <f t="shared" si="28"/>
        <v>0.95000000000000007</v>
      </c>
      <c r="AB52" s="40">
        <f t="shared" si="28"/>
        <v>0.95000000000000007</v>
      </c>
      <c r="AC52" s="40">
        <f t="shared" si="28"/>
        <v>0.95000000000000007</v>
      </c>
      <c r="AD52" s="40">
        <f t="shared" si="28"/>
        <v>0.95000000000000007</v>
      </c>
      <c r="AE52" s="40">
        <f t="shared" si="28"/>
        <v>0.95000000000000007</v>
      </c>
      <c r="AF52" s="40">
        <f t="shared" si="28"/>
        <v>0.95000000000000007</v>
      </c>
      <c r="AG52" s="40">
        <f t="shared" si="28"/>
        <v>0.95000000000000007</v>
      </c>
      <c r="AH52" s="40">
        <f t="shared" si="28"/>
        <v>0.95000000000000007</v>
      </c>
      <c r="AI52" s="40">
        <f t="shared" si="28"/>
        <v>0.95000000000000007</v>
      </c>
      <c r="AJ52" s="40">
        <f t="shared" si="28"/>
        <v>0.95000000000000007</v>
      </c>
      <c r="AK52" s="40">
        <f t="shared" si="28"/>
        <v>0.95000000000000007</v>
      </c>
      <c r="AL52" s="41">
        <f t="shared" si="28"/>
        <v>0.95000000000000007</v>
      </c>
      <c r="AM52" s="39">
        <f t="shared" si="19"/>
        <v>9.6</v>
      </c>
      <c r="AN52" s="40">
        <f t="shared" si="20"/>
        <v>10.500000000000002</v>
      </c>
      <c r="AO52" s="41">
        <f t="shared" si="21"/>
        <v>11.399999999999999</v>
      </c>
    </row>
    <row r="53" spans="1:41" x14ac:dyDescent="0.3">
      <c r="A53" s="50">
        <v>3.6</v>
      </c>
      <c r="B53" s="61" t="s">
        <v>41</v>
      </c>
      <c r="C53" s="39">
        <f>$A53/12</f>
        <v>0.3</v>
      </c>
      <c r="D53" s="40">
        <f t="shared" ref="D53:AL53" si="29">$A53/12</f>
        <v>0.3</v>
      </c>
      <c r="E53" s="40">
        <f t="shared" si="29"/>
        <v>0.3</v>
      </c>
      <c r="F53" s="40">
        <f t="shared" si="29"/>
        <v>0.3</v>
      </c>
      <c r="G53" s="40">
        <f t="shared" si="29"/>
        <v>0.3</v>
      </c>
      <c r="H53" s="40">
        <f t="shared" si="29"/>
        <v>0.3</v>
      </c>
      <c r="I53" s="40">
        <f t="shared" si="29"/>
        <v>0.3</v>
      </c>
      <c r="J53" s="40">
        <f t="shared" si="29"/>
        <v>0.3</v>
      </c>
      <c r="K53" s="40">
        <f t="shared" si="29"/>
        <v>0.3</v>
      </c>
      <c r="L53" s="40">
        <f t="shared" si="29"/>
        <v>0.3</v>
      </c>
      <c r="M53" s="40">
        <f t="shared" si="29"/>
        <v>0.3</v>
      </c>
      <c r="N53" s="40">
        <f t="shared" si="29"/>
        <v>0.3</v>
      </c>
      <c r="O53" s="40">
        <f t="shared" si="29"/>
        <v>0.3</v>
      </c>
      <c r="P53" s="40">
        <f t="shared" si="29"/>
        <v>0.3</v>
      </c>
      <c r="Q53" s="40">
        <f t="shared" si="29"/>
        <v>0.3</v>
      </c>
      <c r="R53" s="40">
        <f t="shared" si="29"/>
        <v>0.3</v>
      </c>
      <c r="S53" s="40">
        <f t="shared" si="29"/>
        <v>0.3</v>
      </c>
      <c r="T53" s="40">
        <f t="shared" si="29"/>
        <v>0.3</v>
      </c>
      <c r="U53" s="40">
        <f t="shared" si="29"/>
        <v>0.3</v>
      </c>
      <c r="V53" s="40">
        <f t="shared" si="29"/>
        <v>0.3</v>
      </c>
      <c r="W53" s="40">
        <f t="shared" si="29"/>
        <v>0.3</v>
      </c>
      <c r="X53" s="40">
        <f t="shared" si="29"/>
        <v>0.3</v>
      </c>
      <c r="Y53" s="40">
        <f t="shared" si="29"/>
        <v>0.3</v>
      </c>
      <c r="Z53" s="40">
        <f t="shared" si="29"/>
        <v>0.3</v>
      </c>
      <c r="AA53" s="40">
        <f t="shared" si="29"/>
        <v>0.3</v>
      </c>
      <c r="AB53" s="40">
        <f t="shared" si="29"/>
        <v>0.3</v>
      </c>
      <c r="AC53" s="40">
        <f t="shared" si="29"/>
        <v>0.3</v>
      </c>
      <c r="AD53" s="40">
        <f t="shared" si="29"/>
        <v>0.3</v>
      </c>
      <c r="AE53" s="40">
        <f t="shared" si="29"/>
        <v>0.3</v>
      </c>
      <c r="AF53" s="40">
        <f t="shared" si="29"/>
        <v>0.3</v>
      </c>
      <c r="AG53" s="40">
        <f t="shared" si="29"/>
        <v>0.3</v>
      </c>
      <c r="AH53" s="40">
        <f t="shared" si="29"/>
        <v>0.3</v>
      </c>
      <c r="AI53" s="40">
        <f t="shared" si="29"/>
        <v>0.3</v>
      </c>
      <c r="AJ53" s="40">
        <f t="shared" si="29"/>
        <v>0.3</v>
      </c>
      <c r="AK53" s="40">
        <f t="shared" si="29"/>
        <v>0.3</v>
      </c>
      <c r="AL53" s="41">
        <f t="shared" si="29"/>
        <v>0.3</v>
      </c>
      <c r="AM53" s="39">
        <f t="shared" si="19"/>
        <v>3.5999999999999992</v>
      </c>
      <c r="AN53" s="40">
        <f t="shared" si="20"/>
        <v>3.5999999999999992</v>
      </c>
      <c r="AO53" s="41">
        <f t="shared" si="21"/>
        <v>3.5999999999999992</v>
      </c>
    </row>
    <row r="54" spans="1:41" x14ac:dyDescent="0.3">
      <c r="A54" s="49">
        <v>5.0000000000000001E-3</v>
      </c>
      <c r="B54" s="61" t="s">
        <v>42</v>
      </c>
      <c r="C54" s="39">
        <f>$A54*C$36</f>
        <v>0.66666666666666674</v>
      </c>
      <c r="D54" s="40">
        <f t="shared" ref="D54:AL54" si="30">$A54*D$36</f>
        <v>0.66666666666666674</v>
      </c>
      <c r="E54" s="40">
        <f t="shared" si="30"/>
        <v>0.66666666666666674</v>
      </c>
      <c r="F54" s="40">
        <f t="shared" si="30"/>
        <v>0.66666666666666674</v>
      </c>
      <c r="G54" s="40">
        <f t="shared" si="30"/>
        <v>0.66666666666666674</v>
      </c>
      <c r="H54" s="40">
        <f t="shared" si="30"/>
        <v>0.66666666666666674</v>
      </c>
      <c r="I54" s="40">
        <f t="shared" si="30"/>
        <v>0.66666666666666674</v>
      </c>
      <c r="J54" s="40">
        <f t="shared" si="30"/>
        <v>0.66666666666666674</v>
      </c>
      <c r="K54" s="40">
        <f t="shared" si="30"/>
        <v>0.66666666666666674</v>
      </c>
      <c r="L54" s="40">
        <f t="shared" si="30"/>
        <v>0.66666666666666674</v>
      </c>
      <c r="M54" s="40">
        <f t="shared" si="30"/>
        <v>0.66666666666666674</v>
      </c>
      <c r="N54" s="40">
        <f t="shared" si="30"/>
        <v>0.66666666666666674</v>
      </c>
      <c r="O54" s="40">
        <f t="shared" si="30"/>
        <v>0.72916666666666674</v>
      </c>
      <c r="P54" s="40">
        <f t="shared" si="30"/>
        <v>0.72916666666666674</v>
      </c>
      <c r="Q54" s="40">
        <f t="shared" si="30"/>
        <v>0.72916666666666674</v>
      </c>
      <c r="R54" s="40">
        <f t="shared" si="30"/>
        <v>0.72916666666666674</v>
      </c>
      <c r="S54" s="40">
        <f t="shared" si="30"/>
        <v>0.72916666666666674</v>
      </c>
      <c r="T54" s="40">
        <f t="shared" si="30"/>
        <v>0.72916666666666674</v>
      </c>
      <c r="U54" s="40">
        <f t="shared" si="30"/>
        <v>0.72916666666666674</v>
      </c>
      <c r="V54" s="40">
        <f t="shared" si="30"/>
        <v>0.72916666666666674</v>
      </c>
      <c r="W54" s="40">
        <f t="shared" si="30"/>
        <v>0.72916666666666674</v>
      </c>
      <c r="X54" s="40">
        <f t="shared" si="30"/>
        <v>0.72916666666666674</v>
      </c>
      <c r="Y54" s="40">
        <f t="shared" si="30"/>
        <v>0.72916666666666674</v>
      </c>
      <c r="Z54" s="40">
        <f t="shared" si="30"/>
        <v>0.72916666666666674</v>
      </c>
      <c r="AA54" s="40">
        <f t="shared" si="30"/>
        <v>0.79166666666666674</v>
      </c>
      <c r="AB54" s="40">
        <f t="shared" si="30"/>
        <v>0.79166666666666674</v>
      </c>
      <c r="AC54" s="40">
        <f t="shared" si="30"/>
        <v>0.79166666666666674</v>
      </c>
      <c r="AD54" s="40">
        <f t="shared" si="30"/>
        <v>0.79166666666666674</v>
      </c>
      <c r="AE54" s="40">
        <f t="shared" si="30"/>
        <v>0.79166666666666674</v>
      </c>
      <c r="AF54" s="40">
        <f t="shared" si="30"/>
        <v>0.79166666666666674</v>
      </c>
      <c r="AG54" s="40">
        <f t="shared" si="30"/>
        <v>0.79166666666666674</v>
      </c>
      <c r="AH54" s="40">
        <f t="shared" si="30"/>
        <v>0.79166666666666674</v>
      </c>
      <c r="AI54" s="40">
        <f t="shared" si="30"/>
        <v>0.79166666666666674</v>
      </c>
      <c r="AJ54" s="40">
        <f t="shared" si="30"/>
        <v>0.79166666666666674</v>
      </c>
      <c r="AK54" s="40">
        <f t="shared" si="30"/>
        <v>0.79166666666666674</v>
      </c>
      <c r="AL54" s="41">
        <f t="shared" si="30"/>
        <v>0.79166666666666674</v>
      </c>
      <c r="AM54" s="39">
        <f t="shared" si="19"/>
        <v>8.0000000000000018</v>
      </c>
      <c r="AN54" s="40">
        <f t="shared" si="20"/>
        <v>8.7500000000000018</v>
      </c>
      <c r="AO54" s="41">
        <f t="shared" si="21"/>
        <v>9.5000000000000018</v>
      </c>
    </row>
    <row r="55" spans="1:41" x14ac:dyDescent="0.3">
      <c r="A55" s="30"/>
      <c r="B55" s="61" t="s">
        <v>43</v>
      </c>
      <c r="C55" s="39">
        <f>$C$13/12/1000*$C$14</f>
        <v>2.84</v>
      </c>
      <c r="D55" s="40">
        <f t="shared" ref="D55:AL55" si="31">$C$13/12/1000*$C$14</f>
        <v>2.84</v>
      </c>
      <c r="E55" s="40">
        <f t="shared" si="31"/>
        <v>2.84</v>
      </c>
      <c r="F55" s="40">
        <f t="shared" si="31"/>
        <v>2.84</v>
      </c>
      <c r="G55" s="40">
        <f t="shared" si="31"/>
        <v>2.84</v>
      </c>
      <c r="H55" s="40">
        <f t="shared" si="31"/>
        <v>2.84</v>
      </c>
      <c r="I55" s="40">
        <f t="shared" si="31"/>
        <v>2.84</v>
      </c>
      <c r="J55" s="40">
        <f t="shared" si="31"/>
        <v>2.84</v>
      </c>
      <c r="K55" s="40">
        <f t="shared" si="31"/>
        <v>2.84</v>
      </c>
      <c r="L55" s="40">
        <f t="shared" si="31"/>
        <v>2.84</v>
      </c>
      <c r="M55" s="40">
        <f t="shared" si="31"/>
        <v>2.84</v>
      </c>
      <c r="N55" s="40">
        <f t="shared" si="31"/>
        <v>2.84</v>
      </c>
      <c r="O55" s="40">
        <f t="shared" si="31"/>
        <v>2.84</v>
      </c>
      <c r="P55" s="40">
        <f t="shared" si="31"/>
        <v>2.84</v>
      </c>
      <c r="Q55" s="40">
        <f t="shared" si="31"/>
        <v>2.84</v>
      </c>
      <c r="R55" s="40">
        <f t="shared" si="31"/>
        <v>2.84</v>
      </c>
      <c r="S55" s="40">
        <f t="shared" si="31"/>
        <v>2.84</v>
      </c>
      <c r="T55" s="40">
        <f t="shared" si="31"/>
        <v>2.84</v>
      </c>
      <c r="U55" s="40">
        <f t="shared" si="31"/>
        <v>2.84</v>
      </c>
      <c r="V55" s="40">
        <f t="shared" si="31"/>
        <v>2.84</v>
      </c>
      <c r="W55" s="40">
        <f t="shared" si="31"/>
        <v>2.84</v>
      </c>
      <c r="X55" s="40">
        <f t="shared" si="31"/>
        <v>2.84</v>
      </c>
      <c r="Y55" s="40">
        <f t="shared" si="31"/>
        <v>2.84</v>
      </c>
      <c r="Z55" s="40">
        <f t="shared" si="31"/>
        <v>2.84</v>
      </c>
      <c r="AA55" s="40">
        <f t="shared" si="31"/>
        <v>2.84</v>
      </c>
      <c r="AB55" s="40">
        <f t="shared" si="31"/>
        <v>2.84</v>
      </c>
      <c r="AC55" s="40">
        <f t="shared" si="31"/>
        <v>2.84</v>
      </c>
      <c r="AD55" s="40">
        <f t="shared" si="31"/>
        <v>2.84</v>
      </c>
      <c r="AE55" s="40">
        <f t="shared" si="31"/>
        <v>2.84</v>
      </c>
      <c r="AF55" s="40">
        <f t="shared" si="31"/>
        <v>2.84</v>
      </c>
      <c r="AG55" s="40">
        <f t="shared" si="31"/>
        <v>2.84</v>
      </c>
      <c r="AH55" s="40">
        <f t="shared" si="31"/>
        <v>2.84</v>
      </c>
      <c r="AI55" s="40">
        <f t="shared" si="31"/>
        <v>2.84</v>
      </c>
      <c r="AJ55" s="40">
        <f t="shared" si="31"/>
        <v>2.84</v>
      </c>
      <c r="AK55" s="40">
        <f t="shared" si="31"/>
        <v>2.84</v>
      </c>
      <c r="AL55" s="41">
        <f t="shared" si="31"/>
        <v>2.84</v>
      </c>
      <c r="AM55" s="39">
        <f t="shared" si="19"/>
        <v>34.08</v>
      </c>
      <c r="AN55" s="40">
        <f t="shared" si="20"/>
        <v>34.08</v>
      </c>
      <c r="AO55" s="41">
        <f t="shared" si="21"/>
        <v>34.08</v>
      </c>
    </row>
    <row r="56" spans="1:41" x14ac:dyDescent="0.3">
      <c r="A56" s="30"/>
      <c r="B56" s="61" t="s">
        <v>44</v>
      </c>
      <c r="C56" s="39">
        <f>139286/12/1000</f>
        <v>11.607166666666666</v>
      </c>
      <c r="D56" s="40">
        <f t="shared" ref="D56:N56" si="32">139286/12/1000</f>
        <v>11.607166666666666</v>
      </c>
      <c r="E56" s="40">
        <f t="shared" si="32"/>
        <v>11.607166666666666</v>
      </c>
      <c r="F56" s="40">
        <f t="shared" si="32"/>
        <v>11.607166666666666</v>
      </c>
      <c r="G56" s="40">
        <f t="shared" si="32"/>
        <v>11.607166666666666</v>
      </c>
      <c r="H56" s="40">
        <f t="shared" si="32"/>
        <v>11.607166666666666</v>
      </c>
      <c r="I56" s="40">
        <f t="shared" si="32"/>
        <v>11.607166666666666</v>
      </c>
      <c r="J56" s="40">
        <f t="shared" si="32"/>
        <v>11.607166666666666</v>
      </c>
      <c r="K56" s="40">
        <f t="shared" si="32"/>
        <v>11.607166666666666</v>
      </c>
      <c r="L56" s="40">
        <f t="shared" si="32"/>
        <v>11.607166666666666</v>
      </c>
      <c r="M56" s="40">
        <f t="shared" si="32"/>
        <v>11.607166666666666</v>
      </c>
      <c r="N56" s="40">
        <f t="shared" si="32"/>
        <v>11.607166666666666</v>
      </c>
      <c r="O56" s="40">
        <f t="shared" ref="O56:Z56" si="33">71633/12/1000</f>
        <v>5.9694166666666666</v>
      </c>
      <c r="P56" s="40">
        <f t="shared" si="33"/>
        <v>5.9694166666666666</v>
      </c>
      <c r="Q56" s="40">
        <f t="shared" si="33"/>
        <v>5.9694166666666666</v>
      </c>
      <c r="R56" s="40">
        <f t="shared" si="33"/>
        <v>5.9694166666666666</v>
      </c>
      <c r="S56" s="40">
        <f t="shared" si="33"/>
        <v>5.9694166666666666</v>
      </c>
      <c r="T56" s="40">
        <f t="shared" si="33"/>
        <v>5.9694166666666666</v>
      </c>
      <c r="U56" s="40">
        <f t="shared" si="33"/>
        <v>5.9694166666666666</v>
      </c>
      <c r="V56" s="40">
        <f t="shared" si="33"/>
        <v>5.9694166666666666</v>
      </c>
      <c r="W56" s="40">
        <f t="shared" si="33"/>
        <v>5.9694166666666666</v>
      </c>
      <c r="X56" s="40">
        <f t="shared" si="33"/>
        <v>5.9694166666666666</v>
      </c>
      <c r="Y56" s="40">
        <f t="shared" si="33"/>
        <v>5.9694166666666666</v>
      </c>
      <c r="Z56" s="40">
        <f t="shared" si="33"/>
        <v>5.9694166666666666</v>
      </c>
      <c r="AA56" s="40">
        <f t="shared" ref="AA56:AL56" si="34">59694/12/1000</f>
        <v>4.9744999999999999</v>
      </c>
      <c r="AB56" s="40">
        <f t="shared" si="34"/>
        <v>4.9744999999999999</v>
      </c>
      <c r="AC56" s="40">
        <f t="shared" si="34"/>
        <v>4.9744999999999999</v>
      </c>
      <c r="AD56" s="40">
        <f t="shared" si="34"/>
        <v>4.9744999999999999</v>
      </c>
      <c r="AE56" s="40">
        <f t="shared" si="34"/>
        <v>4.9744999999999999</v>
      </c>
      <c r="AF56" s="40">
        <f t="shared" si="34"/>
        <v>4.9744999999999999</v>
      </c>
      <c r="AG56" s="40">
        <f t="shared" si="34"/>
        <v>4.9744999999999999</v>
      </c>
      <c r="AH56" s="40">
        <f t="shared" si="34"/>
        <v>4.9744999999999999</v>
      </c>
      <c r="AI56" s="40">
        <f t="shared" si="34"/>
        <v>4.9744999999999999</v>
      </c>
      <c r="AJ56" s="40">
        <f t="shared" si="34"/>
        <v>4.9744999999999999</v>
      </c>
      <c r="AK56" s="40">
        <f t="shared" si="34"/>
        <v>4.9744999999999999</v>
      </c>
      <c r="AL56" s="41">
        <f t="shared" si="34"/>
        <v>4.9744999999999999</v>
      </c>
      <c r="AM56" s="39">
        <f t="shared" si="19"/>
        <v>139.28600000000003</v>
      </c>
      <c r="AN56" s="40">
        <f t="shared" si="20"/>
        <v>71.632999999999996</v>
      </c>
      <c r="AO56" s="41">
        <f t="shared" si="21"/>
        <v>59.693999999999996</v>
      </c>
    </row>
    <row r="57" spans="1:41" x14ac:dyDescent="0.3">
      <c r="A57" s="31"/>
      <c r="B57" s="67" t="s">
        <v>47</v>
      </c>
      <c r="C57" s="68">
        <f>SUM(C41:C56)</f>
        <v>66.113833333333346</v>
      </c>
      <c r="D57" s="69">
        <f t="shared" ref="D57:AL57" si="35">SUM(D41:D56)</f>
        <v>66.113833333333346</v>
      </c>
      <c r="E57" s="69">
        <f t="shared" si="35"/>
        <v>66.113833333333346</v>
      </c>
      <c r="F57" s="69">
        <f t="shared" si="35"/>
        <v>66.113833333333346</v>
      </c>
      <c r="G57" s="69">
        <f t="shared" si="35"/>
        <v>66.113833333333346</v>
      </c>
      <c r="H57" s="69">
        <f t="shared" si="35"/>
        <v>66.113833333333346</v>
      </c>
      <c r="I57" s="69">
        <f t="shared" si="35"/>
        <v>66.113833333333346</v>
      </c>
      <c r="J57" s="69">
        <f t="shared" si="35"/>
        <v>66.113833333333346</v>
      </c>
      <c r="K57" s="69">
        <f t="shared" si="35"/>
        <v>66.113833333333346</v>
      </c>
      <c r="L57" s="69">
        <f t="shared" si="35"/>
        <v>66.113833333333346</v>
      </c>
      <c r="M57" s="69">
        <f t="shared" si="35"/>
        <v>66.113833333333346</v>
      </c>
      <c r="N57" s="69">
        <f t="shared" si="35"/>
        <v>66.113833333333346</v>
      </c>
      <c r="O57" s="69">
        <f t="shared" si="35"/>
        <v>63.805250000000008</v>
      </c>
      <c r="P57" s="69">
        <f t="shared" si="35"/>
        <v>63.805250000000008</v>
      </c>
      <c r="Q57" s="69">
        <f t="shared" si="35"/>
        <v>63.805250000000008</v>
      </c>
      <c r="R57" s="69">
        <f t="shared" si="35"/>
        <v>63.805250000000008</v>
      </c>
      <c r="S57" s="69">
        <f t="shared" si="35"/>
        <v>63.805250000000008</v>
      </c>
      <c r="T57" s="69">
        <f t="shared" si="35"/>
        <v>63.805250000000008</v>
      </c>
      <c r="U57" s="69">
        <f t="shared" si="35"/>
        <v>63.805250000000008</v>
      </c>
      <c r="V57" s="69">
        <f t="shared" si="35"/>
        <v>63.805250000000008</v>
      </c>
      <c r="W57" s="69">
        <f t="shared" si="35"/>
        <v>63.805250000000008</v>
      </c>
      <c r="X57" s="69">
        <f t="shared" si="35"/>
        <v>63.805250000000008</v>
      </c>
      <c r="Y57" s="69">
        <f t="shared" si="35"/>
        <v>63.805250000000008</v>
      </c>
      <c r="Z57" s="69">
        <f t="shared" si="35"/>
        <v>63.805250000000008</v>
      </c>
      <c r="AA57" s="69">
        <f t="shared" si="35"/>
        <v>66.139500000000012</v>
      </c>
      <c r="AB57" s="69">
        <f t="shared" si="35"/>
        <v>66.139500000000012</v>
      </c>
      <c r="AC57" s="69">
        <f t="shared" si="35"/>
        <v>66.139500000000012</v>
      </c>
      <c r="AD57" s="69">
        <f t="shared" si="35"/>
        <v>66.139500000000012</v>
      </c>
      <c r="AE57" s="69">
        <f t="shared" si="35"/>
        <v>66.139500000000012</v>
      </c>
      <c r="AF57" s="69">
        <f t="shared" si="35"/>
        <v>66.139500000000012</v>
      </c>
      <c r="AG57" s="69">
        <f t="shared" si="35"/>
        <v>66.139500000000012</v>
      </c>
      <c r="AH57" s="69">
        <f t="shared" si="35"/>
        <v>66.139500000000012</v>
      </c>
      <c r="AI57" s="69">
        <f t="shared" si="35"/>
        <v>66.139500000000012</v>
      </c>
      <c r="AJ57" s="69">
        <f t="shared" si="35"/>
        <v>66.139500000000012</v>
      </c>
      <c r="AK57" s="69">
        <f t="shared" si="35"/>
        <v>66.139500000000012</v>
      </c>
      <c r="AL57" s="70">
        <f t="shared" si="35"/>
        <v>66.139500000000012</v>
      </c>
      <c r="AM57" s="64">
        <f t="shared" si="19"/>
        <v>793.3660000000001</v>
      </c>
      <c r="AN57" s="65">
        <f t="shared" si="20"/>
        <v>765.66300000000012</v>
      </c>
      <c r="AO57" s="66">
        <f t="shared" si="21"/>
        <v>793.67400000000009</v>
      </c>
    </row>
    <row r="58" spans="1:41" x14ac:dyDescent="0.3">
      <c r="B58" s="24"/>
      <c r="C58" s="42"/>
      <c r="AL58" s="43"/>
      <c r="AM58" s="42"/>
      <c r="AO58" s="43"/>
    </row>
    <row r="59" spans="1:41" x14ac:dyDescent="0.3">
      <c r="B59" s="71" t="s">
        <v>48</v>
      </c>
      <c r="C59" s="68">
        <f>C39-C57</f>
        <v>24.206166666666647</v>
      </c>
      <c r="D59" s="69">
        <f t="shared" ref="D59:AL59" si="36">D39-D57</f>
        <v>24.206166666666647</v>
      </c>
      <c r="E59" s="69">
        <f t="shared" si="36"/>
        <v>24.206166666666647</v>
      </c>
      <c r="F59" s="69">
        <f t="shared" si="36"/>
        <v>24.206166666666647</v>
      </c>
      <c r="G59" s="69">
        <f t="shared" si="36"/>
        <v>24.206166666666647</v>
      </c>
      <c r="H59" s="69">
        <f t="shared" si="36"/>
        <v>24.206166666666647</v>
      </c>
      <c r="I59" s="69">
        <f t="shared" si="36"/>
        <v>24.206166666666647</v>
      </c>
      <c r="J59" s="69">
        <f t="shared" si="36"/>
        <v>24.206166666666647</v>
      </c>
      <c r="K59" s="69">
        <f t="shared" si="36"/>
        <v>24.206166666666647</v>
      </c>
      <c r="L59" s="69">
        <f t="shared" si="36"/>
        <v>24.206166666666647</v>
      </c>
      <c r="M59" s="69">
        <f t="shared" si="36"/>
        <v>24.206166666666647</v>
      </c>
      <c r="N59" s="69">
        <f t="shared" si="36"/>
        <v>24.206166666666647</v>
      </c>
      <c r="O59" s="69">
        <f t="shared" si="36"/>
        <v>34.982249999999986</v>
      </c>
      <c r="P59" s="69">
        <f t="shared" si="36"/>
        <v>34.982249999999986</v>
      </c>
      <c r="Q59" s="69">
        <f t="shared" si="36"/>
        <v>34.982249999999986</v>
      </c>
      <c r="R59" s="69">
        <f t="shared" si="36"/>
        <v>34.982249999999986</v>
      </c>
      <c r="S59" s="69">
        <f t="shared" si="36"/>
        <v>34.982249999999986</v>
      </c>
      <c r="T59" s="69">
        <f t="shared" si="36"/>
        <v>34.982249999999986</v>
      </c>
      <c r="U59" s="69">
        <f t="shared" si="36"/>
        <v>34.982249999999986</v>
      </c>
      <c r="V59" s="69">
        <f t="shared" si="36"/>
        <v>34.982249999999986</v>
      </c>
      <c r="W59" s="69">
        <f t="shared" si="36"/>
        <v>34.982249999999986</v>
      </c>
      <c r="X59" s="69">
        <f t="shared" si="36"/>
        <v>34.982249999999986</v>
      </c>
      <c r="Y59" s="69">
        <f t="shared" si="36"/>
        <v>34.982249999999986</v>
      </c>
      <c r="Z59" s="69">
        <f t="shared" si="36"/>
        <v>34.982249999999986</v>
      </c>
      <c r="AA59" s="69">
        <f t="shared" si="36"/>
        <v>41.115499999999983</v>
      </c>
      <c r="AB59" s="69">
        <f t="shared" si="36"/>
        <v>41.115499999999983</v>
      </c>
      <c r="AC59" s="69">
        <f t="shared" si="36"/>
        <v>41.115499999999983</v>
      </c>
      <c r="AD59" s="69">
        <f t="shared" si="36"/>
        <v>41.115499999999983</v>
      </c>
      <c r="AE59" s="69">
        <f t="shared" si="36"/>
        <v>41.115499999999983</v>
      </c>
      <c r="AF59" s="69">
        <f t="shared" si="36"/>
        <v>41.115499999999983</v>
      </c>
      <c r="AG59" s="69">
        <f t="shared" si="36"/>
        <v>41.115499999999983</v>
      </c>
      <c r="AH59" s="69">
        <f t="shared" si="36"/>
        <v>41.115499999999983</v>
      </c>
      <c r="AI59" s="69">
        <f t="shared" si="36"/>
        <v>41.115499999999983</v>
      </c>
      <c r="AJ59" s="69">
        <f t="shared" si="36"/>
        <v>41.115499999999983</v>
      </c>
      <c r="AK59" s="69">
        <f t="shared" si="36"/>
        <v>41.115499999999983</v>
      </c>
      <c r="AL59" s="70">
        <f t="shared" si="36"/>
        <v>41.115499999999983</v>
      </c>
      <c r="AM59" s="64">
        <f t="shared" ref="AM59" si="37">SUM(C59:N59)</f>
        <v>290.47399999999982</v>
      </c>
      <c r="AN59" s="65">
        <f t="shared" ref="AN59" si="38">SUM(O59:Z59)</f>
        <v>419.78699999999975</v>
      </c>
      <c r="AO59" s="66">
        <f t="shared" ref="AO59" si="39">SUM(AA59:AL59)</f>
        <v>493.38599999999991</v>
      </c>
    </row>
    <row r="60" spans="1:41" x14ac:dyDescent="0.3">
      <c r="B60" s="62" t="s">
        <v>49</v>
      </c>
      <c r="C60" s="42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40">
        <f>IF(AM59&gt;G11,I11+J11*(AM59-G11),IF(AM59&gt;G10,I10+J10*(AM59-G10),AM59*J9))</f>
        <v>112.42751999999992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40">
        <f>IF(AN59&gt;G11,I11+J11*(AN59-G11),IF(AN59&gt;G10,I10+J10*(AN59-G10),AN59*J9))</f>
        <v>174.49775999999989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s="41">
        <f>IF(AO59&gt;G11,I11+J11*(AO59-G11),IF(AO59&gt;G10,I10+J10*(AO59-G10),AO59*J9))</f>
        <v>209.82527999999996</v>
      </c>
      <c r="AM60" s="55">
        <f>N60</f>
        <v>112.42751999999992</v>
      </c>
      <c r="AN60" s="12">
        <f>Z60</f>
        <v>174.49775999999989</v>
      </c>
      <c r="AO60" s="56">
        <f>AL60</f>
        <v>209.82527999999996</v>
      </c>
    </row>
    <row r="61" spans="1:41" ht="15.6" x14ac:dyDescent="0.3">
      <c r="B61" s="72" t="s">
        <v>56</v>
      </c>
      <c r="C61" s="73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5"/>
      <c r="AM61" s="76">
        <f>AM59-AM60</f>
        <v>178.04647999999992</v>
      </c>
      <c r="AN61" s="77">
        <f>AN59-AN60</f>
        <v>245.28923999999986</v>
      </c>
      <c r="AO61" s="78">
        <f>AO59-AO60</f>
        <v>283.56071999999995</v>
      </c>
    </row>
    <row r="64" spans="1:41" x14ac:dyDescent="0.3">
      <c r="C64" s="132" t="s">
        <v>57</v>
      </c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4"/>
    </row>
    <row r="65" spans="1:41" x14ac:dyDescent="0.3">
      <c r="C65" s="20">
        <v>1</v>
      </c>
      <c r="D65" s="21">
        <v>2</v>
      </c>
      <c r="E65" s="21">
        <v>3</v>
      </c>
      <c r="F65" s="21">
        <v>4</v>
      </c>
      <c r="G65" s="21">
        <v>5</v>
      </c>
      <c r="H65" s="21">
        <v>6</v>
      </c>
      <c r="I65" s="21">
        <v>7</v>
      </c>
      <c r="J65" s="21">
        <v>8</v>
      </c>
      <c r="K65" s="21">
        <v>9</v>
      </c>
      <c r="L65" s="21">
        <v>10</v>
      </c>
      <c r="M65" s="21">
        <v>11</v>
      </c>
      <c r="N65" s="21">
        <v>12</v>
      </c>
      <c r="O65" s="21">
        <v>13</v>
      </c>
      <c r="P65" s="21">
        <v>14</v>
      </c>
      <c r="Q65" s="21">
        <v>15</v>
      </c>
      <c r="R65" s="21">
        <v>16</v>
      </c>
      <c r="S65" s="21">
        <v>17</v>
      </c>
      <c r="T65" s="21">
        <v>18</v>
      </c>
      <c r="U65" s="21">
        <v>19</v>
      </c>
      <c r="V65" s="21">
        <v>20</v>
      </c>
      <c r="W65" s="21">
        <v>21</v>
      </c>
      <c r="X65" s="21">
        <v>22</v>
      </c>
      <c r="Y65" s="21">
        <v>23</v>
      </c>
      <c r="Z65" s="21">
        <v>24</v>
      </c>
      <c r="AA65" s="21">
        <v>25</v>
      </c>
      <c r="AB65" s="21">
        <v>26</v>
      </c>
      <c r="AC65" s="21">
        <v>27</v>
      </c>
      <c r="AD65" s="21">
        <v>28</v>
      </c>
      <c r="AE65" s="21">
        <v>29</v>
      </c>
      <c r="AF65" s="21">
        <v>30</v>
      </c>
      <c r="AG65" s="21">
        <v>31</v>
      </c>
      <c r="AH65" s="21">
        <v>32</v>
      </c>
      <c r="AI65" s="21">
        <v>33</v>
      </c>
      <c r="AJ65" s="21">
        <v>34</v>
      </c>
      <c r="AK65" s="21">
        <v>35</v>
      </c>
      <c r="AL65" s="22">
        <v>36</v>
      </c>
      <c r="AM65" s="17" t="s">
        <v>14</v>
      </c>
      <c r="AN65" s="18" t="s">
        <v>15</v>
      </c>
      <c r="AO65" s="19" t="s">
        <v>16</v>
      </c>
    </row>
    <row r="66" spans="1:41" x14ac:dyDescent="0.3">
      <c r="B66" s="23" t="s">
        <v>58</v>
      </c>
      <c r="C66" s="57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9"/>
      <c r="AM66" s="36">
        <f t="shared" ref="AM66:AM70" si="40">SUM(C66:N66)</f>
        <v>0</v>
      </c>
      <c r="AN66" s="37">
        <f t="shared" ref="AN66:AN70" si="41">SUM(O66:Z66)</f>
        <v>0</v>
      </c>
      <c r="AO66" s="38">
        <f t="shared" ref="AO66:AO70" si="42">SUM(AA66:AL66)</f>
        <v>0</v>
      </c>
    </row>
    <row r="67" spans="1:41" x14ac:dyDescent="0.3">
      <c r="B67" s="32" t="s">
        <v>59</v>
      </c>
      <c r="C67" s="55">
        <f>C21+C22</f>
        <v>129.33333333333334</v>
      </c>
      <c r="D67" s="12">
        <f t="shared" ref="D67:AL67" si="43">D21+D22</f>
        <v>129.33333333333334</v>
      </c>
      <c r="E67" s="12">
        <f t="shared" si="43"/>
        <v>129.33333333333334</v>
      </c>
      <c r="F67" s="12">
        <f t="shared" si="43"/>
        <v>129.33333333333334</v>
      </c>
      <c r="G67" s="12">
        <f t="shared" si="43"/>
        <v>129.33333333333334</v>
      </c>
      <c r="H67" s="12">
        <f t="shared" si="43"/>
        <v>129.33333333333334</v>
      </c>
      <c r="I67" s="12">
        <f t="shared" si="43"/>
        <v>129.33333333333334</v>
      </c>
      <c r="J67" s="12">
        <f t="shared" si="43"/>
        <v>129.33333333333334</v>
      </c>
      <c r="K67" s="12">
        <f t="shared" si="43"/>
        <v>129.33333333333334</v>
      </c>
      <c r="L67" s="12">
        <f t="shared" si="43"/>
        <v>129.33333333333334</v>
      </c>
      <c r="M67" s="12">
        <f t="shared" si="43"/>
        <v>129.33333333333334</v>
      </c>
      <c r="N67" s="12">
        <f t="shared" si="43"/>
        <v>129.33333333333334</v>
      </c>
      <c r="O67" s="12">
        <f t="shared" si="43"/>
        <v>141.45833333333334</v>
      </c>
      <c r="P67" s="12">
        <f t="shared" si="43"/>
        <v>141.45833333333334</v>
      </c>
      <c r="Q67" s="12">
        <f t="shared" si="43"/>
        <v>141.45833333333334</v>
      </c>
      <c r="R67" s="12">
        <f t="shared" si="43"/>
        <v>141.45833333333334</v>
      </c>
      <c r="S67" s="12">
        <f t="shared" si="43"/>
        <v>141.45833333333334</v>
      </c>
      <c r="T67" s="12">
        <f t="shared" si="43"/>
        <v>141.45833333333334</v>
      </c>
      <c r="U67" s="12">
        <f t="shared" si="43"/>
        <v>141.45833333333334</v>
      </c>
      <c r="V67" s="12">
        <f t="shared" si="43"/>
        <v>141.45833333333334</v>
      </c>
      <c r="W67" s="12">
        <f t="shared" si="43"/>
        <v>141.45833333333334</v>
      </c>
      <c r="X67" s="12">
        <f t="shared" si="43"/>
        <v>141.45833333333334</v>
      </c>
      <c r="Y67" s="12">
        <f t="shared" si="43"/>
        <v>141.45833333333334</v>
      </c>
      <c r="Z67" s="12">
        <f t="shared" si="43"/>
        <v>141.45833333333334</v>
      </c>
      <c r="AA67" s="12">
        <f t="shared" si="43"/>
        <v>153.58333333333334</v>
      </c>
      <c r="AB67" s="12">
        <f t="shared" si="43"/>
        <v>153.58333333333334</v>
      </c>
      <c r="AC67" s="12">
        <f t="shared" si="43"/>
        <v>153.58333333333334</v>
      </c>
      <c r="AD67" s="12">
        <f t="shared" si="43"/>
        <v>153.58333333333334</v>
      </c>
      <c r="AE67" s="12">
        <f t="shared" si="43"/>
        <v>153.58333333333334</v>
      </c>
      <c r="AF67" s="12">
        <f t="shared" si="43"/>
        <v>153.58333333333334</v>
      </c>
      <c r="AG67" s="12">
        <f t="shared" si="43"/>
        <v>153.58333333333334</v>
      </c>
      <c r="AH67" s="12">
        <f t="shared" si="43"/>
        <v>153.58333333333334</v>
      </c>
      <c r="AI67" s="12">
        <f t="shared" si="43"/>
        <v>153.58333333333334</v>
      </c>
      <c r="AJ67" s="12">
        <f t="shared" si="43"/>
        <v>153.58333333333334</v>
      </c>
      <c r="AK67" s="12">
        <f t="shared" si="43"/>
        <v>153.58333333333334</v>
      </c>
      <c r="AL67" s="56">
        <f t="shared" si="43"/>
        <v>153.58333333333334</v>
      </c>
      <c r="AM67" s="39"/>
      <c r="AN67" s="40"/>
      <c r="AO67" s="41"/>
    </row>
    <row r="68" spans="1:41" x14ac:dyDescent="0.3">
      <c r="B68" s="34" t="s">
        <v>60</v>
      </c>
      <c r="C68" s="55">
        <f>C23</f>
        <v>0</v>
      </c>
      <c r="D68" s="12">
        <f t="shared" ref="D68:AL69" si="44">D23</f>
        <v>4</v>
      </c>
      <c r="E68" s="12">
        <f t="shared" si="44"/>
        <v>4</v>
      </c>
      <c r="F68" s="12">
        <f t="shared" si="44"/>
        <v>4</v>
      </c>
      <c r="G68" s="12">
        <f t="shared" si="44"/>
        <v>4</v>
      </c>
      <c r="H68" s="12">
        <f t="shared" si="44"/>
        <v>4</v>
      </c>
      <c r="I68" s="12">
        <f t="shared" si="44"/>
        <v>4</v>
      </c>
      <c r="J68" s="12">
        <f t="shared" si="44"/>
        <v>4</v>
      </c>
      <c r="K68" s="12">
        <f t="shared" si="44"/>
        <v>4</v>
      </c>
      <c r="L68" s="12">
        <f t="shared" si="44"/>
        <v>4</v>
      </c>
      <c r="M68" s="12">
        <f t="shared" si="44"/>
        <v>4</v>
      </c>
      <c r="N68" s="12">
        <f t="shared" si="44"/>
        <v>4</v>
      </c>
      <c r="O68" s="12">
        <f t="shared" si="44"/>
        <v>4</v>
      </c>
      <c r="P68" s="12">
        <f t="shared" si="44"/>
        <v>4.375</v>
      </c>
      <c r="Q68" s="12">
        <f t="shared" si="44"/>
        <v>4.375</v>
      </c>
      <c r="R68" s="12">
        <f t="shared" si="44"/>
        <v>4.375</v>
      </c>
      <c r="S68" s="12">
        <f t="shared" si="44"/>
        <v>4.375</v>
      </c>
      <c r="T68" s="12">
        <f t="shared" si="44"/>
        <v>4.375</v>
      </c>
      <c r="U68" s="12">
        <f t="shared" si="44"/>
        <v>4.375</v>
      </c>
      <c r="V68" s="12">
        <f t="shared" si="44"/>
        <v>4.375</v>
      </c>
      <c r="W68" s="12">
        <f t="shared" si="44"/>
        <v>4.375</v>
      </c>
      <c r="X68" s="12">
        <f t="shared" si="44"/>
        <v>4.375</v>
      </c>
      <c r="Y68" s="12">
        <f t="shared" si="44"/>
        <v>4.375</v>
      </c>
      <c r="Z68" s="12">
        <f t="shared" si="44"/>
        <v>4.375</v>
      </c>
      <c r="AA68" s="12">
        <f t="shared" si="44"/>
        <v>4.375</v>
      </c>
      <c r="AB68" s="12">
        <f t="shared" si="44"/>
        <v>4.75</v>
      </c>
      <c r="AC68" s="12">
        <f t="shared" si="44"/>
        <v>4.75</v>
      </c>
      <c r="AD68" s="12">
        <f t="shared" si="44"/>
        <v>4.75</v>
      </c>
      <c r="AE68" s="12">
        <f t="shared" si="44"/>
        <v>4.75</v>
      </c>
      <c r="AF68" s="12">
        <f t="shared" si="44"/>
        <v>4.75</v>
      </c>
      <c r="AG68" s="12">
        <f t="shared" si="44"/>
        <v>4.75</v>
      </c>
      <c r="AH68" s="12">
        <f t="shared" si="44"/>
        <v>4.75</v>
      </c>
      <c r="AI68" s="12">
        <f t="shared" si="44"/>
        <v>4.75</v>
      </c>
      <c r="AJ68" s="12">
        <f t="shared" si="44"/>
        <v>4.75</v>
      </c>
      <c r="AK68" s="12">
        <f t="shared" si="44"/>
        <v>4.75</v>
      </c>
      <c r="AL68" s="56">
        <f t="shared" si="44"/>
        <v>4.75</v>
      </c>
      <c r="AM68" s="39">
        <f t="shared" si="40"/>
        <v>44</v>
      </c>
      <c r="AN68" s="40">
        <f t="shared" si="41"/>
        <v>52.125</v>
      </c>
      <c r="AO68" s="41">
        <f t="shared" si="42"/>
        <v>56.625</v>
      </c>
    </row>
    <row r="69" spans="1:41" x14ac:dyDescent="0.3">
      <c r="B69" s="34" t="s">
        <v>61</v>
      </c>
      <c r="C69" s="55">
        <f>C24</f>
        <v>1.6800000000000002</v>
      </c>
      <c r="D69" s="12">
        <f t="shared" si="44"/>
        <v>1.6800000000000002</v>
      </c>
      <c r="E69" s="12">
        <f t="shared" si="44"/>
        <v>1.6800000000000002</v>
      </c>
      <c r="F69" s="12">
        <f t="shared" si="44"/>
        <v>1.6800000000000002</v>
      </c>
      <c r="G69" s="12">
        <f t="shared" si="44"/>
        <v>1.6800000000000002</v>
      </c>
      <c r="H69" s="12">
        <f t="shared" si="44"/>
        <v>1.6800000000000002</v>
      </c>
      <c r="I69" s="12">
        <f t="shared" si="44"/>
        <v>1.6800000000000002</v>
      </c>
      <c r="J69" s="12">
        <f t="shared" si="44"/>
        <v>1.6800000000000002</v>
      </c>
      <c r="K69" s="12">
        <f t="shared" si="44"/>
        <v>1.6800000000000002</v>
      </c>
      <c r="L69" s="12">
        <f t="shared" si="44"/>
        <v>1.6800000000000002</v>
      </c>
      <c r="M69" s="12">
        <f t="shared" si="44"/>
        <v>1.6800000000000002</v>
      </c>
      <c r="N69" s="12">
        <f t="shared" si="44"/>
        <v>1.6800000000000002</v>
      </c>
      <c r="O69" s="12">
        <f t="shared" si="44"/>
        <v>1.8375000000000001</v>
      </c>
      <c r="P69" s="12">
        <f t="shared" si="44"/>
        <v>1.8375000000000001</v>
      </c>
      <c r="Q69" s="12">
        <f t="shared" si="44"/>
        <v>1.8375000000000001</v>
      </c>
      <c r="R69" s="12">
        <f t="shared" si="44"/>
        <v>1.8375000000000001</v>
      </c>
      <c r="S69" s="12">
        <f t="shared" si="44"/>
        <v>1.8375000000000001</v>
      </c>
      <c r="T69" s="12">
        <f t="shared" si="44"/>
        <v>1.8375000000000001</v>
      </c>
      <c r="U69" s="12">
        <f t="shared" si="44"/>
        <v>1.8375000000000001</v>
      </c>
      <c r="V69" s="12">
        <f t="shared" si="44"/>
        <v>1.8375000000000001</v>
      </c>
      <c r="W69" s="12">
        <f t="shared" si="44"/>
        <v>1.8375000000000001</v>
      </c>
      <c r="X69" s="12">
        <f t="shared" si="44"/>
        <v>1.8375000000000001</v>
      </c>
      <c r="Y69" s="12">
        <f t="shared" si="44"/>
        <v>1.8375000000000001</v>
      </c>
      <c r="Z69" s="12">
        <f t="shared" si="44"/>
        <v>1.8375000000000001</v>
      </c>
      <c r="AA69" s="12">
        <f t="shared" si="44"/>
        <v>1.9950000000000001</v>
      </c>
      <c r="AB69" s="12">
        <f t="shared" si="44"/>
        <v>1.9950000000000001</v>
      </c>
      <c r="AC69" s="12">
        <f t="shared" si="44"/>
        <v>1.9950000000000001</v>
      </c>
      <c r="AD69" s="12">
        <f t="shared" si="44"/>
        <v>1.9950000000000001</v>
      </c>
      <c r="AE69" s="12">
        <f t="shared" si="44"/>
        <v>1.9950000000000001</v>
      </c>
      <c r="AF69" s="12">
        <f t="shared" si="44"/>
        <v>1.9950000000000001</v>
      </c>
      <c r="AG69" s="12">
        <f t="shared" si="44"/>
        <v>1.9950000000000001</v>
      </c>
      <c r="AH69" s="12">
        <f t="shared" si="44"/>
        <v>1.9950000000000001</v>
      </c>
      <c r="AI69" s="12">
        <f t="shared" si="44"/>
        <v>1.9950000000000001</v>
      </c>
      <c r="AJ69" s="12">
        <f t="shared" si="44"/>
        <v>1.9950000000000001</v>
      </c>
      <c r="AK69" s="12">
        <f t="shared" si="44"/>
        <v>1.9950000000000001</v>
      </c>
      <c r="AL69" s="56">
        <f t="shared" si="44"/>
        <v>1.9950000000000001</v>
      </c>
      <c r="AM69" s="39">
        <f t="shared" si="40"/>
        <v>20.16</v>
      </c>
      <c r="AN69" s="40">
        <f t="shared" si="41"/>
        <v>22.049999999999997</v>
      </c>
      <c r="AO69" s="41">
        <f t="shared" si="42"/>
        <v>23.940000000000008</v>
      </c>
    </row>
    <row r="70" spans="1:41" x14ac:dyDescent="0.3">
      <c r="B70" s="63" t="s">
        <v>62</v>
      </c>
      <c r="C70" s="64">
        <f>C67+C68-C69</f>
        <v>127.65333333333334</v>
      </c>
      <c r="D70" s="65">
        <f t="shared" ref="D70:AL70" si="45">D67+D68-D69</f>
        <v>131.65333333333334</v>
      </c>
      <c r="E70" s="65">
        <f t="shared" si="45"/>
        <v>131.65333333333334</v>
      </c>
      <c r="F70" s="65">
        <f t="shared" si="45"/>
        <v>131.65333333333334</v>
      </c>
      <c r="G70" s="65">
        <f t="shared" si="45"/>
        <v>131.65333333333334</v>
      </c>
      <c r="H70" s="65">
        <f t="shared" si="45"/>
        <v>131.65333333333334</v>
      </c>
      <c r="I70" s="65">
        <f t="shared" si="45"/>
        <v>131.65333333333334</v>
      </c>
      <c r="J70" s="65">
        <f t="shared" si="45"/>
        <v>131.65333333333334</v>
      </c>
      <c r="K70" s="65">
        <f t="shared" si="45"/>
        <v>131.65333333333334</v>
      </c>
      <c r="L70" s="65">
        <f t="shared" si="45"/>
        <v>131.65333333333334</v>
      </c>
      <c r="M70" s="65">
        <f t="shared" si="45"/>
        <v>131.65333333333334</v>
      </c>
      <c r="N70" s="65">
        <f t="shared" si="45"/>
        <v>131.65333333333334</v>
      </c>
      <c r="O70" s="65">
        <f t="shared" si="45"/>
        <v>143.62083333333334</v>
      </c>
      <c r="P70" s="65">
        <f t="shared" si="45"/>
        <v>143.99583333333334</v>
      </c>
      <c r="Q70" s="65">
        <f t="shared" si="45"/>
        <v>143.99583333333334</v>
      </c>
      <c r="R70" s="65">
        <f t="shared" si="45"/>
        <v>143.99583333333334</v>
      </c>
      <c r="S70" s="65">
        <f t="shared" si="45"/>
        <v>143.99583333333334</v>
      </c>
      <c r="T70" s="65">
        <f t="shared" si="45"/>
        <v>143.99583333333334</v>
      </c>
      <c r="U70" s="65">
        <f t="shared" si="45"/>
        <v>143.99583333333334</v>
      </c>
      <c r="V70" s="65">
        <f t="shared" si="45"/>
        <v>143.99583333333334</v>
      </c>
      <c r="W70" s="65">
        <f t="shared" si="45"/>
        <v>143.99583333333334</v>
      </c>
      <c r="X70" s="65">
        <f t="shared" si="45"/>
        <v>143.99583333333334</v>
      </c>
      <c r="Y70" s="65">
        <f t="shared" si="45"/>
        <v>143.99583333333334</v>
      </c>
      <c r="Z70" s="65">
        <f t="shared" si="45"/>
        <v>143.99583333333334</v>
      </c>
      <c r="AA70" s="65">
        <f t="shared" si="45"/>
        <v>155.96333333333334</v>
      </c>
      <c r="AB70" s="65">
        <f t="shared" si="45"/>
        <v>156.33833333333334</v>
      </c>
      <c r="AC70" s="65">
        <f t="shared" si="45"/>
        <v>156.33833333333334</v>
      </c>
      <c r="AD70" s="65">
        <f t="shared" si="45"/>
        <v>156.33833333333334</v>
      </c>
      <c r="AE70" s="65">
        <f t="shared" si="45"/>
        <v>156.33833333333334</v>
      </c>
      <c r="AF70" s="65">
        <f t="shared" si="45"/>
        <v>156.33833333333334</v>
      </c>
      <c r="AG70" s="65">
        <f t="shared" si="45"/>
        <v>156.33833333333334</v>
      </c>
      <c r="AH70" s="65">
        <f t="shared" si="45"/>
        <v>156.33833333333334</v>
      </c>
      <c r="AI70" s="65">
        <f t="shared" si="45"/>
        <v>156.33833333333334</v>
      </c>
      <c r="AJ70" s="65">
        <f t="shared" si="45"/>
        <v>156.33833333333334</v>
      </c>
      <c r="AK70" s="65">
        <f t="shared" si="45"/>
        <v>156.33833333333334</v>
      </c>
      <c r="AL70" s="66">
        <f t="shared" si="45"/>
        <v>156.33833333333334</v>
      </c>
      <c r="AM70" s="64">
        <f t="shared" si="40"/>
        <v>1575.8400000000004</v>
      </c>
      <c r="AN70" s="65">
        <f t="shared" si="41"/>
        <v>1727.5750000000005</v>
      </c>
      <c r="AO70" s="66">
        <f t="shared" si="42"/>
        <v>1875.6850000000002</v>
      </c>
    </row>
    <row r="71" spans="1:41" x14ac:dyDescent="0.3">
      <c r="B71" s="24"/>
      <c r="C71" s="42"/>
      <c r="AL71" s="43"/>
      <c r="AM71" s="42"/>
      <c r="AO71" s="43"/>
    </row>
    <row r="72" spans="1:41" x14ac:dyDescent="0.3">
      <c r="A72" s="43"/>
      <c r="B72" s="24" t="s">
        <v>33</v>
      </c>
      <c r="C72" s="39">
        <f>C41</f>
        <v>22.666666666666671</v>
      </c>
      <c r="D72" s="40">
        <f>D41</f>
        <v>22.666666666666671</v>
      </c>
      <c r="E72" s="40">
        <f t="shared" ref="E72:AL73" si="46">E41</f>
        <v>22.666666666666671</v>
      </c>
      <c r="F72" s="40">
        <f t="shared" si="46"/>
        <v>22.666666666666671</v>
      </c>
      <c r="G72" s="40">
        <f t="shared" si="46"/>
        <v>22.666666666666671</v>
      </c>
      <c r="H72" s="40">
        <f t="shared" si="46"/>
        <v>22.666666666666671</v>
      </c>
      <c r="I72" s="40">
        <f t="shared" si="46"/>
        <v>22.666666666666671</v>
      </c>
      <c r="J72" s="40">
        <f t="shared" si="46"/>
        <v>22.666666666666671</v>
      </c>
      <c r="K72" s="40">
        <f t="shared" si="46"/>
        <v>22.666666666666671</v>
      </c>
      <c r="L72" s="40">
        <f t="shared" si="46"/>
        <v>22.666666666666671</v>
      </c>
      <c r="M72" s="40">
        <f t="shared" si="46"/>
        <v>22.666666666666671</v>
      </c>
      <c r="N72" s="40">
        <f t="shared" si="46"/>
        <v>22.666666666666671</v>
      </c>
      <c r="O72" s="40">
        <f t="shared" si="46"/>
        <v>24.791666666666671</v>
      </c>
      <c r="P72" s="40">
        <f t="shared" si="46"/>
        <v>24.791666666666671</v>
      </c>
      <c r="Q72" s="40">
        <f t="shared" si="46"/>
        <v>24.791666666666671</v>
      </c>
      <c r="R72" s="40">
        <f t="shared" si="46"/>
        <v>24.791666666666671</v>
      </c>
      <c r="S72" s="40">
        <f t="shared" si="46"/>
        <v>24.791666666666671</v>
      </c>
      <c r="T72" s="40">
        <f t="shared" si="46"/>
        <v>24.791666666666671</v>
      </c>
      <c r="U72" s="40">
        <f t="shared" si="46"/>
        <v>24.791666666666671</v>
      </c>
      <c r="V72" s="40">
        <f t="shared" si="46"/>
        <v>24.791666666666671</v>
      </c>
      <c r="W72" s="40">
        <f t="shared" si="46"/>
        <v>24.791666666666671</v>
      </c>
      <c r="X72" s="40">
        <f t="shared" si="46"/>
        <v>24.791666666666671</v>
      </c>
      <c r="Y72" s="40">
        <f t="shared" si="46"/>
        <v>24.791666666666671</v>
      </c>
      <c r="Z72" s="40">
        <f t="shared" si="46"/>
        <v>24.791666666666671</v>
      </c>
      <c r="AA72" s="40">
        <f t="shared" si="46"/>
        <v>26.916666666666671</v>
      </c>
      <c r="AB72" s="40">
        <f t="shared" si="46"/>
        <v>26.916666666666671</v>
      </c>
      <c r="AC72" s="40">
        <f t="shared" si="46"/>
        <v>26.916666666666671</v>
      </c>
      <c r="AD72" s="40">
        <f t="shared" si="46"/>
        <v>26.916666666666671</v>
      </c>
      <c r="AE72" s="40">
        <f t="shared" si="46"/>
        <v>26.916666666666671</v>
      </c>
      <c r="AF72" s="40">
        <f t="shared" si="46"/>
        <v>26.916666666666671</v>
      </c>
      <c r="AG72" s="40">
        <f t="shared" si="46"/>
        <v>26.916666666666671</v>
      </c>
      <c r="AH72" s="40">
        <f t="shared" si="46"/>
        <v>26.916666666666671</v>
      </c>
      <c r="AI72" s="40">
        <f t="shared" si="46"/>
        <v>26.916666666666671</v>
      </c>
      <c r="AJ72" s="40">
        <f t="shared" si="46"/>
        <v>26.916666666666671</v>
      </c>
      <c r="AK72" s="40">
        <f t="shared" si="46"/>
        <v>26.916666666666671</v>
      </c>
      <c r="AL72" s="41">
        <f t="shared" si="46"/>
        <v>26.916666666666671</v>
      </c>
      <c r="AM72" s="39">
        <f t="shared" ref="AM72:AM88" si="47">SUM(C72:N72)</f>
        <v>272.00000000000011</v>
      </c>
      <c r="AN72" s="40">
        <f t="shared" ref="AN72:AN88" si="48">SUM(O72:Z72)</f>
        <v>297.50000000000011</v>
      </c>
      <c r="AO72" s="41">
        <f t="shared" ref="AO72:AO88" si="49">SUM(AA72:AL72)</f>
        <v>323.00000000000017</v>
      </c>
    </row>
    <row r="73" spans="1:41" x14ac:dyDescent="0.3">
      <c r="A73" s="102"/>
      <c r="B73" s="24" t="s">
        <v>1</v>
      </c>
      <c r="C73" s="39">
        <f>C42</f>
        <v>2.2666666666666671</v>
      </c>
      <c r="D73" s="40">
        <f>D42</f>
        <v>2.2666666666666671</v>
      </c>
      <c r="E73" s="40">
        <f t="shared" si="46"/>
        <v>2.2666666666666671</v>
      </c>
      <c r="F73" s="40">
        <f t="shared" si="46"/>
        <v>2.2666666666666671</v>
      </c>
      <c r="G73" s="40">
        <f t="shared" si="46"/>
        <v>2.2666666666666671</v>
      </c>
      <c r="H73" s="40">
        <f t="shared" si="46"/>
        <v>2.2666666666666671</v>
      </c>
      <c r="I73" s="40">
        <f t="shared" si="46"/>
        <v>2.2666666666666671</v>
      </c>
      <c r="J73" s="40">
        <f t="shared" si="46"/>
        <v>2.2666666666666671</v>
      </c>
      <c r="K73" s="40">
        <f t="shared" si="46"/>
        <v>2.2666666666666671</v>
      </c>
      <c r="L73" s="40">
        <f t="shared" si="46"/>
        <v>2.2666666666666671</v>
      </c>
      <c r="M73" s="40">
        <f t="shared" si="46"/>
        <v>2.2666666666666671</v>
      </c>
      <c r="N73" s="40">
        <f t="shared" si="46"/>
        <v>2.2666666666666671</v>
      </c>
      <c r="O73" s="40">
        <f t="shared" si="46"/>
        <v>2.4791666666666674</v>
      </c>
      <c r="P73" s="40">
        <f t="shared" si="46"/>
        <v>2.4791666666666674</v>
      </c>
      <c r="Q73" s="40">
        <f t="shared" si="46"/>
        <v>2.4791666666666674</v>
      </c>
      <c r="R73" s="40">
        <f t="shared" si="46"/>
        <v>2.4791666666666674</v>
      </c>
      <c r="S73" s="40">
        <f t="shared" si="46"/>
        <v>2.4791666666666674</v>
      </c>
      <c r="T73" s="40">
        <f t="shared" si="46"/>
        <v>2.4791666666666674</v>
      </c>
      <c r="U73" s="40">
        <f t="shared" si="46"/>
        <v>2.4791666666666674</v>
      </c>
      <c r="V73" s="40">
        <f t="shared" si="46"/>
        <v>2.4791666666666674</v>
      </c>
      <c r="W73" s="40">
        <f t="shared" si="46"/>
        <v>2.4791666666666674</v>
      </c>
      <c r="X73" s="40">
        <f t="shared" si="46"/>
        <v>2.4791666666666674</v>
      </c>
      <c r="Y73" s="40">
        <f t="shared" si="46"/>
        <v>2.4791666666666674</v>
      </c>
      <c r="Z73" s="40">
        <f t="shared" si="46"/>
        <v>2.4791666666666674</v>
      </c>
      <c r="AA73" s="40">
        <f t="shared" si="46"/>
        <v>2.6916666666666673</v>
      </c>
      <c r="AB73" s="40">
        <f t="shared" si="46"/>
        <v>2.6916666666666673</v>
      </c>
      <c r="AC73" s="40">
        <f t="shared" si="46"/>
        <v>2.6916666666666673</v>
      </c>
      <c r="AD73" s="40">
        <f t="shared" si="46"/>
        <v>2.6916666666666673</v>
      </c>
      <c r="AE73" s="40">
        <f t="shared" si="46"/>
        <v>2.6916666666666673</v>
      </c>
      <c r="AF73" s="40">
        <f t="shared" si="46"/>
        <v>2.6916666666666673</v>
      </c>
      <c r="AG73" s="40">
        <f t="shared" si="46"/>
        <v>2.6916666666666673</v>
      </c>
      <c r="AH73" s="40">
        <f t="shared" si="46"/>
        <v>2.6916666666666673</v>
      </c>
      <c r="AI73" s="40">
        <f t="shared" si="46"/>
        <v>2.6916666666666673</v>
      </c>
      <c r="AJ73" s="40">
        <f t="shared" si="46"/>
        <v>2.6916666666666673</v>
      </c>
      <c r="AK73" s="40">
        <f t="shared" si="46"/>
        <v>2.6916666666666673</v>
      </c>
      <c r="AL73" s="41">
        <f t="shared" si="46"/>
        <v>2.6916666666666673</v>
      </c>
      <c r="AM73" s="39">
        <f t="shared" si="47"/>
        <v>27.2</v>
      </c>
      <c r="AN73" s="40">
        <f t="shared" si="48"/>
        <v>29.750000000000011</v>
      </c>
      <c r="AO73" s="41">
        <f t="shared" si="49"/>
        <v>32.300000000000004</v>
      </c>
    </row>
    <row r="74" spans="1:41" x14ac:dyDescent="0.3">
      <c r="A74" s="102"/>
      <c r="B74" s="24" t="s">
        <v>36</v>
      </c>
      <c r="C74" s="39">
        <v>0</v>
      </c>
      <c r="D74" s="40">
        <f>C43</f>
        <v>5.3333333333333339</v>
      </c>
      <c r="E74" s="40">
        <f t="shared" ref="E74:AL74" si="50">D43</f>
        <v>5.3333333333333339</v>
      </c>
      <c r="F74" s="40">
        <f t="shared" si="50"/>
        <v>5.3333333333333339</v>
      </c>
      <c r="G74" s="40">
        <f t="shared" si="50"/>
        <v>5.3333333333333339</v>
      </c>
      <c r="H74" s="40">
        <f t="shared" si="50"/>
        <v>5.3333333333333339</v>
      </c>
      <c r="I74" s="40">
        <f t="shared" si="50"/>
        <v>5.3333333333333339</v>
      </c>
      <c r="J74" s="40">
        <f t="shared" si="50"/>
        <v>5.3333333333333339</v>
      </c>
      <c r="K74" s="40">
        <f t="shared" si="50"/>
        <v>5.3333333333333339</v>
      </c>
      <c r="L74" s="40">
        <f t="shared" si="50"/>
        <v>5.3333333333333339</v>
      </c>
      <c r="M74" s="40">
        <f t="shared" si="50"/>
        <v>5.3333333333333339</v>
      </c>
      <c r="N74" s="40">
        <f t="shared" si="50"/>
        <v>5.3333333333333339</v>
      </c>
      <c r="O74" s="40">
        <f t="shared" si="50"/>
        <v>5.3333333333333339</v>
      </c>
      <c r="P74" s="40">
        <f t="shared" si="50"/>
        <v>5.8333333333333339</v>
      </c>
      <c r="Q74" s="40">
        <f t="shared" si="50"/>
        <v>5.8333333333333339</v>
      </c>
      <c r="R74" s="40">
        <f t="shared" si="50"/>
        <v>5.8333333333333339</v>
      </c>
      <c r="S74" s="40">
        <f t="shared" si="50"/>
        <v>5.8333333333333339</v>
      </c>
      <c r="T74" s="40">
        <f t="shared" si="50"/>
        <v>5.8333333333333339</v>
      </c>
      <c r="U74" s="40">
        <f t="shared" si="50"/>
        <v>5.8333333333333339</v>
      </c>
      <c r="V74" s="40">
        <f t="shared" si="50"/>
        <v>5.8333333333333339</v>
      </c>
      <c r="W74" s="40">
        <f t="shared" si="50"/>
        <v>5.8333333333333339</v>
      </c>
      <c r="X74" s="40">
        <f t="shared" si="50"/>
        <v>5.8333333333333339</v>
      </c>
      <c r="Y74" s="40">
        <f t="shared" si="50"/>
        <v>5.8333333333333339</v>
      </c>
      <c r="Z74" s="40">
        <f t="shared" si="50"/>
        <v>5.8333333333333339</v>
      </c>
      <c r="AA74" s="40">
        <f t="shared" si="50"/>
        <v>5.8333333333333339</v>
      </c>
      <c r="AB74" s="40">
        <f t="shared" si="50"/>
        <v>6.3333333333333339</v>
      </c>
      <c r="AC74" s="40">
        <f t="shared" si="50"/>
        <v>6.3333333333333339</v>
      </c>
      <c r="AD74" s="40">
        <f t="shared" si="50"/>
        <v>6.3333333333333339</v>
      </c>
      <c r="AE74" s="40">
        <f t="shared" si="50"/>
        <v>6.3333333333333339</v>
      </c>
      <c r="AF74" s="40">
        <f t="shared" si="50"/>
        <v>6.3333333333333339</v>
      </c>
      <c r="AG74" s="40">
        <f t="shared" si="50"/>
        <v>6.3333333333333339</v>
      </c>
      <c r="AH74" s="40">
        <f t="shared" si="50"/>
        <v>6.3333333333333339</v>
      </c>
      <c r="AI74" s="40">
        <f t="shared" si="50"/>
        <v>6.3333333333333339</v>
      </c>
      <c r="AJ74" s="40">
        <f t="shared" si="50"/>
        <v>6.3333333333333339</v>
      </c>
      <c r="AK74" s="40">
        <f t="shared" si="50"/>
        <v>6.3333333333333339</v>
      </c>
      <c r="AL74" s="41">
        <f t="shared" si="50"/>
        <v>6.3333333333333339</v>
      </c>
      <c r="AM74" s="39">
        <f t="shared" si="47"/>
        <v>58.666666666666686</v>
      </c>
      <c r="AN74" s="40">
        <f t="shared" si="48"/>
        <v>69.500000000000014</v>
      </c>
      <c r="AO74" s="41">
        <f t="shared" si="49"/>
        <v>75.500000000000014</v>
      </c>
    </row>
    <row r="75" spans="1:41" x14ac:dyDescent="0.3">
      <c r="A75" s="103"/>
      <c r="B75" s="24" t="s">
        <v>4</v>
      </c>
      <c r="C75" s="39">
        <f>C44</f>
        <v>5.833333333333333</v>
      </c>
      <c r="D75" s="40">
        <f>D44</f>
        <v>5.833333333333333</v>
      </c>
      <c r="E75" s="40">
        <f t="shared" ref="E75:AL75" si="51">E44</f>
        <v>5.833333333333333</v>
      </c>
      <c r="F75" s="40">
        <f t="shared" si="51"/>
        <v>5.833333333333333</v>
      </c>
      <c r="G75" s="40">
        <f t="shared" si="51"/>
        <v>5.833333333333333</v>
      </c>
      <c r="H75" s="40">
        <f t="shared" si="51"/>
        <v>5.833333333333333</v>
      </c>
      <c r="I75" s="40">
        <f t="shared" si="51"/>
        <v>5.833333333333333</v>
      </c>
      <c r="J75" s="40">
        <f t="shared" si="51"/>
        <v>5.833333333333333</v>
      </c>
      <c r="K75" s="40">
        <f t="shared" si="51"/>
        <v>5.833333333333333</v>
      </c>
      <c r="L75" s="40">
        <f t="shared" si="51"/>
        <v>5.833333333333333</v>
      </c>
      <c r="M75" s="40">
        <f t="shared" si="51"/>
        <v>5.833333333333333</v>
      </c>
      <c r="N75" s="40">
        <f t="shared" si="51"/>
        <v>5.833333333333333</v>
      </c>
      <c r="O75" s="40">
        <f t="shared" si="51"/>
        <v>5.833333333333333</v>
      </c>
      <c r="P75" s="40">
        <f t="shared" si="51"/>
        <v>5.833333333333333</v>
      </c>
      <c r="Q75" s="40">
        <f t="shared" si="51"/>
        <v>5.833333333333333</v>
      </c>
      <c r="R75" s="40">
        <f t="shared" si="51"/>
        <v>5.833333333333333</v>
      </c>
      <c r="S75" s="40">
        <f t="shared" si="51"/>
        <v>5.833333333333333</v>
      </c>
      <c r="T75" s="40">
        <f t="shared" si="51"/>
        <v>5.833333333333333</v>
      </c>
      <c r="U75" s="40">
        <f t="shared" si="51"/>
        <v>5.833333333333333</v>
      </c>
      <c r="V75" s="40">
        <f t="shared" si="51"/>
        <v>5.833333333333333</v>
      </c>
      <c r="W75" s="40">
        <f t="shared" si="51"/>
        <v>5.833333333333333</v>
      </c>
      <c r="X75" s="40">
        <f t="shared" si="51"/>
        <v>5.833333333333333</v>
      </c>
      <c r="Y75" s="40">
        <f t="shared" si="51"/>
        <v>5.833333333333333</v>
      </c>
      <c r="Z75" s="40">
        <f t="shared" si="51"/>
        <v>5.833333333333333</v>
      </c>
      <c r="AA75" s="40">
        <f t="shared" si="51"/>
        <v>5.833333333333333</v>
      </c>
      <c r="AB75" s="40">
        <f t="shared" si="51"/>
        <v>5.833333333333333</v>
      </c>
      <c r="AC75" s="40">
        <f t="shared" si="51"/>
        <v>5.833333333333333</v>
      </c>
      <c r="AD75" s="40">
        <f t="shared" si="51"/>
        <v>5.833333333333333</v>
      </c>
      <c r="AE75" s="40">
        <f t="shared" si="51"/>
        <v>5.833333333333333</v>
      </c>
      <c r="AF75" s="40">
        <f t="shared" si="51"/>
        <v>5.833333333333333</v>
      </c>
      <c r="AG75" s="40">
        <f t="shared" si="51"/>
        <v>5.833333333333333</v>
      </c>
      <c r="AH75" s="40">
        <f t="shared" si="51"/>
        <v>5.833333333333333</v>
      </c>
      <c r="AI75" s="40">
        <f t="shared" si="51"/>
        <v>5.833333333333333</v>
      </c>
      <c r="AJ75" s="40">
        <f t="shared" si="51"/>
        <v>5.833333333333333</v>
      </c>
      <c r="AK75" s="40">
        <f t="shared" si="51"/>
        <v>5.833333333333333</v>
      </c>
      <c r="AL75" s="41">
        <f t="shared" si="51"/>
        <v>5.833333333333333</v>
      </c>
      <c r="AM75" s="39">
        <f t="shared" si="47"/>
        <v>70</v>
      </c>
      <c r="AN75" s="40">
        <f t="shared" si="48"/>
        <v>70</v>
      </c>
      <c r="AO75" s="41">
        <f t="shared" si="49"/>
        <v>70</v>
      </c>
    </row>
    <row r="76" spans="1:41" x14ac:dyDescent="0.3">
      <c r="A76" s="103"/>
      <c r="B76" s="24" t="s">
        <v>37</v>
      </c>
      <c r="C76" s="39">
        <v>0</v>
      </c>
      <c r="D76" s="40">
        <f>C45</f>
        <v>0.83333333333333337</v>
      </c>
      <c r="E76" s="40">
        <f t="shared" ref="E76:AL79" si="52">D45</f>
        <v>0.83333333333333337</v>
      </c>
      <c r="F76" s="40">
        <f t="shared" si="52"/>
        <v>0.83333333333333337</v>
      </c>
      <c r="G76" s="40">
        <f t="shared" si="52"/>
        <v>0.83333333333333337</v>
      </c>
      <c r="H76" s="40">
        <f t="shared" si="52"/>
        <v>0.83333333333333337</v>
      </c>
      <c r="I76" s="40">
        <f t="shared" si="52"/>
        <v>0.83333333333333337</v>
      </c>
      <c r="J76" s="40">
        <f t="shared" si="52"/>
        <v>0.83333333333333337</v>
      </c>
      <c r="K76" s="40">
        <f t="shared" si="52"/>
        <v>0.83333333333333337</v>
      </c>
      <c r="L76" s="40">
        <f t="shared" si="52"/>
        <v>0.83333333333333337</v>
      </c>
      <c r="M76" s="40">
        <f t="shared" si="52"/>
        <v>0.83333333333333337</v>
      </c>
      <c r="N76" s="40">
        <f t="shared" si="52"/>
        <v>0.83333333333333337</v>
      </c>
      <c r="O76" s="40">
        <f t="shared" si="52"/>
        <v>0.83333333333333337</v>
      </c>
      <c r="P76" s="40">
        <f t="shared" si="52"/>
        <v>0.83333333333333337</v>
      </c>
      <c r="Q76" s="40">
        <f t="shared" si="52"/>
        <v>0.83333333333333337</v>
      </c>
      <c r="R76" s="40">
        <f t="shared" si="52"/>
        <v>0.83333333333333337</v>
      </c>
      <c r="S76" s="40">
        <f t="shared" si="52"/>
        <v>0.83333333333333337</v>
      </c>
      <c r="T76" s="40">
        <f t="shared" si="52"/>
        <v>0.83333333333333337</v>
      </c>
      <c r="U76" s="40">
        <f t="shared" si="52"/>
        <v>0.83333333333333337</v>
      </c>
      <c r="V76" s="40">
        <f t="shared" si="52"/>
        <v>0.83333333333333337</v>
      </c>
      <c r="W76" s="40">
        <f t="shared" si="52"/>
        <v>0.83333333333333337</v>
      </c>
      <c r="X76" s="40">
        <f t="shared" si="52"/>
        <v>0.83333333333333337</v>
      </c>
      <c r="Y76" s="40">
        <f t="shared" si="52"/>
        <v>0.83333333333333337</v>
      </c>
      <c r="Z76" s="40">
        <f t="shared" si="52"/>
        <v>0.83333333333333337</v>
      </c>
      <c r="AA76" s="40">
        <f t="shared" si="52"/>
        <v>0.83333333333333337</v>
      </c>
      <c r="AB76" s="40">
        <f t="shared" si="52"/>
        <v>0.83333333333333337</v>
      </c>
      <c r="AC76" s="40">
        <f t="shared" si="52"/>
        <v>0.83333333333333337</v>
      </c>
      <c r="AD76" s="40">
        <f t="shared" si="52"/>
        <v>0.83333333333333337</v>
      </c>
      <c r="AE76" s="40">
        <f t="shared" si="52"/>
        <v>0.83333333333333337</v>
      </c>
      <c r="AF76" s="40">
        <f t="shared" si="52"/>
        <v>0.83333333333333337</v>
      </c>
      <c r="AG76" s="40">
        <f t="shared" si="52"/>
        <v>0.83333333333333337</v>
      </c>
      <c r="AH76" s="40">
        <f t="shared" si="52"/>
        <v>0.83333333333333337</v>
      </c>
      <c r="AI76" s="40">
        <f t="shared" si="52"/>
        <v>0.83333333333333337</v>
      </c>
      <c r="AJ76" s="40">
        <f t="shared" si="52"/>
        <v>0.83333333333333337</v>
      </c>
      <c r="AK76" s="40">
        <f t="shared" si="52"/>
        <v>0.83333333333333337</v>
      </c>
      <c r="AL76" s="41">
        <f t="shared" si="52"/>
        <v>0.83333333333333337</v>
      </c>
      <c r="AM76" s="39">
        <f t="shared" si="47"/>
        <v>9.1666666666666661</v>
      </c>
      <c r="AN76" s="40">
        <f t="shared" si="48"/>
        <v>10</v>
      </c>
      <c r="AO76" s="41">
        <f t="shared" si="49"/>
        <v>10</v>
      </c>
    </row>
    <row r="77" spans="1:41" x14ac:dyDescent="0.3">
      <c r="A77" s="103"/>
      <c r="B77" s="24" t="s">
        <v>5</v>
      </c>
      <c r="C77" s="39">
        <v>0</v>
      </c>
      <c r="D77" s="40">
        <f>C46</f>
        <v>2.4499999999999997</v>
      </c>
      <c r="E77" s="40">
        <f t="shared" si="52"/>
        <v>2.4499999999999997</v>
      </c>
      <c r="F77" s="40">
        <f t="shared" si="52"/>
        <v>2.4499999999999997</v>
      </c>
      <c r="G77" s="40">
        <f t="shared" si="52"/>
        <v>2.4499999999999997</v>
      </c>
      <c r="H77" s="40">
        <f t="shared" si="52"/>
        <v>2.4499999999999997</v>
      </c>
      <c r="I77" s="40">
        <f t="shared" si="52"/>
        <v>2.4499999999999997</v>
      </c>
      <c r="J77" s="40">
        <f t="shared" si="52"/>
        <v>2.4499999999999997</v>
      </c>
      <c r="K77" s="40">
        <f t="shared" si="52"/>
        <v>2.4499999999999997</v>
      </c>
      <c r="L77" s="40">
        <f t="shared" si="52"/>
        <v>2.4499999999999997</v>
      </c>
      <c r="M77" s="40">
        <f t="shared" si="52"/>
        <v>2.4499999999999997</v>
      </c>
      <c r="N77" s="40">
        <f t="shared" si="52"/>
        <v>2.4499999999999997</v>
      </c>
      <c r="O77" s="40">
        <f t="shared" si="52"/>
        <v>2.4499999999999997</v>
      </c>
      <c r="P77" s="40">
        <f t="shared" si="52"/>
        <v>2.6166666666666667</v>
      </c>
      <c r="Q77" s="40">
        <f t="shared" si="52"/>
        <v>2.6166666666666667</v>
      </c>
      <c r="R77" s="40">
        <f t="shared" si="52"/>
        <v>2.6166666666666667</v>
      </c>
      <c r="S77" s="40">
        <f t="shared" si="52"/>
        <v>2.6166666666666667</v>
      </c>
      <c r="T77" s="40">
        <f t="shared" si="52"/>
        <v>2.6166666666666667</v>
      </c>
      <c r="U77" s="40">
        <f t="shared" si="52"/>
        <v>2.6166666666666667</v>
      </c>
      <c r="V77" s="40">
        <f t="shared" si="52"/>
        <v>2.6166666666666667</v>
      </c>
      <c r="W77" s="40">
        <f t="shared" si="52"/>
        <v>2.6166666666666667</v>
      </c>
      <c r="X77" s="40">
        <f t="shared" si="52"/>
        <v>2.6166666666666667</v>
      </c>
      <c r="Y77" s="40">
        <f t="shared" si="52"/>
        <v>2.6166666666666667</v>
      </c>
      <c r="Z77" s="40">
        <f t="shared" si="52"/>
        <v>2.6166666666666667</v>
      </c>
      <c r="AA77" s="40">
        <f t="shared" si="52"/>
        <v>2.6166666666666667</v>
      </c>
      <c r="AB77" s="40">
        <f t="shared" si="52"/>
        <v>2.7833333333333332</v>
      </c>
      <c r="AC77" s="40">
        <f t="shared" si="52"/>
        <v>2.7833333333333332</v>
      </c>
      <c r="AD77" s="40">
        <f t="shared" si="52"/>
        <v>2.7833333333333332</v>
      </c>
      <c r="AE77" s="40">
        <f t="shared" si="52"/>
        <v>2.7833333333333332</v>
      </c>
      <c r="AF77" s="40">
        <f t="shared" si="52"/>
        <v>2.7833333333333332</v>
      </c>
      <c r="AG77" s="40">
        <f t="shared" si="52"/>
        <v>2.7833333333333332</v>
      </c>
      <c r="AH77" s="40">
        <f t="shared" si="52"/>
        <v>2.7833333333333332</v>
      </c>
      <c r="AI77" s="40">
        <f t="shared" si="52"/>
        <v>2.7833333333333332</v>
      </c>
      <c r="AJ77" s="40">
        <f t="shared" si="52"/>
        <v>2.7833333333333332</v>
      </c>
      <c r="AK77" s="40">
        <f t="shared" si="52"/>
        <v>2.7833333333333332</v>
      </c>
      <c r="AL77" s="41">
        <f t="shared" si="52"/>
        <v>2.7833333333333332</v>
      </c>
      <c r="AM77" s="39">
        <f t="shared" si="47"/>
        <v>26.949999999999996</v>
      </c>
      <c r="AN77" s="40">
        <f t="shared" si="48"/>
        <v>31.233333333333338</v>
      </c>
      <c r="AO77" s="41">
        <f t="shared" si="49"/>
        <v>33.23333333333332</v>
      </c>
    </row>
    <row r="78" spans="1:41" x14ac:dyDescent="0.3">
      <c r="A78" s="103"/>
      <c r="B78" s="24" t="s">
        <v>7</v>
      </c>
      <c r="C78" s="39">
        <v>0</v>
      </c>
      <c r="D78" s="40">
        <f>C47</f>
        <v>1</v>
      </c>
      <c r="E78" s="40">
        <f t="shared" si="52"/>
        <v>1</v>
      </c>
      <c r="F78" s="40">
        <f t="shared" si="52"/>
        <v>1</v>
      </c>
      <c r="G78" s="40">
        <f t="shared" si="52"/>
        <v>1</v>
      </c>
      <c r="H78" s="40">
        <f t="shared" si="52"/>
        <v>1</v>
      </c>
      <c r="I78" s="40">
        <f t="shared" si="52"/>
        <v>1</v>
      </c>
      <c r="J78" s="40">
        <f t="shared" si="52"/>
        <v>1</v>
      </c>
      <c r="K78" s="40">
        <f t="shared" si="52"/>
        <v>1</v>
      </c>
      <c r="L78" s="40">
        <f t="shared" si="52"/>
        <v>1</v>
      </c>
      <c r="M78" s="40">
        <f t="shared" si="52"/>
        <v>1</v>
      </c>
      <c r="N78" s="40">
        <f t="shared" si="52"/>
        <v>1</v>
      </c>
      <c r="O78" s="40">
        <f t="shared" si="52"/>
        <v>1</v>
      </c>
      <c r="P78" s="40">
        <f t="shared" si="52"/>
        <v>1</v>
      </c>
      <c r="Q78" s="40">
        <f t="shared" si="52"/>
        <v>1</v>
      </c>
      <c r="R78" s="40">
        <f t="shared" si="52"/>
        <v>1</v>
      </c>
      <c r="S78" s="40">
        <f t="shared" si="52"/>
        <v>1</v>
      </c>
      <c r="T78" s="40">
        <f t="shared" si="52"/>
        <v>1</v>
      </c>
      <c r="U78" s="40">
        <f t="shared" si="52"/>
        <v>1</v>
      </c>
      <c r="V78" s="40">
        <f t="shared" si="52"/>
        <v>1</v>
      </c>
      <c r="W78" s="40">
        <f t="shared" si="52"/>
        <v>1</v>
      </c>
      <c r="X78" s="40">
        <f t="shared" si="52"/>
        <v>1</v>
      </c>
      <c r="Y78" s="40">
        <f t="shared" si="52"/>
        <v>1</v>
      </c>
      <c r="Z78" s="40">
        <f t="shared" si="52"/>
        <v>1</v>
      </c>
      <c r="AA78" s="40">
        <f t="shared" si="52"/>
        <v>1</v>
      </c>
      <c r="AB78" s="40">
        <f t="shared" si="52"/>
        <v>1</v>
      </c>
      <c r="AC78" s="40">
        <f t="shared" si="52"/>
        <v>1</v>
      </c>
      <c r="AD78" s="40">
        <f t="shared" si="52"/>
        <v>1</v>
      </c>
      <c r="AE78" s="40">
        <f t="shared" si="52"/>
        <v>1</v>
      </c>
      <c r="AF78" s="40">
        <f t="shared" si="52"/>
        <v>1</v>
      </c>
      <c r="AG78" s="40">
        <f t="shared" si="52"/>
        <v>1</v>
      </c>
      <c r="AH78" s="40">
        <f t="shared" si="52"/>
        <v>1</v>
      </c>
      <c r="AI78" s="40">
        <f t="shared" si="52"/>
        <v>1</v>
      </c>
      <c r="AJ78" s="40">
        <f t="shared" si="52"/>
        <v>1</v>
      </c>
      <c r="AK78" s="40">
        <f t="shared" si="52"/>
        <v>1</v>
      </c>
      <c r="AL78" s="41">
        <f t="shared" si="52"/>
        <v>1</v>
      </c>
      <c r="AM78" s="39">
        <f t="shared" si="47"/>
        <v>11</v>
      </c>
      <c r="AN78" s="40">
        <f t="shared" si="48"/>
        <v>12</v>
      </c>
      <c r="AO78" s="41">
        <f t="shared" si="49"/>
        <v>12</v>
      </c>
    </row>
    <row r="79" spans="1:41" x14ac:dyDescent="0.3">
      <c r="A79" s="103"/>
      <c r="B79" s="24" t="s">
        <v>6</v>
      </c>
      <c r="C79" s="39">
        <v>0</v>
      </c>
      <c r="D79" s="40">
        <f>C48</f>
        <v>1.1666666666666667</v>
      </c>
      <c r="E79" s="40">
        <f t="shared" si="52"/>
        <v>1.1666666666666667</v>
      </c>
      <c r="F79" s="40">
        <f t="shared" si="52"/>
        <v>1.1666666666666667</v>
      </c>
      <c r="G79" s="40">
        <f t="shared" si="52"/>
        <v>1.1666666666666667</v>
      </c>
      <c r="H79" s="40">
        <f t="shared" si="52"/>
        <v>1.1666666666666667</v>
      </c>
      <c r="I79" s="40">
        <f t="shared" si="52"/>
        <v>1.1666666666666667</v>
      </c>
      <c r="J79" s="40">
        <f t="shared" si="52"/>
        <v>1.1666666666666667</v>
      </c>
      <c r="K79" s="40">
        <f t="shared" si="52"/>
        <v>1.1666666666666667</v>
      </c>
      <c r="L79" s="40">
        <f t="shared" si="52"/>
        <v>1.1666666666666667</v>
      </c>
      <c r="M79" s="40">
        <f t="shared" si="52"/>
        <v>1.1666666666666667</v>
      </c>
      <c r="N79" s="40">
        <f t="shared" si="52"/>
        <v>1.1666666666666667</v>
      </c>
      <c r="O79" s="40">
        <f t="shared" si="52"/>
        <v>1.1666666666666667</v>
      </c>
      <c r="P79" s="40">
        <f t="shared" si="52"/>
        <v>1.1666666666666667</v>
      </c>
      <c r="Q79" s="40">
        <f t="shared" si="52"/>
        <v>1.1666666666666667</v>
      </c>
      <c r="R79" s="40">
        <f t="shared" si="52"/>
        <v>1.1666666666666667</v>
      </c>
      <c r="S79" s="40">
        <f t="shared" si="52"/>
        <v>1.1666666666666667</v>
      </c>
      <c r="T79" s="40">
        <f t="shared" si="52"/>
        <v>1.1666666666666667</v>
      </c>
      <c r="U79" s="40">
        <f t="shared" si="52"/>
        <v>1.1666666666666667</v>
      </c>
      <c r="V79" s="40">
        <f t="shared" si="52"/>
        <v>1.1666666666666667</v>
      </c>
      <c r="W79" s="40">
        <f t="shared" si="52"/>
        <v>1.1666666666666667</v>
      </c>
      <c r="X79" s="40">
        <f t="shared" si="52"/>
        <v>1.1666666666666667</v>
      </c>
      <c r="Y79" s="40">
        <f t="shared" si="52"/>
        <v>1.1666666666666667</v>
      </c>
      <c r="Z79" s="40">
        <f t="shared" si="52"/>
        <v>1.1666666666666667</v>
      </c>
      <c r="AA79" s="40">
        <f t="shared" si="52"/>
        <v>1.1666666666666667</v>
      </c>
      <c r="AB79" s="40">
        <f t="shared" si="52"/>
        <v>1.1666666666666667</v>
      </c>
      <c r="AC79" s="40">
        <f t="shared" si="52"/>
        <v>1.1666666666666667</v>
      </c>
      <c r="AD79" s="40">
        <f t="shared" si="52"/>
        <v>1.1666666666666667</v>
      </c>
      <c r="AE79" s="40">
        <f t="shared" si="52"/>
        <v>1.1666666666666667</v>
      </c>
      <c r="AF79" s="40">
        <f t="shared" si="52"/>
        <v>1.1666666666666667</v>
      </c>
      <c r="AG79" s="40">
        <f t="shared" si="52"/>
        <v>1.1666666666666667</v>
      </c>
      <c r="AH79" s="40">
        <f t="shared" si="52"/>
        <v>1.1666666666666667</v>
      </c>
      <c r="AI79" s="40">
        <f t="shared" si="52"/>
        <v>1.1666666666666667</v>
      </c>
      <c r="AJ79" s="40">
        <f t="shared" si="52"/>
        <v>1.1666666666666667</v>
      </c>
      <c r="AK79" s="40">
        <f t="shared" si="52"/>
        <v>1.1666666666666667</v>
      </c>
      <c r="AL79" s="41">
        <f t="shared" si="52"/>
        <v>1.1666666666666667</v>
      </c>
      <c r="AM79" s="39">
        <f t="shared" si="47"/>
        <v>12.833333333333332</v>
      </c>
      <c r="AN79" s="40">
        <f t="shared" si="48"/>
        <v>13.999999999999998</v>
      </c>
      <c r="AO79" s="41">
        <f t="shared" si="49"/>
        <v>13.999999999999998</v>
      </c>
    </row>
    <row r="80" spans="1:41" x14ac:dyDescent="0.3">
      <c r="A80" s="103"/>
      <c r="B80" s="24" t="s">
        <v>0</v>
      </c>
      <c r="C80" s="39">
        <f>C49</f>
        <v>6.25</v>
      </c>
      <c r="D80" s="40">
        <f>D49</f>
        <v>6.25</v>
      </c>
      <c r="E80" s="40">
        <f t="shared" ref="E80:AL80" si="53">E49</f>
        <v>6.25</v>
      </c>
      <c r="F80" s="40">
        <f t="shared" si="53"/>
        <v>6.25</v>
      </c>
      <c r="G80" s="40">
        <f t="shared" si="53"/>
        <v>6.25</v>
      </c>
      <c r="H80" s="40">
        <f t="shared" si="53"/>
        <v>6.25</v>
      </c>
      <c r="I80" s="40">
        <f t="shared" si="53"/>
        <v>6.25</v>
      </c>
      <c r="J80" s="40">
        <f t="shared" si="53"/>
        <v>6.25</v>
      </c>
      <c r="K80" s="40">
        <f t="shared" si="53"/>
        <v>6.25</v>
      </c>
      <c r="L80" s="40">
        <f t="shared" si="53"/>
        <v>6.25</v>
      </c>
      <c r="M80" s="40">
        <f t="shared" si="53"/>
        <v>6.25</v>
      </c>
      <c r="N80" s="40">
        <f t="shared" si="53"/>
        <v>6.25</v>
      </c>
      <c r="O80" s="40">
        <f t="shared" si="53"/>
        <v>6.25</v>
      </c>
      <c r="P80" s="40">
        <f t="shared" si="53"/>
        <v>6.25</v>
      </c>
      <c r="Q80" s="40">
        <f t="shared" si="53"/>
        <v>6.25</v>
      </c>
      <c r="R80" s="40">
        <f t="shared" si="53"/>
        <v>6.25</v>
      </c>
      <c r="S80" s="40">
        <f t="shared" si="53"/>
        <v>6.25</v>
      </c>
      <c r="T80" s="40">
        <f t="shared" si="53"/>
        <v>6.25</v>
      </c>
      <c r="U80" s="40">
        <f t="shared" si="53"/>
        <v>6.25</v>
      </c>
      <c r="V80" s="40">
        <f t="shared" si="53"/>
        <v>6.25</v>
      </c>
      <c r="W80" s="40">
        <f t="shared" si="53"/>
        <v>6.25</v>
      </c>
      <c r="X80" s="40">
        <f t="shared" si="53"/>
        <v>6.25</v>
      </c>
      <c r="Y80" s="40">
        <f t="shared" si="53"/>
        <v>6.25</v>
      </c>
      <c r="Z80" s="40">
        <f t="shared" si="53"/>
        <v>6.25</v>
      </c>
      <c r="AA80" s="40">
        <f t="shared" si="53"/>
        <v>6.25</v>
      </c>
      <c r="AB80" s="40">
        <f t="shared" si="53"/>
        <v>6.25</v>
      </c>
      <c r="AC80" s="40">
        <f t="shared" si="53"/>
        <v>6.25</v>
      </c>
      <c r="AD80" s="40">
        <f t="shared" si="53"/>
        <v>6.25</v>
      </c>
      <c r="AE80" s="40">
        <f t="shared" si="53"/>
        <v>6.25</v>
      </c>
      <c r="AF80" s="40">
        <f t="shared" si="53"/>
        <v>6.25</v>
      </c>
      <c r="AG80" s="40">
        <f t="shared" si="53"/>
        <v>6.25</v>
      </c>
      <c r="AH80" s="40">
        <f t="shared" si="53"/>
        <v>6.25</v>
      </c>
      <c r="AI80" s="40">
        <f t="shared" si="53"/>
        <v>6.25</v>
      </c>
      <c r="AJ80" s="40">
        <f t="shared" si="53"/>
        <v>6.25</v>
      </c>
      <c r="AK80" s="40">
        <f t="shared" si="53"/>
        <v>6.25</v>
      </c>
      <c r="AL80" s="41">
        <f t="shared" si="53"/>
        <v>6.25</v>
      </c>
      <c r="AM80" s="39">
        <f t="shared" si="47"/>
        <v>75</v>
      </c>
      <c r="AN80" s="40">
        <f t="shared" si="48"/>
        <v>75</v>
      </c>
      <c r="AO80" s="41">
        <f t="shared" si="49"/>
        <v>75</v>
      </c>
    </row>
    <row r="81" spans="1:41" x14ac:dyDescent="0.3">
      <c r="A81" s="103"/>
      <c r="B81" s="24" t="s">
        <v>38</v>
      </c>
      <c r="C81" s="39">
        <v>1.2</v>
      </c>
      <c r="D81" s="40">
        <v>0</v>
      </c>
      <c r="E81" s="40">
        <v>0</v>
      </c>
      <c r="F81" s="40">
        <v>0</v>
      </c>
      <c r="G81" s="40">
        <v>0</v>
      </c>
      <c r="H81" s="40">
        <v>0</v>
      </c>
      <c r="I81" s="40">
        <v>0</v>
      </c>
      <c r="J81" s="40">
        <v>0</v>
      </c>
      <c r="K81" s="40">
        <v>0</v>
      </c>
      <c r="L81" s="40">
        <v>0</v>
      </c>
      <c r="M81" s="40">
        <v>0</v>
      </c>
      <c r="N81" s="40">
        <v>0</v>
      </c>
      <c r="O81" s="40">
        <v>1.2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0</v>
      </c>
      <c r="V81" s="40">
        <v>0</v>
      </c>
      <c r="W81" s="40">
        <v>0</v>
      </c>
      <c r="X81" s="40">
        <v>0</v>
      </c>
      <c r="Y81" s="40">
        <v>0</v>
      </c>
      <c r="Z81" s="40">
        <v>0</v>
      </c>
      <c r="AA81" s="40">
        <v>1.2</v>
      </c>
      <c r="AB81" s="40">
        <v>0</v>
      </c>
      <c r="AC81" s="40">
        <v>0</v>
      </c>
      <c r="AD81" s="40">
        <v>0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  <c r="AJ81" s="40">
        <v>0</v>
      </c>
      <c r="AK81" s="40">
        <v>0</v>
      </c>
      <c r="AL81" s="41">
        <v>0</v>
      </c>
      <c r="AM81" s="39">
        <f t="shared" si="47"/>
        <v>1.2</v>
      </c>
      <c r="AN81" s="40">
        <f t="shared" si="48"/>
        <v>1.2</v>
      </c>
      <c r="AO81" s="41">
        <f t="shared" si="49"/>
        <v>1.2</v>
      </c>
    </row>
    <row r="82" spans="1:41" x14ac:dyDescent="0.3">
      <c r="A82" s="104"/>
      <c r="B82" s="61" t="s">
        <v>39</v>
      </c>
      <c r="C82" s="39">
        <f t="shared" ref="C82:D85" si="54">C51</f>
        <v>2</v>
      </c>
      <c r="D82" s="40">
        <f t="shared" si="54"/>
        <v>2</v>
      </c>
      <c r="E82" s="40">
        <f t="shared" ref="E82:AL85" si="55">E51</f>
        <v>2</v>
      </c>
      <c r="F82" s="40">
        <f t="shared" si="55"/>
        <v>2</v>
      </c>
      <c r="G82" s="40">
        <f t="shared" si="55"/>
        <v>2</v>
      </c>
      <c r="H82" s="40">
        <f t="shared" si="55"/>
        <v>2</v>
      </c>
      <c r="I82" s="40">
        <f t="shared" si="55"/>
        <v>2</v>
      </c>
      <c r="J82" s="40">
        <f t="shared" si="55"/>
        <v>2</v>
      </c>
      <c r="K82" s="40">
        <f t="shared" si="55"/>
        <v>2</v>
      </c>
      <c r="L82" s="40">
        <f t="shared" si="55"/>
        <v>2</v>
      </c>
      <c r="M82" s="40">
        <f t="shared" si="55"/>
        <v>2</v>
      </c>
      <c r="N82" s="40">
        <f t="shared" si="55"/>
        <v>2</v>
      </c>
      <c r="O82" s="40">
        <f t="shared" si="55"/>
        <v>2.1875</v>
      </c>
      <c r="P82" s="40">
        <f t="shared" si="55"/>
        <v>2.1875</v>
      </c>
      <c r="Q82" s="40">
        <f t="shared" si="55"/>
        <v>2.1875</v>
      </c>
      <c r="R82" s="40">
        <f t="shared" si="55"/>
        <v>2.1875</v>
      </c>
      <c r="S82" s="40">
        <f t="shared" si="55"/>
        <v>2.1875</v>
      </c>
      <c r="T82" s="40">
        <f t="shared" si="55"/>
        <v>2.1875</v>
      </c>
      <c r="U82" s="40">
        <f t="shared" si="55"/>
        <v>2.1875</v>
      </c>
      <c r="V82" s="40">
        <f t="shared" si="55"/>
        <v>2.1875</v>
      </c>
      <c r="W82" s="40">
        <f t="shared" si="55"/>
        <v>2.1875</v>
      </c>
      <c r="X82" s="40">
        <f t="shared" si="55"/>
        <v>2.1875</v>
      </c>
      <c r="Y82" s="40">
        <f t="shared" si="55"/>
        <v>2.1875</v>
      </c>
      <c r="Z82" s="40">
        <f t="shared" si="55"/>
        <v>2.1875</v>
      </c>
      <c r="AA82" s="40">
        <f t="shared" si="55"/>
        <v>2.375</v>
      </c>
      <c r="AB82" s="40">
        <f t="shared" si="55"/>
        <v>2.375</v>
      </c>
      <c r="AC82" s="40">
        <f t="shared" si="55"/>
        <v>2.375</v>
      </c>
      <c r="AD82" s="40">
        <f t="shared" si="55"/>
        <v>2.375</v>
      </c>
      <c r="AE82" s="40">
        <f t="shared" si="55"/>
        <v>2.375</v>
      </c>
      <c r="AF82" s="40">
        <f t="shared" si="55"/>
        <v>2.375</v>
      </c>
      <c r="AG82" s="40">
        <f t="shared" si="55"/>
        <v>2.375</v>
      </c>
      <c r="AH82" s="40">
        <f t="shared" si="55"/>
        <v>2.375</v>
      </c>
      <c r="AI82" s="40">
        <f t="shared" si="55"/>
        <v>2.375</v>
      </c>
      <c r="AJ82" s="40">
        <f t="shared" si="55"/>
        <v>2.375</v>
      </c>
      <c r="AK82" s="40">
        <f t="shared" si="55"/>
        <v>2.375</v>
      </c>
      <c r="AL82" s="41">
        <f t="shared" si="55"/>
        <v>2.375</v>
      </c>
      <c r="AM82" s="39">
        <f t="shared" si="47"/>
        <v>24</v>
      </c>
      <c r="AN82" s="40">
        <f t="shared" si="48"/>
        <v>26.25</v>
      </c>
      <c r="AO82" s="41">
        <f t="shared" si="49"/>
        <v>28.5</v>
      </c>
    </row>
    <row r="83" spans="1:41" x14ac:dyDescent="0.3">
      <c r="A83" s="104"/>
      <c r="B83" s="61" t="s">
        <v>40</v>
      </c>
      <c r="C83" s="39">
        <f t="shared" si="54"/>
        <v>0.8</v>
      </c>
      <c r="D83" s="40">
        <f t="shared" si="54"/>
        <v>0.8</v>
      </c>
      <c r="E83" s="40">
        <f t="shared" si="55"/>
        <v>0.8</v>
      </c>
      <c r="F83" s="40">
        <f t="shared" si="55"/>
        <v>0.8</v>
      </c>
      <c r="G83" s="40">
        <f t="shared" si="55"/>
        <v>0.8</v>
      </c>
      <c r="H83" s="40">
        <f t="shared" si="55"/>
        <v>0.8</v>
      </c>
      <c r="I83" s="40">
        <f t="shared" si="55"/>
        <v>0.8</v>
      </c>
      <c r="J83" s="40">
        <f t="shared" si="55"/>
        <v>0.8</v>
      </c>
      <c r="K83" s="40">
        <f t="shared" si="55"/>
        <v>0.8</v>
      </c>
      <c r="L83" s="40">
        <f t="shared" si="55"/>
        <v>0.8</v>
      </c>
      <c r="M83" s="40">
        <f t="shared" si="55"/>
        <v>0.8</v>
      </c>
      <c r="N83" s="40">
        <f t="shared" si="55"/>
        <v>0.8</v>
      </c>
      <c r="O83" s="40">
        <f t="shared" si="55"/>
        <v>0.87500000000000011</v>
      </c>
      <c r="P83" s="40">
        <f t="shared" si="55"/>
        <v>0.87500000000000011</v>
      </c>
      <c r="Q83" s="40">
        <f t="shared" si="55"/>
        <v>0.87500000000000011</v>
      </c>
      <c r="R83" s="40">
        <f t="shared" si="55"/>
        <v>0.87500000000000011</v>
      </c>
      <c r="S83" s="40">
        <f t="shared" si="55"/>
        <v>0.87500000000000011</v>
      </c>
      <c r="T83" s="40">
        <f t="shared" si="55"/>
        <v>0.87500000000000011</v>
      </c>
      <c r="U83" s="40">
        <f t="shared" si="55"/>
        <v>0.87500000000000011</v>
      </c>
      <c r="V83" s="40">
        <f t="shared" si="55"/>
        <v>0.87500000000000011</v>
      </c>
      <c r="W83" s="40">
        <f t="shared" si="55"/>
        <v>0.87500000000000011</v>
      </c>
      <c r="X83" s="40">
        <f t="shared" si="55"/>
        <v>0.87500000000000011</v>
      </c>
      <c r="Y83" s="40">
        <f t="shared" si="55"/>
        <v>0.87500000000000011</v>
      </c>
      <c r="Z83" s="40">
        <f t="shared" si="55"/>
        <v>0.87500000000000011</v>
      </c>
      <c r="AA83" s="40">
        <f t="shared" si="55"/>
        <v>0.95000000000000007</v>
      </c>
      <c r="AB83" s="40">
        <f t="shared" si="55"/>
        <v>0.95000000000000007</v>
      </c>
      <c r="AC83" s="40">
        <f t="shared" si="55"/>
        <v>0.95000000000000007</v>
      </c>
      <c r="AD83" s="40">
        <f t="shared" si="55"/>
        <v>0.95000000000000007</v>
      </c>
      <c r="AE83" s="40">
        <f t="shared" si="55"/>
        <v>0.95000000000000007</v>
      </c>
      <c r="AF83" s="40">
        <f t="shared" si="55"/>
        <v>0.95000000000000007</v>
      </c>
      <c r="AG83" s="40">
        <f t="shared" si="55"/>
        <v>0.95000000000000007</v>
      </c>
      <c r="AH83" s="40">
        <f t="shared" si="55"/>
        <v>0.95000000000000007</v>
      </c>
      <c r="AI83" s="40">
        <f t="shared" si="55"/>
        <v>0.95000000000000007</v>
      </c>
      <c r="AJ83" s="40">
        <f t="shared" si="55"/>
        <v>0.95000000000000007</v>
      </c>
      <c r="AK83" s="40">
        <f t="shared" si="55"/>
        <v>0.95000000000000007</v>
      </c>
      <c r="AL83" s="41">
        <f t="shared" si="55"/>
        <v>0.95000000000000007</v>
      </c>
      <c r="AM83" s="39">
        <f t="shared" si="47"/>
        <v>9.6</v>
      </c>
      <c r="AN83" s="40">
        <f t="shared" si="48"/>
        <v>10.500000000000002</v>
      </c>
      <c r="AO83" s="41">
        <f t="shared" si="49"/>
        <v>11.399999999999999</v>
      </c>
    </row>
    <row r="84" spans="1:41" x14ac:dyDescent="0.3">
      <c r="A84" s="103"/>
      <c r="B84" s="61" t="s">
        <v>41</v>
      </c>
      <c r="C84" s="39">
        <f t="shared" si="54"/>
        <v>0.3</v>
      </c>
      <c r="D84" s="40">
        <f t="shared" si="54"/>
        <v>0.3</v>
      </c>
      <c r="E84" s="40">
        <f t="shared" si="55"/>
        <v>0.3</v>
      </c>
      <c r="F84" s="40">
        <f t="shared" si="55"/>
        <v>0.3</v>
      </c>
      <c r="G84" s="40">
        <f t="shared" si="55"/>
        <v>0.3</v>
      </c>
      <c r="H84" s="40">
        <f t="shared" si="55"/>
        <v>0.3</v>
      </c>
      <c r="I84" s="40">
        <f t="shared" si="55"/>
        <v>0.3</v>
      </c>
      <c r="J84" s="40">
        <f t="shared" si="55"/>
        <v>0.3</v>
      </c>
      <c r="K84" s="40">
        <f t="shared" si="55"/>
        <v>0.3</v>
      </c>
      <c r="L84" s="40">
        <f t="shared" si="55"/>
        <v>0.3</v>
      </c>
      <c r="M84" s="40">
        <f t="shared" si="55"/>
        <v>0.3</v>
      </c>
      <c r="N84" s="40">
        <f t="shared" si="55"/>
        <v>0.3</v>
      </c>
      <c r="O84" s="40">
        <f t="shared" si="55"/>
        <v>0.3</v>
      </c>
      <c r="P84" s="40">
        <f t="shared" si="55"/>
        <v>0.3</v>
      </c>
      <c r="Q84" s="40">
        <f t="shared" si="55"/>
        <v>0.3</v>
      </c>
      <c r="R84" s="40">
        <f t="shared" si="55"/>
        <v>0.3</v>
      </c>
      <c r="S84" s="40">
        <f t="shared" si="55"/>
        <v>0.3</v>
      </c>
      <c r="T84" s="40">
        <f t="shared" si="55"/>
        <v>0.3</v>
      </c>
      <c r="U84" s="40">
        <f t="shared" si="55"/>
        <v>0.3</v>
      </c>
      <c r="V84" s="40">
        <f t="shared" si="55"/>
        <v>0.3</v>
      </c>
      <c r="W84" s="40">
        <f t="shared" si="55"/>
        <v>0.3</v>
      </c>
      <c r="X84" s="40">
        <f t="shared" si="55"/>
        <v>0.3</v>
      </c>
      <c r="Y84" s="40">
        <f t="shared" si="55"/>
        <v>0.3</v>
      </c>
      <c r="Z84" s="40">
        <f t="shared" si="55"/>
        <v>0.3</v>
      </c>
      <c r="AA84" s="40">
        <f t="shared" si="55"/>
        <v>0.3</v>
      </c>
      <c r="AB84" s="40">
        <f t="shared" si="55"/>
        <v>0.3</v>
      </c>
      <c r="AC84" s="40">
        <f t="shared" si="55"/>
        <v>0.3</v>
      </c>
      <c r="AD84" s="40">
        <f t="shared" si="55"/>
        <v>0.3</v>
      </c>
      <c r="AE84" s="40">
        <f t="shared" si="55"/>
        <v>0.3</v>
      </c>
      <c r="AF84" s="40">
        <f t="shared" si="55"/>
        <v>0.3</v>
      </c>
      <c r="AG84" s="40">
        <f t="shared" si="55"/>
        <v>0.3</v>
      </c>
      <c r="AH84" s="40">
        <f t="shared" si="55"/>
        <v>0.3</v>
      </c>
      <c r="AI84" s="40">
        <f t="shared" si="55"/>
        <v>0.3</v>
      </c>
      <c r="AJ84" s="40">
        <f t="shared" si="55"/>
        <v>0.3</v>
      </c>
      <c r="AK84" s="40">
        <f t="shared" si="55"/>
        <v>0.3</v>
      </c>
      <c r="AL84" s="41">
        <f t="shared" si="55"/>
        <v>0.3</v>
      </c>
      <c r="AM84" s="39">
        <f t="shared" si="47"/>
        <v>3.5999999999999992</v>
      </c>
      <c r="AN84" s="40">
        <f t="shared" si="48"/>
        <v>3.5999999999999992</v>
      </c>
      <c r="AO84" s="41">
        <f t="shared" si="49"/>
        <v>3.5999999999999992</v>
      </c>
    </row>
    <row r="85" spans="1:41" x14ac:dyDescent="0.3">
      <c r="A85" s="104"/>
      <c r="B85" s="61" t="s">
        <v>42</v>
      </c>
      <c r="C85" s="39">
        <f t="shared" si="54"/>
        <v>0.66666666666666674</v>
      </c>
      <c r="D85" s="40">
        <f t="shared" si="54"/>
        <v>0.66666666666666674</v>
      </c>
      <c r="E85" s="40">
        <f t="shared" si="55"/>
        <v>0.66666666666666674</v>
      </c>
      <c r="F85" s="40">
        <f t="shared" si="55"/>
        <v>0.66666666666666674</v>
      </c>
      <c r="G85" s="40">
        <f t="shared" si="55"/>
        <v>0.66666666666666674</v>
      </c>
      <c r="H85" s="40">
        <f t="shared" si="55"/>
        <v>0.66666666666666674</v>
      </c>
      <c r="I85" s="40">
        <f t="shared" si="55"/>
        <v>0.66666666666666674</v>
      </c>
      <c r="J85" s="40">
        <f t="shared" si="55"/>
        <v>0.66666666666666674</v>
      </c>
      <c r="K85" s="40">
        <f t="shared" si="55"/>
        <v>0.66666666666666674</v>
      </c>
      <c r="L85" s="40">
        <f t="shared" si="55"/>
        <v>0.66666666666666674</v>
      </c>
      <c r="M85" s="40">
        <f t="shared" si="55"/>
        <v>0.66666666666666674</v>
      </c>
      <c r="N85" s="40">
        <f t="shared" si="55"/>
        <v>0.66666666666666674</v>
      </c>
      <c r="O85" s="40">
        <f t="shared" si="55"/>
        <v>0.72916666666666674</v>
      </c>
      <c r="P85" s="40">
        <f t="shared" si="55"/>
        <v>0.72916666666666674</v>
      </c>
      <c r="Q85" s="40">
        <f t="shared" si="55"/>
        <v>0.72916666666666674</v>
      </c>
      <c r="R85" s="40">
        <f t="shared" si="55"/>
        <v>0.72916666666666674</v>
      </c>
      <c r="S85" s="40">
        <f t="shared" si="55"/>
        <v>0.72916666666666674</v>
      </c>
      <c r="T85" s="40">
        <f t="shared" si="55"/>
        <v>0.72916666666666674</v>
      </c>
      <c r="U85" s="40">
        <f t="shared" si="55"/>
        <v>0.72916666666666674</v>
      </c>
      <c r="V85" s="40">
        <f t="shared" si="55"/>
        <v>0.72916666666666674</v>
      </c>
      <c r="W85" s="40">
        <f t="shared" si="55"/>
        <v>0.72916666666666674</v>
      </c>
      <c r="X85" s="40">
        <f t="shared" si="55"/>
        <v>0.72916666666666674</v>
      </c>
      <c r="Y85" s="40">
        <f t="shared" si="55"/>
        <v>0.72916666666666674</v>
      </c>
      <c r="Z85" s="40">
        <f t="shared" si="55"/>
        <v>0.72916666666666674</v>
      </c>
      <c r="AA85" s="40">
        <f t="shared" si="55"/>
        <v>0.79166666666666674</v>
      </c>
      <c r="AB85" s="40">
        <f t="shared" si="55"/>
        <v>0.79166666666666674</v>
      </c>
      <c r="AC85" s="40">
        <f t="shared" si="55"/>
        <v>0.79166666666666674</v>
      </c>
      <c r="AD85" s="40">
        <f t="shared" si="55"/>
        <v>0.79166666666666674</v>
      </c>
      <c r="AE85" s="40">
        <f t="shared" si="55"/>
        <v>0.79166666666666674</v>
      </c>
      <c r="AF85" s="40">
        <f t="shared" si="55"/>
        <v>0.79166666666666674</v>
      </c>
      <c r="AG85" s="40">
        <f t="shared" si="55"/>
        <v>0.79166666666666674</v>
      </c>
      <c r="AH85" s="40">
        <f t="shared" si="55"/>
        <v>0.79166666666666674</v>
      </c>
      <c r="AI85" s="40">
        <f t="shared" si="55"/>
        <v>0.79166666666666674</v>
      </c>
      <c r="AJ85" s="40">
        <f t="shared" si="55"/>
        <v>0.79166666666666674</v>
      </c>
      <c r="AK85" s="40">
        <f t="shared" si="55"/>
        <v>0.79166666666666674</v>
      </c>
      <c r="AL85" s="41">
        <f t="shared" si="55"/>
        <v>0.79166666666666674</v>
      </c>
      <c r="AM85" s="39">
        <f t="shared" si="47"/>
        <v>8.0000000000000018</v>
      </c>
      <c r="AN85" s="40">
        <f t="shared" si="48"/>
        <v>8.7500000000000018</v>
      </c>
      <c r="AO85" s="41">
        <f t="shared" si="49"/>
        <v>9.5000000000000018</v>
      </c>
    </row>
    <row r="86" spans="1:41" x14ac:dyDescent="0.3">
      <c r="A86" s="105"/>
      <c r="B86" s="61" t="s">
        <v>43</v>
      </c>
      <c r="C86" s="39">
        <v>0</v>
      </c>
      <c r="D86" s="40">
        <f>C55</f>
        <v>2.84</v>
      </c>
      <c r="E86" s="40">
        <f t="shared" ref="E86:AL86" si="56">D55</f>
        <v>2.84</v>
      </c>
      <c r="F86" s="40">
        <f t="shared" si="56"/>
        <v>2.84</v>
      </c>
      <c r="G86" s="40">
        <f t="shared" si="56"/>
        <v>2.84</v>
      </c>
      <c r="H86" s="40">
        <f t="shared" si="56"/>
        <v>2.84</v>
      </c>
      <c r="I86" s="40">
        <f t="shared" si="56"/>
        <v>2.84</v>
      </c>
      <c r="J86" s="40">
        <f t="shared" si="56"/>
        <v>2.84</v>
      </c>
      <c r="K86" s="40">
        <f t="shared" si="56"/>
        <v>2.84</v>
      </c>
      <c r="L86" s="40">
        <f t="shared" si="56"/>
        <v>2.84</v>
      </c>
      <c r="M86" s="40">
        <f t="shared" si="56"/>
        <v>2.84</v>
      </c>
      <c r="N86" s="40">
        <f t="shared" si="56"/>
        <v>2.84</v>
      </c>
      <c r="O86" s="40">
        <f t="shared" si="56"/>
        <v>2.84</v>
      </c>
      <c r="P86" s="40">
        <f t="shared" si="56"/>
        <v>2.84</v>
      </c>
      <c r="Q86" s="40">
        <f t="shared" si="56"/>
        <v>2.84</v>
      </c>
      <c r="R86" s="40">
        <f t="shared" si="56"/>
        <v>2.84</v>
      </c>
      <c r="S86" s="40">
        <f t="shared" si="56"/>
        <v>2.84</v>
      </c>
      <c r="T86" s="40">
        <f t="shared" si="56"/>
        <v>2.84</v>
      </c>
      <c r="U86" s="40">
        <f t="shared" si="56"/>
        <v>2.84</v>
      </c>
      <c r="V86" s="40">
        <f t="shared" si="56"/>
        <v>2.84</v>
      </c>
      <c r="W86" s="40">
        <f t="shared" si="56"/>
        <v>2.84</v>
      </c>
      <c r="X86" s="40">
        <f t="shared" si="56"/>
        <v>2.84</v>
      </c>
      <c r="Y86" s="40">
        <f t="shared" si="56"/>
        <v>2.84</v>
      </c>
      <c r="Z86" s="40">
        <f t="shared" si="56"/>
        <v>2.84</v>
      </c>
      <c r="AA86" s="40">
        <f t="shared" si="56"/>
        <v>2.84</v>
      </c>
      <c r="AB86" s="40">
        <f t="shared" si="56"/>
        <v>2.84</v>
      </c>
      <c r="AC86" s="40">
        <f t="shared" si="56"/>
        <v>2.84</v>
      </c>
      <c r="AD86" s="40">
        <f t="shared" si="56"/>
        <v>2.84</v>
      </c>
      <c r="AE86" s="40">
        <f t="shared" si="56"/>
        <v>2.84</v>
      </c>
      <c r="AF86" s="40">
        <f t="shared" si="56"/>
        <v>2.84</v>
      </c>
      <c r="AG86" s="40">
        <f t="shared" si="56"/>
        <v>2.84</v>
      </c>
      <c r="AH86" s="40">
        <f t="shared" si="56"/>
        <v>2.84</v>
      </c>
      <c r="AI86" s="40">
        <f t="shared" si="56"/>
        <v>2.84</v>
      </c>
      <c r="AJ86" s="40">
        <f t="shared" si="56"/>
        <v>2.84</v>
      </c>
      <c r="AK86" s="40">
        <f t="shared" si="56"/>
        <v>2.84</v>
      </c>
      <c r="AL86" s="41">
        <f t="shared" si="56"/>
        <v>2.84</v>
      </c>
      <c r="AM86" s="39">
        <f t="shared" si="47"/>
        <v>31.24</v>
      </c>
      <c r="AN86" s="40">
        <f t="shared" si="48"/>
        <v>34.08</v>
      </c>
      <c r="AO86" s="41">
        <f t="shared" si="49"/>
        <v>34.08</v>
      </c>
    </row>
    <row r="87" spans="1:41" x14ac:dyDescent="0.3">
      <c r="A87" s="105"/>
      <c r="B87" s="61" t="s">
        <v>63</v>
      </c>
      <c r="C87" s="39">
        <f>C30</f>
        <v>41.333333333333336</v>
      </c>
      <c r="D87" s="40">
        <f t="shared" ref="D87:AL87" si="57">D30</f>
        <v>41.333333333333336</v>
      </c>
      <c r="E87" s="40">
        <f t="shared" si="57"/>
        <v>41.333333333333336</v>
      </c>
      <c r="F87" s="40">
        <f t="shared" si="57"/>
        <v>41.333333333333336</v>
      </c>
      <c r="G87" s="40">
        <f t="shared" si="57"/>
        <v>41.333333333333336</v>
      </c>
      <c r="H87" s="40">
        <f t="shared" si="57"/>
        <v>41.333333333333336</v>
      </c>
      <c r="I87" s="40">
        <f t="shared" si="57"/>
        <v>41.333333333333336</v>
      </c>
      <c r="J87" s="40">
        <f t="shared" si="57"/>
        <v>41.333333333333336</v>
      </c>
      <c r="K87" s="40">
        <f t="shared" si="57"/>
        <v>41.333333333333336</v>
      </c>
      <c r="L87" s="40">
        <f t="shared" si="57"/>
        <v>41.333333333333336</v>
      </c>
      <c r="M87" s="40">
        <f t="shared" si="57"/>
        <v>41.333333333333336</v>
      </c>
      <c r="N87" s="40">
        <f t="shared" si="57"/>
        <v>41.333333333333336</v>
      </c>
      <c r="O87" s="40">
        <f t="shared" si="57"/>
        <v>45.208333333333336</v>
      </c>
      <c r="P87" s="40">
        <f t="shared" si="57"/>
        <v>45.208333333333336</v>
      </c>
      <c r="Q87" s="40">
        <f t="shared" si="57"/>
        <v>45.208333333333336</v>
      </c>
      <c r="R87" s="40">
        <f t="shared" si="57"/>
        <v>45.208333333333336</v>
      </c>
      <c r="S87" s="40">
        <f t="shared" si="57"/>
        <v>45.208333333333336</v>
      </c>
      <c r="T87" s="40">
        <f t="shared" si="57"/>
        <v>45.208333333333336</v>
      </c>
      <c r="U87" s="40">
        <f t="shared" si="57"/>
        <v>45.208333333333336</v>
      </c>
      <c r="V87" s="40">
        <f t="shared" si="57"/>
        <v>45.208333333333336</v>
      </c>
      <c r="W87" s="40">
        <f t="shared" si="57"/>
        <v>45.208333333333336</v>
      </c>
      <c r="X87" s="40">
        <f t="shared" si="57"/>
        <v>45.208333333333336</v>
      </c>
      <c r="Y87" s="40">
        <f t="shared" si="57"/>
        <v>45.208333333333336</v>
      </c>
      <c r="Z87" s="40">
        <f t="shared" si="57"/>
        <v>45.208333333333336</v>
      </c>
      <c r="AA87" s="40">
        <f t="shared" si="57"/>
        <v>49.083333333333336</v>
      </c>
      <c r="AB87" s="40">
        <f t="shared" si="57"/>
        <v>49.083333333333336</v>
      </c>
      <c r="AC87" s="40">
        <f t="shared" si="57"/>
        <v>49.083333333333336</v>
      </c>
      <c r="AD87" s="40">
        <f t="shared" si="57"/>
        <v>49.083333333333336</v>
      </c>
      <c r="AE87" s="40">
        <f t="shared" si="57"/>
        <v>49.083333333333336</v>
      </c>
      <c r="AF87" s="40">
        <f t="shared" si="57"/>
        <v>49.083333333333336</v>
      </c>
      <c r="AG87" s="40">
        <f t="shared" si="57"/>
        <v>49.083333333333336</v>
      </c>
      <c r="AH87" s="40">
        <f t="shared" si="57"/>
        <v>49.083333333333336</v>
      </c>
      <c r="AI87" s="40">
        <f t="shared" si="57"/>
        <v>49.083333333333336</v>
      </c>
      <c r="AJ87" s="40">
        <f t="shared" si="57"/>
        <v>49.083333333333336</v>
      </c>
      <c r="AK87" s="40">
        <f t="shared" si="57"/>
        <v>49.083333333333336</v>
      </c>
      <c r="AL87" s="41">
        <f t="shared" si="57"/>
        <v>49.083333333333336</v>
      </c>
      <c r="AM87" s="39">
        <f t="shared" si="47"/>
        <v>495.99999999999994</v>
      </c>
      <c r="AN87" s="40">
        <f t="shared" si="48"/>
        <v>542.49999999999989</v>
      </c>
      <c r="AO87" s="41">
        <f t="shared" si="49"/>
        <v>589</v>
      </c>
    </row>
    <row r="88" spans="1:41" x14ac:dyDescent="0.3">
      <c r="A88" s="105"/>
      <c r="B88" s="61" t="s">
        <v>64</v>
      </c>
      <c r="C88" s="39">
        <f>C60</f>
        <v>0</v>
      </c>
      <c r="D88" s="40">
        <f t="shared" ref="D88:AL88" si="58">D60</f>
        <v>0</v>
      </c>
      <c r="E88" s="40">
        <f t="shared" si="58"/>
        <v>0</v>
      </c>
      <c r="F88" s="40">
        <f t="shared" si="58"/>
        <v>0</v>
      </c>
      <c r="G88" s="40">
        <f t="shared" si="58"/>
        <v>0</v>
      </c>
      <c r="H88" s="40">
        <f t="shared" si="58"/>
        <v>0</v>
      </c>
      <c r="I88" s="40">
        <f t="shared" si="58"/>
        <v>0</v>
      </c>
      <c r="J88" s="40">
        <f t="shared" si="58"/>
        <v>0</v>
      </c>
      <c r="K88" s="40">
        <f t="shared" si="58"/>
        <v>0</v>
      </c>
      <c r="L88" s="40">
        <f t="shared" si="58"/>
        <v>0</v>
      </c>
      <c r="M88" s="40">
        <f t="shared" si="58"/>
        <v>0</v>
      </c>
      <c r="N88" s="40">
        <f t="shared" si="58"/>
        <v>112.42751999999992</v>
      </c>
      <c r="O88" s="40">
        <f t="shared" si="58"/>
        <v>0</v>
      </c>
      <c r="P88" s="40">
        <f t="shared" si="58"/>
        <v>0</v>
      </c>
      <c r="Q88" s="40">
        <f t="shared" si="58"/>
        <v>0</v>
      </c>
      <c r="R88" s="40">
        <f t="shared" si="58"/>
        <v>0</v>
      </c>
      <c r="S88" s="40">
        <f t="shared" si="58"/>
        <v>0</v>
      </c>
      <c r="T88" s="40">
        <f t="shared" si="58"/>
        <v>0</v>
      </c>
      <c r="U88" s="40">
        <f t="shared" si="58"/>
        <v>0</v>
      </c>
      <c r="V88" s="40">
        <f t="shared" si="58"/>
        <v>0</v>
      </c>
      <c r="W88" s="40">
        <f t="shared" si="58"/>
        <v>0</v>
      </c>
      <c r="X88" s="40">
        <f t="shared" si="58"/>
        <v>0</v>
      </c>
      <c r="Y88" s="40">
        <f t="shared" si="58"/>
        <v>0</v>
      </c>
      <c r="Z88" s="40">
        <f t="shared" si="58"/>
        <v>174.49775999999989</v>
      </c>
      <c r="AA88" s="40">
        <f t="shared" si="58"/>
        <v>0</v>
      </c>
      <c r="AB88" s="40">
        <f t="shared" si="58"/>
        <v>0</v>
      </c>
      <c r="AC88" s="40">
        <f t="shared" si="58"/>
        <v>0</v>
      </c>
      <c r="AD88" s="40">
        <f t="shared" si="58"/>
        <v>0</v>
      </c>
      <c r="AE88" s="40">
        <f t="shared" si="58"/>
        <v>0</v>
      </c>
      <c r="AF88" s="40">
        <f t="shared" si="58"/>
        <v>0</v>
      </c>
      <c r="AG88" s="40">
        <f t="shared" si="58"/>
        <v>0</v>
      </c>
      <c r="AH88" s="40">
        <f t="shared" si="58"/>
        <v>0</v>
      </c>
      <c r="AI88" s="40">
        <f t="shared" si="58"/>
        <v>0</v>
      </c>
      <c r="AJ88" s="40">
        <f t="shared" si="58"/>
        <v>0</v>
      </c>
      <c r="AK88" s="40">
        <f t="shared" si="58"/>
        <v>0</v>
      </c>
      <c r="AL88" s="41">
        <f t="shared" si="58"/>
        <v>209.82527999999996</v>
      </c>
      <c r="AM88" s="39">
        <f t="shared" si="47"/>
        <v>112.42751999999992</v>
      </c>
      <c r="AN88" s="40">
        <f t="shared" si="48"/>
        <v>174.49775999999989</v>
      </c>
      <c r="AO88" s="41">
        <f t="shared" si="49"/>
        <v>209.82527999999996</v>
      </c>
    </row>
    <row r="89" spans="1:41" x14ac:dyDescent="0.3">
      <c r="A89" s="43"/>
      <c r="B89" s="67" t="s">
        <v>47</v>
      </c>
      <c r="C89" s="68">
        <f>SUM(C72:C88)</f>
        <v>83.316666666666663</v>
      </c>
      <c r="D89" s="69">
        <f t="shared" ref="D89:AO89" si="59">SUM(D72:D88)</f>
        <v>95.740000000000009</v>
      </c>
      <c r="E89" s="69">
        <f t="shared" si="59"/>
        <v>95.740000000000009</v>
      </c>
      <c r="F89" s="69">
        <f t="shared" si="59"/>
        <v>95.740000000000009</v>
      </c>
      <c r="G89" s="69">
        <f t="shared" si="59"/>
        <v>95.740000000000009</v>
      </c>
      <c r="H89" s="69">
        <f t="shared" si="59"/>
        <v>95.740000000000009</v>
      </c>
      <c r="I89" s="69">
        <f t="shared" si="59"/>
        <v>95.740000000000009</v>
      </c>
      <c r="J89" s="69">
        <f t="shared" si="59"/>
        <v>95.740000000000009</v>
      </c>
      <c r="K89" s="69">
        <f t="shared" si="59"/>
        <v>95.740000000000009</v>
      </c>
      <c r="L89" s="69">
        <f t="shared" si="59"/>
        <v>95.740000000000009</v>
      </c>
      <c r="M89" s="69">
        <f t="shared" si="59"/>
        <v>95.740000000000009</v>
      </c>
      <c r="N89" s="69">
        <f t="shared" si="59"/>
        <v>208.16751999999991</v>
      </c>
      <c r="O89" s="69">
        <f t="shared" si="59"/>
        <v>103.47750000000002</v>
      </c>
      <c r="P89" s="69">
        <f t="shared" si="59"/>
        <v>102.94416666666666</v>
      </c>
      <c r="Q89" s="69">
        <f t="shared" si="59"/>
        <v>102.94416666666666</v>
      </c>
      <c r="R89" s="69">
        <f t="shared" si="59"/>
        <v>102.94416666666666</v>
      </c>
      <c r="S89" s="69">
        <f t="shared" si="59"/>
        <v>102.94416666666666</v>
      </c>
      <c r="T89" s="69">
        <f t="shared" si="59"/>
        <v>102.94416666666666</v>
      </c>
      <c r="U89" s="69">
        <f t="shared" si="59"/>
        <v>102.94416666666666</v>
      </c>
      <c r="V89" s="69">
        <f t="shared" si="59"/>
        <v>102.94416666666666</v>
      </c>
      <c r="W89" s="69">
        <f t="shared" si="59"/>
        <v>102.94416666666666</v>
      </c>
      <c r="X89" s="69">
        <f t="shared" si="59"/>
        <v>102.94416666666666</v>
      </c>
      <c r="Y89" s="69">
        <f t="shared" si="59"/>
        <v>102.94416666666666</v>
      </c>
      <c r="Z89" s="69">
        <f t="shared" si="59"/>
        <v>277.44192666666652</v>
      </c>
      <c r="AA89" s="69">
        <f t="shared" si="59"/>
        <v>110.68166666666667</v>
      </c>
      <c r="AB89" s="69">
        <f t="shared" si="59"/>
        <v>110.14833333333334</v>
      </c>
      <c r="AC89" s="69">
        <f t="shared" si="59"/>
        <v>110.14833333333334</v>
      </c>
      <c r="AD89" s="69">
        <f t="shared" si="59"/>
        <v>110.14833333333334</v>
      </c>
      <c r="AE89" s="69">
        <f t="shared" si="59"/>
        <v>110.14833333333334</v>
      </c>
      <c r="AF89" s="69">
        <f t="shared" si="59"/>
        <v>110.14833333333334</v>
      </c>
      <c r="AG89" s="69">
        <f t="shared" si="59"/>
        <v>110.14833333333334</v>
      </c>
      <c r="AH89" s="69">
        <f t="shared" si="59"/>
        <v>110.14833333333334</v>
      </c>
      <c r="AI89" s="69">
        <f t="shared" si="59"/>
        <v>110.14833333333334</v>
      </c>
      <c r="AJ89" s="69">
        <f t="shared" si="59"/>
        <v>110.14833333333334</v>
      </c>
      <c r="AK89" s="69">
        <f t="shared" si="59"/>
        <v>110.14833333333334</v>
      </c>
      <c r="AL89" s="70">
        <f t="shared" si="59"/>
        <v>319.97361333333333</v>
      </c>
      <c r="AM89" s="64">
        <f t="shared" si="59"/>
        <v>1248.8841866666669</v>
      </c>
      <c r="AN89" s="65">
        <f t="shared" si="59"/>
        <v>1410.3610933333334</v>
      </c>
      <c r="AO89" s="66">
        <f t="shared" si="59"/>
        <v>1532.1386133333335</v>
      </c>
    </row>
    <row r="90" spans="1:41" x14ac:dyDescent="0.3">
      <c r="B90" s="24"/>
      <c r="C90" s="42"/>
      <c r="AL90" s="43"/>
      <c r="AM90" s="42"/>
      <c r="AO90" s="43"/>
    </row>
    <row r="91" spans="1:41" x14ac:dyDescent="0.3">
      <c r="B91" s="62" t="s">
        <v>65</v>
      </c>
      <c r="C91" s="39">
        <f>C70-C89</f>
        <v>44.336666666666673</v>
      </c>
      <c r="D91" s="40">
        <f t="shared" ref="D91:AO91" si="60">D70-D89</f>
        <v>35.913333333333327</v>
      </c>
      <c r="E91" s="40">
        <f t="shared" si="60"/>
        <v>35.913333333333327</v>
      </c>
      <c r="F91" s="40">
        <f t="shared" si="60"/>
        <v>35.913333333333327</v>
      </c>
      <c r="G91" s="40">
        <f t="shared" si="60"/>
        <v>35.913333333333327</v>
      </c>
      <c r="H91" s="40">
        <f t="shared" si="60"/>
        <v>35.913333333333327</v>
      </c>
      <c r="I91" s="40">
        <f t="shared" si="60"/>
        <v>35.913333333333327</v>
      </c>
      <c r="J91" s="40">
        <f t="shared" si="60"/>
        <v>35.913333333333327</v>
      </c>
      <c r="K91" s="40">
        <f t="shared" si="60"/>
        <v>35.913333333333327</v>
      </c>
      <c r="L91" s="40">
        <f t="shared" si="60"/>
        <v>35.913333333333327</v>
      </c>
      <c r="M91" s="40">
        <f t="shared" si="60"/>
        <v>35.913333333333327</v>
      </c>
      <c r="N91" s="40">
        <f t="shared" si="60"/>
        <v>-76.514186666666575</v>
      </c>
      <c r="O91" s="40">
        <f t="shared" si="60"/>
        <v>40.143333333333317</v>
      </c>
      <c r="P91" s="40">
        <f t="shared" si="60"/>
        <v>41.051666666666677</v>
      </c>
      <c r="Q91" s="40">
        <f t="shared" si="60"/>
        <v>41.051666666666677</v>
      </c>
      <c r="R91" s="40">
        <f t="shared" si="60"/>
        <v>41.051666666666677</v>
      </c>
      <c r="S91" s="40">
        <f t="shared" si="60"/>
        <v>41.051666666666677</v>
      </c>
      <c r="T91" s="40">
        <f t="shared" si="60"/>
        <v>41.051666666666677</v>
      </c>
      <c r="U91" s="40">
        <f t="shared" si="60"/>
        <v>41.051666666666677</v>
      </c>
      <c r="V91" s="40">
        <f t="shared" si="60"/>
        <v>41.051666666666677</v>
      </c>
      <c r="W91" s="40">
        <f t="shared" si="60"/>
        <v>41.051666666666677</v>
      </c>
      <c r="X91" s="40">
        <f t="shared" si="60"/>
        <v>41.051666666666677</v>
      </c>
      <c r="Y91" s="40">
        <f t="shared" si="60"/>
        <v>41.051666666666677</v>
      </c>
      <c r="Z91" s="40">
        <f t="shared" si="60"/>
        <v>-133.44609333333318</v>
      </c>
      <c r="AA91" s="40">
        <f t="shared" si="60"/>
        <v>45.281666666666666</v>
      </c>
      <c r="AB91" s="40">
        <f t="shared" si="60"/>
        <v>46.19</v>
      </c>
      <c r="AC91" s="40">
        <f t="shared" si="60"/>
        <v>46.19</v>
      </c>
      <c r="AD91" s="40">
        <f t="shared" si="60"/>
        <v>46.19</v>
      </c>
      <c r="AE91" s="40">
        <f t="shared" si="60"/>
        <v>46.19</v>
      </c>
      <c r="AF91" s="40">
        <f t="shared" si="60"/>
        <v>46.19</v>
      </c>
      <c r="AG91" s="40">
        <f t="shared" si="60"/>
        <v>46.19</v>
      </c>
      <c r="AH91" s="40">
        <f t="shared" si="60"/>
        <v>46.19</v>
      </c>
      <c r="AI91" s="40">
        <f t="shared" si="60"/>
        <v>46.19</v>
      </c>
      <c r="AJ91" s="40">
        <f t="shared" si="60"/>
        <v>46.19</v>
      </c>
      <c r="AK91" s="40">
        <f t="shared" si="60"/>
        <v>46.19</v>
      </c>
      <c r="AL91" s="41">
        <f t="shared" si="60"/>
        <v>-163.63527999999999</v>
      </c>
      <c r="AM91" s="55">
        <f t="shared" si="60"/>
        <v>326.95581333333348</v>
      </c>
      <c r="AN91" s="12">
        <f t="shared" si="60"/>
        <v>317.21390666666707</v>
      </c>
      <c r="AO91" s="56">
        <f t="shared" si="60"/>
        <v>343.54638666666665</v>
      </c>
    </row>
    <row r="92" spans="1:41" ht="15.6" x14ac:dyDescent="0.3">
      <c r="B92" s="72" t="s">
        <v>66</v>
      </c>
      <c r="C92" s="81">
        <f>C91</f>
        <v>44.336666666666673</v>
      </c>
      <c r="D92" s="79">
        <f>C92+D91</f>
        <v>80.25</v>
      </c>
      <c r="E92" s="79">
        <f t="shared" ref="E92:AL92" si="61">D92+E91</f>
        <v>116.16333333333333</v>
      </c>
      <c r="F92" s="79">
        <f t="shared" si="61"/>
        <v>152.07666666666665</v>
      </c>
      <c r="G92" s="79">
        <f t="shared" si="61"/>
        <v>187.98999999999998</v>
      </c>
      <c r="H92" s="79">
        <f t="shared" si="61"/>
        <v>223.90333333333331</v>
      </c>
      <c r="I92" s="79">
        <f t="shared" si="61"/>
        <v>259.81666666666661</v>
      </c>
      <c r="J92" s="79">
        <f t="shared" si="61"/>
        <v>295.7299999999999</v>
      </c>
      <c r="K92" s="79">
        <f t="shared" si="61"/>
        <v>331.6433333333332</v>
      </c>
      <c r="L92" s="79">
        <f t="shared" si="61"/>
        <v>367.5566666666665</v>
      </c>
      <c r="M92" s="79">
        <f t="shared" si="61"/>
        <v>403.4699999999998</v>
      </c>
      <c r="N92" s="79">
        <f t="shared" si="61"/>
        <v>326.95581333333325</v>
      </c>
      <c r="O92" s="79">
        <f t="shared" si="61"/>
        <v>367.09914666666657</v>
      </c>
      <c r="P92" s="79">
        <f t="shared" si="61"/>
        <v>408.15081333333325</v>
      </c>
      <c r="Q92" s="79">
        <f t="shared" si="61"/>
        <v>449.20247999999992</v>
      </c>
      <c r="R92" s="79">
        <f t="shared" si="61"/>
        <v>490.2541466666666</v>
      </c>
      <c r="S92" s="79">
        <f t="shared" si="61"/>
        <v>531.30581333333328</v>
      </c>
      <c r="T92" s="79">
        <f t="shared" si="61"/>
        <v>572.3574799999999</v>
      </c>
      <c r="U92" s="79">
        <f t="shared" si="61"/>
        <v>613.40914666666663</v>
      </c>
      <c r="V92" s="79">
        <f t="shared" si="61"/>
        <v>654.46081333333336</v>
      </c>
      <c r="W92" s="79">
        <f t="shared" si="61"/>
        <v>695.5124800000001</v>
      </c>
      <c r="X92" s="79">
        <f t="shared" si="61"/>
        <v>736.56414666666683</v>
      </c>
      <c r="Y92" s="79">
        <f t="shared" si="61"/>
        <v>777.61581333333356</v>
      </c>
      <c r="Z92" s="79">
        <f t="shared" si="61"/>
        <v>644.16972000000032</v>
      </c>
      <c r="AA92" s="79">
        <f t="shared" si="61"/>
        <v>689.45138666666696</v>
      </c>
      <c r="AB92" s="79">
        <f t="shared" si="61"/>
        <v>735.6413866666669</v>
      </c>
      <c r="AC92" s="79">
        <f t="shared" si="61"/>
        <v>781.83138666666696</v>
      </c>
      <c r="AD92" s="79">
        <f t="shared" si="61"/>
        <v>828.02138666666701</v>
      </c>
      <c r="AE92" s="79">
        <f t="shared" si="61"/>
        <v>874.21138666666707</v>
      </c>
      <c r="AF92" s="79">
        <f t="shared" si="61"/>
        <v>920.40138666666712</v>
      </c>
      <c r="AG92" s="79">
        <f t="shared" si="61"/>
        <v>966.59138666666718</v>
      </c>
      <c r="AH92" s="79">
        <f t="shared" si="61"/>
        <v>1012.7813866666672</v>
      </c>
      <c r="AI92" s="79">
        <f t="shared" si="61"/>
        <v>1058.9713866666673</v>
      </c>
      <c r="AJ92" s="79">
        <f t="shared" si="61"/>
        <v>1105.1613866666673</v>
      </c>
      <c r="AK92" s="79">
        <f t="shared" si="61"/>
        <v>1151.3513866666674</v>
      </c>
      <c r="AL92" s="80">
        <f t="shared" si="61"/>
        <v>987.71610666666743</v>
      </c>
      <c r="AM92" s="76">
        <f>N92</f>
        <v>326.95581333333325</v>
      </c>
      <c r="AN92" s="77">
        <f>Z92</f>
        <v>644.16972000000032</v>
      </c>
      <c r="AO92" s="78">
        <f>AL92</f>
        <v>987.71610666666743</v>
      </c>
    </row>
  </sheetData>
  <mergeCells count="4">
    <mergeCell ref="C18:AL18"/>
    <mergeCell ref="C34:AL34"/>
    <mergeCell ref="C64:AL64"/>
    <mergeCell ref="N4:P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28B7-A05A-441E-BA2D-3C748DA51EC4}">
  <dimension ref="C3:F16"/>
  <sheetViews>
    <sheetView workbookViewId="0">
      <selection activeCell="F13" sqref="F13"/>
    </sheetView>
  </sheetViews>
  <sheetFormatPr defaultRowHeight="14.4" x14ac:dyDescent="0.3"/>
  <cols>
    <col min="3" max="3" width="17.109375" customWidth="1"/>
  </cols>
  <sheetData>
    <row r="3" spans="3:6" ht="15" thickBot="1" x14ac:dyDescent="0.35"/>
    <row r="4" spans="3:6" x14ac:dyDescent="0.3">
      <c r="C4" s="188" t="s">
        <v>105</v>
      </c>
      <c r="D4" s="189"/>
    </row>
    <row r="5" spans="3:6" x14ac:dyDescent="0.3">
      <c r="C5" s="190" t="s">
        <v>72</v>
      </c>
      <c r="D5" s="191">
        <v>20</v>
      </c>
    </row>
    <row r="6" spans="3:6" x14ac:dyDescent="0.3">
      <c r="C6" s="185" t="s">
        <v>104</v>
      </c>
      <c r="D6" s="192">
        <f>'Final Template'!A28</f>
        <v>15</v>
      </c>
    </row>
    <row r="7" spans="3:6" x14ac:dyDescent="0.3">
      <c r="C7" s="185" t="s">
        <v>73</v>
      </c>
      <c r="D7" s="193">
        <v>390</v>
      </c>
    </row>
    <row r="8" spans="3:6" x14ac:dyDescent="0.3">
      <c r="C8" s="185" t="s">
        <v>36</v>
      </c>
      <c r="D8" s="193">
        <v>50</v>
      </c>
    </row>
    <row r="9" spans="3:6" x14ac:dyDescent="0.3">
      <c r="C9" s="185" t="s">
        <v>2</v>
      </c>
      <c r="D9" s="193">
        <v>1</v>
      </c>
    </row>
    <row r="10" spans="3:6" x14ac:dyDescent="0.3">
      <c r="C10" s="186" t="s">
        <v>47</v>
      </c>
      <c r="D10" s="194">
        <f>SUM(D5:D9)</f>
        <v>476</v>
      </c>
    </row>
    <row r="11" spans="3:6" x14ac:dyDescent="0.3">
      <c r="C11" s="185"/>
      <c r="D11" s="192"/>
    </row>
    <row r="12" spans="3:6" x14ac:dyDescent="0.3">
      <c r="C12" s="185" t="s">
        <v>75</v>
      </c>
      <c r="D12" s="192">
        <f>ABS(MIN('Final Template'!C92:AL92))</f>
        <v>44.336666666666673</v>
      </c>
    </row>
    <row r="13" spans="3:6" x14ac:dyDescent="0.3">
      <c r="C13" s="185"/>
      <c r="D13" s="192"/>
    </row>
    <row r="14" spans="3:6" ht="15" thickBot="1" x14ac:dyDescent="0.35">
      <c r="C14" s="187" t="s">
        <v>74</v>
      </c>
      <c r="D14" s="195">
        <f>+D12+D10</f>
        <v>520.3366666666667</v>
      </c>
    </row>
    <row r="16" spans="3:6" x14ac:dyDescent="0.3">
      <c r="F16" s="164"/>
    </row>
  </sheetData>
  <mergeCells count="1">
    <mergeCell ref="C4:D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AO92"/>
  <sheetViews>
    <sheetView topLeftCell="A24" zoomScaleNormal="100" workbookViewId="0">
      <selection activeCell="C92" sqref="C92"/>
    </sheetView>
  </sheetViews>
  <sheetFormatPr defaultRowHeight="14.4" x14ac:dyDescent="0.3"/>
  <cols>
    <col min="1" max="1" width="6.109375" bestFit="1" customWidth="1"/>
    <col min="2" max="2" width="21" bestFit="1" customWidth="1"/>
    <col min="3" max="3" width="11.5546875" bestFit="1" customWidth="1"/>
    <col min="4" max="4" width="10.6640625" bestFit="1" customWidth="1"/>
    <col min="5" max="6" width="6.88671875" customWidth="1"/>
    <col min="7" max="8" width="9.109375" bestFit="1" customWidth="1"/>
    <col min="9" max="9" width="8.6640625" bestFit="1" customWidth="1"/>
    <col min="10" max="10" width="11.6640625" bestFit="1" customWidth="1"/>
    <col min="11" max="12" width="6.88671875" customWidth="1"/>
    <col min="13" max="13" width="9.6640625" bestFit="1" customWidth="1"/>
    <col min="14" max="16" width="7.109375" customWidth="1"/>
    <col min="17" max="17" width="6.88671875" customWidth="1"/>
    <col min="18" max="18" width="9.6640625" bestFit="1" customWidth="1"/>
    <col min="19" max="38" width="7.109375" customWidth="1"/>
    <col min="39" max="41" width="9.5546875" bestFit="1" customWidth="1"/>
  </cols>
  <sheetData>
    <row r="4" spans="2:21" x14ac:dyDescent="0.3">
      <c r="N4" s="132" t="s">
        <v>12</v>
      </c>
      <c r="O4" s="133"/>
      <c r="P4" s="134"/>
      <c r="S4" s="132" t="s">
        <v>8</v>
      </c>
      <c r="T4" s="133"/>
      <c r="U4" s="134"/>
    </row>
    <row r="5" spans="2:21" x14ac:dyDescent="0.3">
      <c r="B5" s="101" t="s">
        <v>17</v>
      </c>
      <c r="C5" s="82" t="s">
        <v>18</v>
      </c>
      <c r="N5" s="107" t="s">
        <v>69</v>
      </c>
      <c r="O5" s="108" t="s">
        <v>70</v>
      </c>
      <c r="P5" s="109" t="s">
        <v>70</v>
      </c>
      <c r="S5" s="107" t="s">
        <v>69</v>
      </c>
      <c r="T5" s="108" t="s">
        <v>70</v>
      </c>
      <c r="U5" s="109" t="s">
        <v>70</v>
      </c>
    </row>
    <row r="6" spans="2:21" x14ac:dyDescent="0.3">
      <c r="L6" s="43"/>
      <c r="M6" s="116" t="s">
        <v>10</v>
      </c>
      <c r="N6" s="110">
        <v>1599.9999999999998</v>
      </c>
      <c r="O6" s="111">
        <v>1749.9999999999998</v>
      </c>
      <c r="P6" s="112">
        <v>1899.9999999999998</v>
      </c>
      <c r="R6" s="116" t="s">
        <v>10</v>
      </c>
      <c r="S6" s="110">
        <v>1280</v>
      </c>
      <c r="T6" s="111">
        <v>1400.0000000000002</v>
      </c>
      <c r="U6" s="112">
        <v>1520.0000000000002</v>
      </c>
    </row>
    <row r="7" spans="2:21" x14ac:dyDescent="0.3">
      <c r="B7" s="83" t="s">
        <v>9</v>
      </c>
      <c r="C7" s="84" t="s">
        <v>12</v>
      </c>
      <c r="D7" s="85" t="s">
        <v>8</v>
      </c>
      <c r="F7" s="83" t="s">
        <v>50</v>
      </c>
      <c r="G7" s="94"/>
      <c r="H7" s="94"/>
      <c r="I7" s="94"/>
      <c r="J7" s="95"/>
      <c r="L7" s="43"/>
      <c r="M7" s="117" t="s">
        <v>67</v>
      </c>
      <c r="N7" s="113">
        <v>290.47399999999982</v>
      </c>
      <c r="O7" s="5">
        <v>419.78699999999975</v>
      </c>
      <c r="P7" s="53">
        <v>493.38599999999991</v>
      </c>
      <c r="R7" s="117" t="s">
        <v>67</v>
      </c>
      <c r="S7" s="113">
        <v>61.226000000000198</v>
      </c>
      <c r="T7" s="5">
        <v>169.04700000000011</v>
      </c>
      <c r="U7" s="53">
        <v>221.1540000000002</v>
      </c>
    </row>
    <row r="8" spans="2:21" x14ac:dyDescent="0.3">
      <c r="B8" s="86" t="s">
        <v>11</v>
      </c>
      <c r="C8" s="88">
        <v>1600000</v>
      </c>
      <c r="D8" s="89">
        <f>C8*0.8</f>
        <v>1280000</v>
      </c>
      <c r="F8" s="96" t="s">
        <v>51</v>
      </c>
      <c r="G8" s="4" t="s">
        <v>52</v>
      </c>
      <c r="H8" s="4" t="s">
        <v>53</v>
      </c>
      <c r="I8" s="4" t="s">
        <v>54</v>
      </c>
      <c r="J8" s="97" t="s">
        <v>55</v>
      </c>
      <c r="L8" s="43"/>
      <c r="M8" s="117" t="s">
        <v>68</v>
      </c>
      <c r="N8" s="113">
        <v>178.04647999999992</v>
      </c>
      <c r="O8" s="5">
        <v>245.28923999999986</v>
      </c>
      <c r="P8" s="53">
        <v>283.56071999999995</v>
      </c>
      <c r="R8" s="117" t="s">
        <v>68</v>
      </c>
      <c r="S8" s="113">
        <v>48.756280000000153</v>
      </c>
      <c r="T8" s="5">
        <v>114.90444000000005</v>
      </c>
      <c r="U8" s="53">
        <v>142.00008000000011</v>
      </c>
    </row>
    <row r="9" spans="2:21" x14ac:dyDescent="0.3">
      <c r="B9" s="86" t="s">
        <v>13</v>
      </c>
      <c r="C9" s="88">
        <v>150000</v>
      </c>
      <c r="D9" s="89">
        <f>C9*0.8</f>
        <v>120000</v>
      </c>
      <c r="F9" s="96">
        <v>1</v>
      </c>
      <c r="G9" s="88">
        <v>0</v>
      </c>
      <c r="H9" s="88">
        <v>50</v>
      </c>
      <c r="I9" s="5">
        <v>0</v>
      </c>
      <c r="J9" s="92">
        <v>0.2</v>
      </c>
      <c r="L9" s="43"/>
      <c r="M9" s="118" t="s">
        <v>3</v>
      </c>
      <c r="N9" s="114">
        <v>326.95581333333325</v>
      </c>
      <c r="O9" s="99">
        <v>644.16972000000032</v>
      </c>
      <c r="P9" s="115">
        <v>987.71610666666743</v>
      </c>
      <c r="R9" s="118" t="s">
        <v>3</v>
      </c>
      <c r="S9" s="114">
        <v>197.39894666666655</v>
      </c>
      <c r="T9" s="99">
        <v>384.20305333333283</v>
      </c>
      <c r="U9" s="115">
        <v>586.16379999999958</v>
      </c>
    </row>
    <row r="10" spans="2:21" x14ac:dyDescent="0.3">
      <c r="B10" s="86" t="s">
        <v>35</v>
      </c>
      <c r="C10" s="90">
        <v>0.31</v>
      </c>
      <c r="D10" s="91">
        <v>0.35</v>
      </c>
      <c r="F10" s="96">
        <v>2</v>
      </c>
      <c r="G10" s="5">
        <f>H9</f>
        <v>50</v>
      </c>
      <c r="H10" s="88">
        <v>100</v>
      </c>
      <c r="I10" s="5">
        <f>H9*J9</f>
        <v>10</v>
      </c>
      <c r="J10" s="92">
        <v>0.22</v>
      </c>
      <c r="K10" s="10"/>
    </row>
    <row r="11" spans="2:21" x14ac:dyDescent="0.3">
      <c r="B11" s="86" t="s">
        <v>34</v>
      </c>
      <c r="C11" s="90">
        <v>0.17</v>
      </c>
      <c r="D11" s="92">
        <v>0.2</v>
      </c>
      <c r="F11" s="98">
        <v>3</v>
      </c>
      <c r="G11" s="99">
        <f>H10</f>
        <v>100</v>
      </c>
      <c r="H11" s="99"/>
      <c r="I11" s="99">
        <f>I10+J10*(H10-G10)</f>
        <v>21</v>
      </c>
      <c r="J11" s="100">
        <v>0.48</v>
      </c>
    </row>
    <row r="12" spans="2:21" x14ac:dyDescent="0.3">
      <c r="B12" s="86" t="s">
        <v>45</v>
      </c>
      <c r="C12" s="88">
        <v>2000</v>
      </c>
      <c r="D12" s="43"/>
      <c r="I12" s="10"/>
    </row>
    <row r="13" spans="2:21" x14ac:dyDescent="0.3">
      <c r="B13" s="86" t="s">
        <v>46</v>
      </c>
      <c r="C13" s="88">
        <v>426000</v>
      </c>
      <c r="D13" s="43"/>
    </row>
    <row r="14" spans="2:21" x14ac:dyDescent="0.3">
      <c r="B14" s="87" t="s">
        <v>43</v>
      </c>
      <c r="C14" s="93">
        <v>0.08</v>
      </c>
      <c r="D14" s="60"/>
    </row>
    <row r="18" spans="1:41" x14ac:dyDescent="0.3">
      <c r="C18" s="132" t="s">
        <v>29</v>
      </c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4"/>
    </row>
    <row r="19" spans="1:41" x14ac:dyDescent="0.3">
      <c r="C19" s="20">
        <v>1</v>
      </c>
      <c r="D19" s="21">
        <v>2</v>
      </c>
      <c r="E19" s="21">
        <v>3</v>
      </c>
      <c r="F19" s="21">
        <v>4</v>
      </c>
      <c r="G19" s="21">
        <v>5</v>
      </c>
      <c r="H19" s="21">
        <v>6</v>
      </c>
      <c r="I19" s="21">
        <v>7</v>
      </c>
      <c r="J19" s="21">
        <v>8</v>
      </c>
      <c r="K19" s="21">
        <v>9</v>
      </c>
      <c r="L19" s="21">
        <v>10</v>
      </c>
      <c r="M19" s="21">
        <v>11</v>
      </c>
      <c r="N19" s="21">
        <v>12</v>
      </c>
      <c r="O19" s="21">
        <v>13</v>
      </c>
      <c r="P19" s="21">
        <v>14</v>
      </c>
      <c r="Q19" s="21">
        <v>15</v>
      </c>
      <c r="R19" s="21">
        <v>16</v>
      </c>
      <c r="S19" s="21">
        <v>17</v>
      </c>
      <c r="T19" s="21">
        <v>18</v>
      </c>
      <c r="U19" s="21">
        <v>19</v>
      </c>
      <c r="V19" s="21">
        <v>20</v>
      </c>
      <c r="W19" s="21">
        <v>21</v>
      </c>
      <c r="X19" s="21">
        <v>22</v>
      </c>
      <c r="Y19" s="21">
        <v>23</v>
      </c>
      <c r="Z19" s="21">
        <v>24</v>
      </c>
      <c r="AA19" s="21">
        <v>25</v>
      </c>
      <c r="AB19" s="21">
        <v>26</v>
      </c>
      <c r="AC19" s="21">
        <v>27</v>
      </c>
      <c r="AD19" s="21">
        <v>28</v>
      </c>
      <c r="AE19" s="21">
        <v>29</v>
      </c>
      <c r="AF19" s="21">
        <v>30</v>
      </c>
      <c r="AG19" s="21">
        <v>31</v>
      </c>
      <c r="AH19" s="21">
        <v>32</v>
      </c>
      <c r="AI19" s="21">
        <v>33</v>
      </c>
      <c r="AJ19" s="21">
        <v>34</v>
      </c>
      <c r="AK19" s="21">
        <v>35</v>
      </c>
      <c r="AL19" s="22">
        <v>36</v>
      </c>
      <c r="AM19" s="17" t="s">
        <v>14</v>
      </c>
      <c r="AN19" s="18" t="s">
        <v>15</v>
      </c>
      <c r="AO19" s="19" t="s">
        <v>16</v>
      </c>
    </row>
    <row r="20" spans="1:41" x14ac:dyDescent="0.3">
      <c r="A20" s="25"/>
      <c r="B20" s="23" t="s">
        <v>10</v>
      </c>
      <c r="C20" s="36">
        <f>IF(C5="W", C8/12/1000, D8/12/1000)</f>
        <v>133.33333333333334</v>
      </c>
      <c r="D20" s="37">
        <f>C20</f>
        <v>133.33333333333334</v>
      </c>
      <c r="E20" s="37">
        <f t="shared" ref="E20:N20" si="0">D20</f>
        <v>133.33333333333334</v>
      </c>
      <c r="F20" s="37">
        <f t="shared" si="0"/>
        <v>133.33333333333334</v>
      </c>
      <c r="G20" s="37">
        <f t="shared" si="0"/>
        <v>133.33333333333334</v>
      </c>
      <c r="H20" s="37">
        <f t="shared" si="0"/>
        <v>133.33333333333334</v>
      </c>
      <c r="I20" s="37">
        <f t="shared" si="0"/>
        <v>133.33333333333334</v>
      </c>
      <c r="J20" s="37">
        <f t="shared" si="0"/>
        <v>133.33333333333334</v>
      </c>
      <c r="K20" s="37">
        <f t="shared" si="0"/>
        <v>133.33333333333334</v>
      </c>
      <c r="L20" s="37">
        <f t="shared" si="0"/>
        <v>133.33333333333334</v>
      </c>
      <c r="M20" s="37">
        <f t="shared" si="0"/>
        <v>133.33333333333334</v>
      </c>
      <c r="N20" s="37">
        <f t="shared" si="0"/>
        <v>133.33333333333334</v>
      </c>
      <c r="O20" s="37">
        <f>IF(C5="W",(C8+C9)/12/1000, (D8+D9)/12/1000)</f>
        <v>145.83333333333334</v>
      </c>
      <c r="P20" s="37">
        <f>O20</f>
        <v>145.83333333333334</v>
      </c>
      <c r="Q20" s="37">
        <f t="shared" ref="Q20:Z20" si="1">P20</f>
        <v>145.83333333333334</v>
      </c>
      <c r="R20" s="37">
        <f t="shared" si="1"/>
        <v>145.83333333333334</v>
      </c>
      <c r="S20" s="37">
        <f t="shared" si="1"/>
        <v>145.83333333333334</v>
      </c>
      <c r="T20" s="37">
        <f t="shared" si="1"/>
        <v>145.83333333333334</v>
      </c>
      <c r="U20" s="37">
        <f t="shared" si="1"/>
        <v>145.83333333333334</v>
      </c>
      <c r="V20" s="37">
        <f t="shared" si="1"/>
        <v>145.83333333333334</v>
      </c>
      <c r="W20" s="37">
        <f t="shared" si="1"/>
        <v>145.83333333333334</v>
      </c>
      <c r="X20" s="37">
        <f t="shared" si="1"/>
        <v>145.83333333333334</v>
      </c>
      <c r="Y20" s="37">
        <f t="shared" si="1"/>
        <v>145.83333333333334</v>
      </c>
      <c r="Z20" s="37">
        <f t="shared" si="1"/>
        <v>145.83333333333334</v>
      </c>
      <c r="AA20" s="37">
        <f>IF(C5="W",(C8+C9+C9)/12/1000,(D8+D9+D9)/12/1000)</f>
        <v>158.33333333333334</v>
      </c>
      <c r="AB20" s="37">
        <f>AA20</f>
        <v>158.33333333333334</v>
      </c>
      <c r="AC20" s="37">
        <f t="shared" ref="AC20:AL20" si="2">AB20</f>
        <v>158.33333333333334</v>
      </c>
      <c r="AD20" s="37">
        <f t="shared" si="2"/>
        <v>158.33333333333334</v>
      </c>
      <c r="AE20" s="37">
        <f t="shared" si="2"/>
        <v>158.33333333333334</v>
      </c>
      <c r="AF20" s="37">
        <f t="shared" si="2"/>
        <v>158.33333333333334</v>
      </c>
      <c r="AG20" s="37">
        <f t="shared" si="2"/>
        <v>158.33333333333334</v>
      </c>
      <c r="AH20" s="37">
        <f t="shared" si="2"/>
        <v>158.33333333333334</v>
      </c>
      <c r="AI20" s="37">
        <f t="shared" si="2"/>
        <v>158.33333333333334</v>
      </c>
      <c r="AJ20" s="37">
        <f t="shared" si="2"/>
        <v>158.33333333333334</v>
      </c>
      <c r="AK20" s="37">
        <f t="shared" si="2"/>
        <v>158.33333333333334</v>
      </c>
      <c r="AL20" s="38">
        <f t="shared" si="2"/>
        <v>158.33333333333334</v>
      </c>
      <c r="AM20" s="36">
        <f>SUM(C20:N20)</f>
        <v>1599.9999999999998</v>
      </c>
      <c r="AN20" s="37">
        <f>SUM(O20:Z20)</f>
        <v>1749.9999999999998</v>
      </c>
      <c r="AO20" s="38">
        <f>SUM(AA20:AL20)</f>
        <v>1899.9999999999998</v>
      </c>
    </row>
    <row r="21" spans="1:41" x14ac:dyDescent="0.3">
      <c r="A21" s="28">
        <v>0.4</v>
      </c>
      <c r="B21" s="32" t="s">
        <v>20</v>
      </c>
      <c r="C21" s="39">
        <f>C20*$A$21</f>
        <v>53.333333333333343</v>
      </c>
      <c r="D21" s="40">
        <f t="shared" ref="D21:AL21" si="3">D20*$A$21</f>
        <v>53.333333333333343</v>
      </c>
      <c r="E21" s="40">
        <f t="shared" si="3"/>
        <v>53.333333333333343</v>
      </c>
      <c r="F21" s="40">
        <f t="shared" si="3"/>
        <v>53.333333333333343</v>
      </c>
      <c r="G21" s="40">
        <f t="shared" si="3"/>
        <v>53.333333333333343</v>
      </c>
      <c r="H21" s="40">
        <f t="shared" si="3"/>
        <v>53.333333333333343</v>
      </c>
      <c r="I21" s="40">
        <f t="shared" si="3"/>
        <v>53.333333333333343</v>
      </c>
      <c r="J21" s="40">
        <f t="shared" si="3"/>
        <v>53.333333333333343</v>
      </c>
      <c r="K21" s="40">
        <f t="shared" si="3"/>
        <v>53.333333333333343</v>
      </c>
      <c r="L21" s="40">
        <f t="shared" si="3"/>
        <v>53.333333333333343</v>
      </c>
      <c r="M21" s="40">
        <f t="shared" si="3"/>
        <v>53.333333333333343</v>
      </c>
      <c r="N21" s="40">
        <f t="shared" si="3"/>
        <v>53.333333333333343</v>
      </c>
      <c r="O21" s="40">
        <f t="shared" si="3"/>
        <v>58.333333333333343</v>
      </c>
      <c r="P21" s="40">
        <f t="shared" si="3"/>
        <v>58.333333333333343</v>
      </c>
      <c r="Q21" s="40">
        <f t="shared" si="3"/>
        <v>58.333333333333343</v>
      </c>
      <c r="R21" s="40">
        <f t="shared" si="3"/>
        <v>58.333333333333343</v>
      </c>
      <c r="S21" s="40">
        <f t="shared" si="3"/>
        <v>58.333333333333343</v>
      </c>
      <c r="T21" s="40">
        <f t="shared" si="3"/>
        <v>58.333333333333343</v>
      </c>
      <c r="U21" s="40">
        <f t="shared" si="3"/>
        <v>58.333333333333343</v>
      </c>
      <c r="V21" s="40">
        <f t="shared" si="3"/>
        <v>58.333333333333343</v>
      </c>
      <c r="W21" s="40">
        <f t="shared" si="3"/>
        <v>58.333333333333343</v>
      </c>
      <c r="X21" s="40">
        <f t="shared" si="3"/>
        <v>58.333333333333343</v>
      </c>
      <c r="Y21" s="40">
        <f t="shared" si="3"/>
        <v>58.333333333333343</v>
      </c>
      <c r="Z21" s="40">
        <f t="shared" si="3"/>
        <v>58.333333333333343</v>
      </c>
      <c r="AA21" s="40">
        <f t="shared" si="3"/>
        <v>63.333333333333343</v>
      </c>
      <c r="AB21" s="40">
        <f t="shared" si="3"/>
        <v>63.333333333333343</v>
      </c>
      <c r="AC21" s="40">
        <f t="shared" si="3"/>
        <v>63.333333333333343</v>
      </c>
      <c r="AD21" s="40">
        <f t="shared" si="3"/>
        <v>63.333333333333343</v>
      </c>
      <c r="AE21" s="40">
        <f t="shared" si="3"/>
        <v>63.333333333333343</v>
      </c>
      <c r="AF21" s="40">
        <f t="shared" si="3"/>
        <v>63.333333333333343</v>
      </c>
      <c r="AG21" s="40">
        <f t="shared" si="3"/>
        <v>63.333333333333343</v>
      </c>
      <c r="AH21" s="40">
        <f t="shared" si="3"/>
        <v>63.333333333333343</v>
      </c>
      <c r="AI21" s="40">
        <f t="shared" si="3"/>
        <v>63.333333333333343</v>
      </c>
      <c r="AJ21" s="40">
        <f t="shared" si="3"/>
        <v>63.333333333333343</v>
      </c>
      <c r="AK21" s="40">
        <f t="shared" si="3"/>
        <v>63.333333333333343</v>
      </c>
      <c r="AL21" s="41">
        <f t="shared" si="3"/>
        <v>63.333333333333343</v>
      </c>
      <c r="AM21" s="39">
        <f>SUM(C21:N21)</f>
        <v>640.00000000000034</v>
      </c>
      <c r="AN21" s="40">
        <f>SUM(O21:Z21)</f>
        <v>700.00000000000034</v>
      </c>
      <c r="AO21" s="41">
        <f>SUM(AA21:AL21)</f>
        <v>760.00000000000034</v>
      </c>
    </row>
    <row r="22" spans="1:41" x14ac:dyDescent="0.3">
      <c r="A22" s="49">
        <f>60%*0.95</f>
        <v>0.56999999999999995</v>
      </c>
      <c r="B22" s="32" t="s">
        <v>21</v>
      </c>
      <c r="C22" s="39">
        <f>C20*$A$22</f>
        <v>76</v>
      </c>
      <c r="D22" s="40">
        <f t="shared" ref="D22:AL22" si="4">D20*$A$22</f>
        <v>76</v>
      </c>
      <c r="E22" s="40">
        <f t="shared" si="4"/>
        <v>76</v>
      </c>
      <c r="F22" s="40">
        <f t="shared" si="4"/>
        <v>76</v>
      </c>
      <c r="G22" s="40">
        <f t="shared" si="4"/>
        <v>76</v>
      </c>
      <c r="H22" s="40">
        <f t="shared" si="4"/>
        <v>76</v>
      </c>
      <c r="I22" s="40">
        <f t="shared" si="4"/>
        <v>76</v>
      </c>
      <c r="J22" s="40">
        <f t="shared" si="4"/>
        <v>76</v>
      </c>
      <c r="K22" s="40">
        <f t="shared" si="4"/>
        <v>76</v>
      </c>
      <c r="L22" s="40">
        <f t="shared" si="4"/>
        <v>76</v>
      </c>
      <c r="M22" s="40">
        <f t="shared" si="4"/>
        <v>76</v>
      </c>
      <c r="N22" s="40">
        <f t="shared" si="4"/>
        <v>76</v>
      </c>
      <c r="O22" s="40">
        <f t="shared" si="4"/>
        <v>83.125</v>
      </c>
      <c r="P22" s="40">
        <f t="shared" si="4"/>
        <v>83.125</v>
      </c>
      <c r="Q22" s="40">
        <f t="shared" si="4"/>
        <v>83.125</v>
      </c>
      <c r="R22" s="40">
        <f t="shared" si="4"/>
        <v>83.125</v>
      </c>
      <c r="S22" s="40">
        <f t="shared" si="4"/>
        <v>83.125</v>
      </c>
      <c r="T22" s="40">
        <f t="shared" si="4"/>
        <v>83.125</v>
      </c>
      <c r="U22" s="40">
        <f t="shared" si="4"/>
        <v>83.125</v>
      </c>
      <c r="V22" s="40">
        <f t="shared" si="4"/>
        <v>83.125</v>
      </c>
      <c r="W22" s="40">
        <f t="shared" si="4"/>
        <v>83.125</v>
      </c>
      <c r="X22" s="40">
        <f t="shared" si="4"/>
        <v>83.125</v>
      </c>
      <c r="Y22" s="40">
        <f t="shared" si="4"/>
        <v>83.125</v>
      </c>
      <c r="Z22" s="40">
        <f t="shared" si="4"/>
        <v>83.125</v>
      </c>
      <c r="AA22" s="40">
        <f t="shared" si="4"/>
        <v>90.25</v>
      </c>
      <c r="AB22" s="40">
        <f t="shared" si="4"/>
        <v>90.25</v>
      </c>
      <c r="AC22" s="40">
        <f t="shared" si="4"/>
        <v>90.25</v>
      </c>
      <c r="AD22" s="40">
        <f t="shared" si="4"/>
        <v>90.25</v>
      </c>
      <c r="AE22" s="40">
        <f t="shared" si="4"/>
        <v>90.25</v>
      </c>
      <c r="AF22" s="40">
        <f t="shared" si="4"/>
        <v>90.25</v>
      </c>
      <c r="AG22" s="40">
        <f t="shared" si="4"/>
        <v>90.25</v>
      </c>
      <c r="AH22" s="40">
        <f t="shared" si="4"/>
        <v>90.25</v>
      </c>
      <c r="AI22" s="40">
        <f t="shared" si="4"/>
        <v>90.25</v>
      </c>
      <c r="AJ22" s="40">
        <f t="shared" si="4"/>
        <v>90.25</v>
      </c>
      <c r="AK22" s="40">
        <f t="shared" si="4"/>
        <v>90.25</v>
      </c>
      <c r="AL22" s="41">
        <f t="shared" si="4"/>
        <v>90.25</v>
      </c>
      <c r="AM22" s="39">
        <f>SUM(C22:N22)</f>
        <v>912</v>
      </c>
      <c r="AN22" s="40">
        <f>SUM(O22:Z22)</f>
        <v>997.5</v>
      </c>
      <c r="AO22" s="41">
        <f>SUM(AA22:AL22)</f>
        <v>1083</v>
      </c>
    </row>
    <row r="23" spans="1:41" x14ac:dyDescent="0.3">
      <c r="A23" s="49">
        <f>60%*0.05</f>
        <v>0.03</v>
      </c>
      <c r="B23" s="32" t="s">
        <v>22</v>
      </c>
      <c r="C23" s="39">
        <v>0</v>
      </c>
      <c r="D23" s="40">
        <f>C20*$A$23</f>
        <v>4</v>
      </c>
      <c r="E23" s="40">
        <f t="shared" ref="E23:AL23" si="5">D20*$A$23</f>
        <v>4</v>
      </c>
      <c r="F23" s="40">
        <f t="shared" si="5"/>
        <v>4</v>
      </c>
      <c r="G23" s="40">
        <f t="shared" si="5"/>
        <v>4</v>
      </c>
      <c r="H23" s="40">
        <f t="shared" si="5"/>
        <v>4</v>
      </c>
      <c r="I23" s="40">
        <f t="shared" si="5"/>
        <v>4</v>
      </c>
      <c r="J23" s="40">
        <f t="shared" si="5"/>
        <v>4</v>
      </c>
      <c r="K23" s="40">
        <f t="shared" si="5"/>
        <v>4</v>
      </c>
      <c r="L23" s="40">
        <f t="shared" si="5"/>
        <v>4</v>
      </c>
      <c r="M23" s="40">
        <f t="shared" si="5"/>
        <v>4</v>
      </c>
      <c r="N23" s="40">
        <f t="shared" si="5"/>
        <v>4</v>
      </c>
      <c r="O23" s="40">
        <f t="shared" si="5"/>
        <v>4</v>
      </c>
      <c r="P23" s="40">
        <f t="shared" si="5"/>
        <v>4.375</v>
      </c>
      <c r="Q23" s="40">
        <f t="shared" si="5"/>
        <v>4.375</v>
      </c>
      <c r="R23" s="40">
        <f t="shared" si="5"/>
        <v>4.375</v>
      </c>
      <c r="S23" s="40">
        <f t="shared" si="5"/>
        <v>4.375</v>
      </c>
      <c r="T23" s="40">
        <f t="shared" si="5"/>
        <v>4.375</v>
      </c>
      <c r="U23" s="40">
        <f t="shared" si="5"/>
        <v>4.375</v>
      </c>
      <c r="V23" s="40">
        <f t="shared" si="5"/>
        <v>4.375</v>
      </c>
      <c r="W23" s="40">
        <f t="shared" si="5"/>
        <v>4.375</v>
      </c>
      <c r="X23" s="40">
        <f t="shared" si="5"/>
        <v>4.375</v>
      </c>
      <c r="Y23" s="40">
        <f t="shared" si="5"/>
        <v>4.375</v>
      </c>
      <c r="Z23" s="40">
        <f t="shared" si="5"/>
        <v>4.375</v>
      </c>
      <c r="AA23" s="40">
        <f t="shared" si="5"/>
        <v>4.375</v>
      </c>
      <c r="AB23" s="40">
        <f t="shared" si="5"/>
        <v>4.75</v>
      </c>
      <c r="AC23" s="40">
        <f t="shared" si="5"/>
        <v>4.75</v>
      </c>
      <c r="AD23" s="40">
        <f t="shared" si="5"/>
        <v>4.75</v>
      </c>
      <c r="AE23" s="40">
        <f t="shared" si="5"/>
        <v>4.75</v>
      </c>
      <c r="AF23" s="40">
        <f t="shared" si="5"/>
        <v>4.75</v>
      </c>
      <c r="AG23" s="40">
        <f t="shared" si="5"/>
        <v>4.75</v>
      </c>
      <c r="AH23" s="40">
        <f t="shared" si="5"/>
        <v>4.75</v>
      </c>
      <c r="AI23" s="40">
        <f t="shared" si="5"/>
        <v>4.75</v>
      </c>
      <c r="AJ23" s="40">
        <f t="shared" si="5"/>
        <v>4.75</v>
      </c>
      <c r="AK23" s="40">
        <f t="shared" si="5"/>
        <v>4.75</v>
      </c>
      <c r="AL23" s="41">
        <f t="shared" si="5"/>
        <v>4.75</v>
      </c>
      <c r="AM23" s="39">
        <f>SUM(C23:N23)</f>
        <v>44</v>
      </c>
      <c r="AN23" s="40">
        <f>SUM(O23:Z23)</f>
        <v>52.125</v>
      </c>
      <c r="AO23" s="41">
        <f>SUM(AA23:AL23)</f>
        <v>56.625</v>
      </c>
    </row>
    <row r="24" spans="1:41" x14ac:dyDescent="0.3">
      <c r="A24" s="28">
        <v>2.1000000000000001E-2</v>
      </c>
      <c r="B24" s="32" t="s">
        <v>23</v>
      </c>
      <c r="C24" s="39">
        <f t="shared" ref="C24:AK24" si="6">($A$23+$A$22)*C20*$A$24</f>
        <v>1.6800000000000002</v>
      </c>
      <c r="D24" s="40">
        <f t="shared" si="6"/>
        <v>1.6800000000000002</v>
      </c>
      <c r="E24" s="40">
        <f t="shared" si="6"/>
        <v>1.6800000000000002</v>
      </c>
      <c r="F24" s="40">
        <f t="shared" si="6"/>
        <v>1.6800000000000002</v>
      </c>
      <c r="G24" s="40">
        <f t="shared" si="6"/>
        <v>1.6800000000000002</v>
      </c>
      <c r="H24" s="40">
        <f t="shared" si="6"/>
        <v>1.6800000000000002</v>
      </c>
      <c r="I24" s="40">
        <f t="shared" si="6"/>
        <v>1.6800000000000002</v>
      </c>
      <c r="J24" s="40">
        <f t="shared" si="6"/>
        <v>1.6800000000000002</v>
      </c>
      <c r="K24" s="40">
        <f t="shared" si="6"/>
        <v>1.6800000000000002</v>
      </c>
      <c r="L24" s="40">
        <f t="shared" si="6"/>
        <v>1.6800000000000002</v>
      </c>
      <c r="M24" s="40">
        <f t="shared" si="6"/>
        <v>1.6800000000000002</v>
      </c>
      <c r="N24" s="40">
        <f t="shared" si="6"/>
        <v>1.6800000000000002</v>
      </c>
      <c r="O24" s="40">
        <f t="shared" si="6"/>
        <v>1.8375000000000001</v>
      </c>
      <c r="P24" s="40">
        <f t="shared" si="6"/>
        <v>1.8375000000000001</v>
      </c>
      <c r="Q24" s="40">
        <f t="shared" si="6"/>
        <v>1.8375000000000001</v>
      </c>
      <c r="R24" s="40">
        <f t="shared" si="6"/>
        <v>1.8375000000000001</v>
      </c>
      <c r="S24" s="40">
        <f t="shared" si="6"/>
        <v>1.8375000000000001</v>
      </c>
      <c r="T24" s="40">
        <f t="shared" si="6"/>
        <v>1.8375000000000001</v>
      </c>
      <c r="U24" s="40">
        <f t="shared" si="6"/>
        <v>1.8375000000000001</v>
      </c>
      <c r="V24" s="40">
        <f t="shared" si="6"/>
        <v>1.8375000000000001</v>
      </c>
      <c r="W24" s="40">
        <f t="shared" si="6"/>
        <v>1.8375000000000001</v>
      </c>
      <c r="X24" s="40">
        <f t="shared" si="6"/>
        <v>1.8375000000000001</v>
      </c>
      <c r="Y24" s="40">
        <f t="shared" si="6"/>
        <v>1.8375000000000001</v>
      </c>
      <c r="Z24" s="40">
        <f t="shared" si="6"/>
        <v>1.8375000000000001</v>
      </c>
      <c r="AA24" s="40">
        <f t="shared" si="6"/>
        <v>1.9950000000000001</v>
      </c>
      <c r="AB24" s="40">
        <f t="shared" si="6"/>
        <v>1.9950000000000001</v>
      </c>
      <c r="AC24" s="40">
        <f t="shared" si="6"/>
        <v>1.9950000000000001</v>
      </c>
      <c r="AD24" s="40">
        <f t="shared" si="6"/>
        <v>1.9950000000000001</v>
      </c>
      <c r="AE24" s="40">
        <f t="shared" si="6"/>
        <v>1.9950000000000001</v>
      </c>
      <c r="AF24" s="40">
        <f t="shared" si="6"/>
        <v>1.9950000000000001</v>
      </c>
      <c r="AG24" s="40">
        <f t="shared" si="6"/>
        <v>1.9950000000000001</v>
      </c>
      <c r="AH24" s="40">
        <f t="shared" si="6"/>
        <v>1.9950000000000001</v>
      </c>
      <c r="AI24" s="40">
        <f t="shared" si="6"/>
        <v>1.9950000000000001</v>
      </c>
      <c r="AJ24" s="40">
        <f t="shared" si="6"/>
        <v>1.9950000000000001</v>
      </c>
      <c r="AK24" s="40">
        <f t="shared" si="6"/>
        <v>1.9950000000000001</v>
      </c>
      <c r="AL24" s="41">
        <f>($A$23+$A$22)*AL20*$A$24</f>
        <v>1.9950000000000001</v>
      </c>
      <c r="AM24" s="39">
        <f>SUM(C24:N24)</f>
        <v>20.16</v>
      </c>
      <c r="AN24" s="40">
        <f>SUM(O24:Z24)</f>
        <v>22.049999999999997</v>
      </c>
      <c r="AO24" s="41">
        <f>SUM(AA24:AL24)</f>
        <v>23.940000000000008</v>
      </c>
    </row>
    <row r="25" spans="1:41" x14ac:dyDescent="0.3">
      <c r="A25" s="29"/>
      <c r="B25" s="24"/>
      <c r="C25" s="42"/>
      <c r="AL25" s="43"/>
      <c r="AM25" s="42"/>
      <c r="AO25" s="43"/>
    </row>
    <row r="26" spans="1:41" x14ac:dyDescent="0.3">
      <c r="A26" s="50">
        <v>15</v>
      </c>
      <c r="B26" s="32" t="s">
        <v>24</v>
      </c>
      <c r="C26" s="42"/>
      <c r="AL26" s="43"/>
      <c r="AM26" s="42"/>
      <c r="AO26" s="43"/>
    </row>
    <row r="27" spans="1:41" x14ac:dyDescent="0.3">
      <c r="A27" s="29"/>
      <c r="B27" s="24"/>
      <c r="C27" s="42"/>
      <c r="AL27" s="43"/>
      <c r="AM27" s="42"/>
      <c r="AO27" s="43"/>
    </row>
    <row r="28" spans="1:41" x14ac:dyDescent="0.3">
      <c r="A28" s="50">
        <v>15</v>
      </c>
      <c r="B28" s="33" t="s">
        <v>25</v>
      </c>
      <c r="C28" s="42">
        <f>A28</f>
        <v>15</v>
      </c>
      <c r="D28">
        <f>C31</f>
        <v>15</v>
      </c>
      <c r="E28">
        <f t="shared" ref="E28:AL28" si="7">D31</f>
        <v>15</v>
      </c>
      <c r="F28">
        <f t="shared" si="7"/>
        <v>15</v>
      </c>
      <c r="G28">
        <f t="shared" si="7"/>
        <v>15</v>
      </c>
      <c r="H28">
        <f t="shared" si="7"/>
        <v>15</v>
      </c>
      <c r="I28">
        <f t="shared" si="7"/>
        <v>15</v>
      </c>
      <c r="J28">
        <f t="shared" si="7"/>
        <v>15</v>
      </c>
      <c r="K28">
        <f t="shared" si="7"/>
        <v>15</v>
      </c>
      <c r="L28">
        <f t="shared" si="7"/>
        <v>15</v>
      </c>
      <c r="M28">
        <f t="shared" si="7"/>
        <v>15</v>
      </c>
      <c r="N28">
        <f t="shared" si="7"/>
        <v>15</v>
      </c>
      <c r="O28">
        <f t="shared" si="7"/>
        <v>15</v>
      </c>
      <c r="P28">
        <f t="shared" si="7"/>
        <v>15</v>
      </c>
      <c r="Q28">
        <f t="shared" si="7"/>
        <v>15</v>
      </c>
      <c r="R28">
        <f t="shared" si="7"/>
        <v>15</v>
      </c>
      <c r="S28">
        <f t="shared" si="7"/>
        <v>15</v>
      </c>
      <c r="T28">
        <f t="shared" si="7"/>
        <v>15</v>
      </c>
      <c r="U28">
        <f t="shared" si="7"/>
        <v>15</v>
      </c>
      <c r="V28">
        <f t="shared" si="7"/>
        <v>15</v>
      </c>
      <c r="W28">
        <f t="shared" si="7"/>
        <v>15</v>
      </c>
      <c r="X28">
        <f t="shared" si="7"/>
        <v>15</v>
      </c>
      <c r="Y28">
        <f t="shared" si="7"/>
        <v>15</v>
      </c>
      <c r="Z28">
        <f t="shared" si="7"/>
        <v>15</v>
      </c>
      <c r="AA28">
        <f t="shared" si="7"/>
        <v>15</v>
      </c>
      <c r="AB28">
        <f t="shared" si="7"/>
        <v>15</v>
      </c>
      <c r="AC28">
        <f t="shared" si="7"/>
        <v>15</v>
      </c>
      <c r="AD28">
        <f t="shared" si="7"/>
        <v>15</v>
      </c>
      <c r="AE28">
        <f t="shared" si="7"/>
        <v>15</v>
      </c>
      <c r="AF28">
        <f t="shared" si="7"/>
        <v>15</v>
      </c>
      <c r="AG28">
        <f t="shared" si="7"/>
        <v>15</v>
      </c>
      <c r="AH28">
        <f t="shared" si="7"/>
        <v>15</v>
      </c>
      <c r="AI28">
        <f t="shared" si="7"/>
        <v>15</v>
      </c>
      <c r="AJ28">
        <f t="shared" si="7"/>
        <v>15</v>
      </c>
      <c r="AK28">
        <f t="shared" si="7"/>
        <v>15</v>
      </c>
      <c r="AL28" s="43">
        <f t="shared" si="7"/>
        <v>15</v>
      </c>
      <c r="AM28" s="42"/>
      <c r="AO28" s="43"/>
    </row>
    <row r="29" spans="1:41" x14ac:dyDescent="0.3">
      <c r="A29" s="29"/>
      <c r="B29" s="34" t="s">
        <v>27</v>
      </c>
      <c r="C29" s="39">
        <f>IF($C$5="W",C20*$C$10,C20*$D$10)</f>
        <v>41.333333333333336</v>
      </c>
      <c r="D29" s="40">
        <f t="shared" ref="D29:AL29" si="8">IF($C$5="W",D20*$C$10,D20*$D$10)</f>
        <v>41.333333333333336</v>
      </c>
      <c r="E29" s="40">
        <f t="shared" si="8"/>
        <v>41.333333333333336</v>
      </c>
      <c r="F29" s="40">
        <f t="shared" si="8"/>
        <v>41.333333333333336</v>
      </c>
      <c r="G29" s="40">
        <f t="shared" si="8"/>
        <v>41.333333333333336</v>
      </c>
      <c r="H29" s="40">
        <f t="shared" si="8"/>
        <v>41.333333333333336</v>
      </c>
      <c r="I29" s="40">
        <f t="shared" si="8"/>
        <v>41.333333333333336</v>
      </c>
      <c r="J29" s="40">
        <f t="shared" si="8"/>
        <v>41.333333333333336</v>
      </c>
      <c r="K29" s="40">
        <f t="shared" si="8"/>
        <v>41.333333333333336</v>
      </c>
      <c r="L29" s="40">
        <f t="shared" si="8"/>
        <v>41.333333333333336</v>
      </c>
      <c r="M29" s="40">
        <f t="shared" si="8"/>
        <v>41.333333333333336</v>
      </c>
      <c r="N29" s="40">
        <f t="shared" si="8"/>
        <v>41.333333333333336</v>
      </c>
      <c r="O29" s="40">
        <f t="shared" si="8"/>
        <v>45.208333333333336</v>
      </c>
      <c r="P29" s="40">
        <f t="shared" si="8"/>
        <v>45.208333333333336</v>
      </c>
      <c r="Q29" s="40">
        <f t="shared" si="8"/>
        <v>45.208333333333336</v>
      </c>
      <c r="R29" s="40">
        <f t="shared" si="8"/>
        <v>45.208333333333336</v>
      </c>
      <c r="S29" s="40">
        <f t="shared" si="8"/>
        <v>45.208333333333336</v>
      </c>
      <c r="T29" s="40">
        <f t="shared" si="8"/>
        <v>45.208333333333336</v>
      </c>
      <c r="U29" s="40">
        <f t="shared" si="8"/>
        <v>45.208333333333336</v>
      </c>
      <c r="V29" s="40">
        <f t="shared" si="8"/>
        <v>45.208333333333336</v>
      </c>
      <c r="W29" s="40">
        <f t="shared" si="8"/>
        <v>45.208333333333336</v>
      </c>
      <c r="X29" s="40">
        <f t="shared" si="8"/>
        <v>45.208333333333336</v>
      </c>
      <c r="Y29" s="40">
        <f t="shared" si="8"/>
        <v>45.208333333333336</v>
      </c>
      <c r="Z29" s="40">
        <f t="shared" si="8"/>
        <v>45.208333333333336</v>
      </c>
      <c r="AA29" s="40">
        <f t="shared" si="8"/>
        <v>49.083333333333336</v>
      </c>
      <c r="AB29" s="40">
        <f t="shared" si="8"/>
        <v>49.083333333333336</v>
      </c>
      <c r="AC29" s="40">
        <f t="shared" si="8"/>
        <v>49.083333333333336</v>
      </c>
      <c r="AD29" s="40">
        <f t="shared" si="8"/>
        <v>49.083333333333336</v>
      </c>
      <c r="AE29" s="40">
        <f t="shared" si="8"/>
        <v>49.083333333333336</v>
      </c>
      <c r="AF29" s="40">
        <f t="shared" si="8"/>
        <v>49.083333333333336</v>
      </c>
      <c r="AG29" s="40">
        <f t="shared" si="8"/>
        <v>49.083333333333336</v>
      </c>
      <c r="AH29" s="40">
        <f t="shared" si="8"/>
        <v>49.083333333333336</v>
      </c>
      <c r="AI29" s="40">
        <f t="shared" si="8"/>
        <v>49.083333333333336</v>
      </c>
      <c r="AJ29" s="40">
        <f t="shared" si="8"/>
        <v>49.083333333333336</v>
      </c>
      <c r="AK29" s="40">
        <f t="shared" si="8"/>
        <v>49.083333333333336</v>
      </c>
      <c r="AL29" s="41">
        <f t="shared" si="8"/>
        <v>49.083333333333336</v>
      </c>
      <c r="AM29" s="39">
        <f>SUM(C29:N29)</f>
        <v>495.99999999999994</v>
      </c>
      <c r="AN29" s="40">
        <f>SUM(O29:Z29)</f>
        <v>542.49999999999989</v>
      </c>
      <c r="AO29" s="41">
        <f>SUM(AA29:AL29)</f>
        <v>589</v>
      </c>
    </row>
    <row r="30" spans="1:41" x14ac:dyDescent="0.3">
      <c r="A30" s="29"/>
      <c r="B30" s="34" t="s">
        <v>28</v>
      </c>
      <c r="C30" s="39">
        <f>IF(C28-C29&gt;$A$26,0,$A$26-C28+C29)</f>
        <v>41.333333333333336</v>
      </c>
      <c r="D30" s="40">
        <f t="shared" ref="D30:AL30" si="9">IF(D28-D29&gt;$A$26,0,$A$26-D28+D29)</f>
        <v>41.333333333333336</v>
      </c>
      <c r="E30" s="40">
        <f t="shared" si="9"/>
        <v>41.333333333333336</v>
      </c>
      <c r="F30" s="40">
        <f t="shared" si="9"/>
        <v>41.333333333333336</v>
      </c>
      <c r="G30" s="40">
        <f t="shared" si="9"/>
        <v>41.333333333333336</v>
      </c>
      <c r="H30" s="40">
        <f t="shared" si="9"/>
        <v>41.333333333333336</v>
      </c>
      <c r="I30" s="40">
        <f t="shared" si="9"/>
        <v>41.333333333333336</v>
      </c>
      <c r="J30" s="40">
        <f t="shared" si="9"/>
        <v>41.333333333333336</v>
      </c>
      <c r="K30" s="40">
        <f t="shared" si="9"/>
        <v>41.333333333333336</v>
      </c>
      <c r="L30" s="40">
        <f t="shared" si="9"/>
        <v>41.333333333333336</v>
      </c>
      <c r="M30" s="40">
        <f t="shared" si="9"/>
        <v>41.333333333333336</v>
      </c>
      <c r="N30" s="40">
        <f t="shared" si="9"/>
        <v>41.333333333333336</v>
      </c>
      <c r="O30" s="40">
        <f t="shared" si="9"/>
        <v>45.208333333333336</v>
      </c>
      <c r="P30" s="40">
        <f t="shared" si="9"/>
        <v>45.208333333333336</v>
      </c>
      <c r="Q30" s="40">
        <f t="shared" si="9"/>
        <v>45.208333333333336</v>
      </c>
      <c r="R30" s="40">
        <f t="shared" si="9"/>
        <v>45.208333333333336</v>
      </c>
      <c r="S30" s="40">
        <f t="shared" si="9"/>
        <v>45.208333333333336</v>
      </c>
      <c r="T30" s="40">
        <f t="shared" si="9"/>
        <v>45.208333333333336</v>
      </c>
      <c r="U30" s="40">
        <f t="shared" si="9"/>
        <v>45.208333333333336</v>
      </c>
      <c r="V30" s="40">
        <f t="shared" si="9"/>
        <v>45.208333333333336</v>
      </c>
      <c r="W30" s="40">
        <f t="shared" si="9"/>
        <v>45.208333333333336</v>
      </c>
      <c r="X30" s="40">
        <f t="shared" si="9"/>
        <v>45.208333333333336</v>
      </c>
      <c r="Y30" s="40">
        <f t="shared" si="9"/>
        <v>45.208333333333336</v>
      </c>
      <c r="Z30" s="40">
        <f t="shared" si="9"/>
        <v>45.208333333333336</v>
      </c>
      <c r="AA30" s="40">
        <f t="shared" si="9"/>
        <v>49.083333333333336</v>
      </c>
      <c r="AB30" s="40">
        <f t="shared" si="9"/>
        <v>49.083333333333336</v>
      </c>
      <c r="AC30" s="40">
        <f t="shared" si="9"/>
        <v>49.083333333333336</v>
      </c>
      <c r="AD30" s="40">
        <f t="shared" si="9"/>
        <v>49.083333333333336</v>
      </c>
      <c r="AE30" s="40">
        <f t="shared" si="9"/>
        <v>49.083333333333336</v>
      </c>
      <c r="AF30" s="40">
        <f t="shared" si="9"/>
        <v>49.083333333333336</v>
      </c>
      <c r="AG30" s="40">
        <f t="shared" si="9"/>
        <v>49.083333333333336</v>
      </c>
      <c r="AH30" s="40">
        <f t="shared" si="9"/>
        <v>49.083333333333336</v>
      </c>
      <c r="AI30" s="40">
        <f t="shared" si="9"/>
        <v>49.083333333333336</v>
      </c>
      <c r="AJ30" s="40">
        <f t="shared" si="9"/>
        <v>49.083333333333336</v>
      </c>
      <c r="AK30" s="40">
        <f t="shared" si="9"/>
        <v>49.083333333333336</v>
      </c>
      <c r="AL30" s="41">
        <f t="shared" si="9"/>
        <v>49.083333333333336</v>
      </c>
      <c r="AM30" s="39">
        <f>SUM(C30:N30)</f>
        <v>495.99999999999994</v>
      </c>
      <c r="AN30" s="40">
        <f>SUM(O30:Z30)</f>
        <v>542.49999999999989</v>
      </c>
      <c r="AO30" s="41">
        <f>SUM(AA30:AL30)</f>
        <v>589</v>
      </c>
    </row>
    <row r="31" spans="1:41" x14ac:dyDescent="0.3">
      <c r="A31" s="31"/>
      <c r="B31" s="35" t="s">
        <v>26</v>
      </c>
      <c r="C31" s="44">
        <f>C28-C29+C30</f>
        <v>15</v>
      </c>
      <c r="D31" s="45">
        <f t="shared" ref="D31:AL31" si="10">D28-D29+D30</f>
        <v>15</v>
      </c>
      <c r="E31" s="45">
        <f t="shared" si="10"/>
        <v>15</v>
      </c>
      <c r="F31" s="45">
        <f t="shared" si="10"/>
        <v>15</v>
      </c>
      <c r="G31" s="45">
        <f t="shared" si="10"/>
        <v>15</v>
      </c>
      <c r="H31" s="45">
        <f t="shared" si="10"/>
        <v>15</v>
      </c>
      <c r="I31" s="45">
        <f t="shared" si="10"/>
        <v>15</v>
      </c>
      <c r="J31" s="45">
        <f t="shared" si="10"/>
        <v>15</v>
      </c>
      <c r="K31" s="45">
        <f t="shared" si="10"/>
        <v>15</v>
      </c>
      <c r="L31" s="45">
        <f t="shared" si="10"/>
        <v>15</v>
      </c>
      <c r="M31" s="45">
        <f t="shared" si="10"/>
        <v>15</v>
      </c>
      <c r="N31" s="45">
        <f t="shared" si="10"/>
        <v>15</v>
      </c>
      <c r="O31" s="45">
        <f t="shared" si="10"/>
        <v>15</v>
      </c>
      <c r="P31" s="45">
        <f t="shared" si="10"/>
        <v>15</v>
      </c>
      <c r="Q31" s="45">
        <f t="shared" si="10"/>
        <v>15</v>
      </c>
      <c r="R31" s="45">
        <f t="shared" si="10"/>
        <v>15</v>
      </c>
      <c r="S31" s="45">
        <f t="shared" si="10"/>
        <v>15</v>
      </c>
      <c r="T31" s="45">
        <f t="shared" si="10"/>
        <v>15</v>
      </c>
      <c r="U31" s="45">
        <f t="shared" si="10"/>
        <v>15</v>
      </c>
      <c r="V31" s="45">
        <f t="shared" si="10"/>
        <v>15</v>
      </c>
      <c r="W31" s="45">
        <f t="shared" si="10"/>
        <v>15</v>
      </c>
      <c r="X31" s="45">
        <f t="shared" si="10"/>
        <v>15</v>
      </c>
      <c r="Y31" s="45">
        <f t="shared" si="10"/>
        <v>15</v>
      </c>
      <c r="Z31" s="45">
        <f t="shared" si="10"/>
        <v>15</v>
      </c>
      <c r="AA31" s="45">
        <f t="shared" si="10"/>
        <v>15</v>
      </c>
      <c r="AB31" s="45">
        <f t="shared" si="10"/>
        <v>15</v>
      </c>
      <c r="AC31" s="45">
        <f t="shared" si="10"/>
        <v>15</v>
      </c>
      <c r="AD31" s="45">
        <f t="shared" si="10"/>
        <v>15</v>
      </c>
      <c r="AE31" s="45">
        <f t="shared" si="10"/>
        <v>15</v>
      </c>
      <c r="AF31" s="45">
        <f t="shared" si="10"/>
        <v>15</v>
      </c>
      <c r="AG31" s="45">
        <f t="shared" si="10"/>
        <v>15</v>
      </c>
      <c r="AH31" s="45">
        <f t="shared" si="10"/>
        <v>15</v>
      </c>
      <c r="AI31" s="45">
        <f t="shared" si="10"/>
        <v>15</v>
      </c>
      <c r="AJ31" s="45">
        <f t="shared" si="10"/>
        <v>15</v>
      </c>
      <c r="AK31" s="45">
        <f t="shared" si="10"/>
        <v>15</v>
      </c>
      <c r="AL31" s="46">
        <f t="shared" si="10"/>
        <v>15</v>
      </c>
      <c r="AM31" s="44">
        <f>N31</f>
        <v>15</v>
      </c>
      <c r="AN31" s="45">
        <f>Z31</f>
        <v>15</v>
      </c>
      <c r="AO31" s="46">
        <f>AL31</f>
        <v>15</v>
      </c>
    </row>
    <row r="34" spans="1:41" x14ac:dyDescent="0.3">
      <c r="C34" s="132" t="s">
        <v>30</v>
      </c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4"/>
    </row>
    <row r="35" spans="1:41" x14ac:dyDescent="0.3">
      <c r="C35" s="20">
        <v>1</v>
      </c>
      <c r="D35" s="21">
        <v>2</v>
      </c>
      <c r="E35" s="21">
        <v>3</v>
      </c>
      <c r="F35" s="21">
        <v>4</v>
      </c>
      <c r="G35" s="21">
        <v>5</v>
      </c>
      <c r="H35" s="21">
        <v>6</v>
      </c>
      <c r="I35" s="21">
        <v>7</v>
      </c>
      <c r="J35" s="21">
        <v>8</v>
      </c>
      <c r="K35" s="21">
        <v>9</v>
      </c>
      <c r="L35" s="21">
        <v>10</v>
      </c>
      <c r="M35" s="21">
        <v>11</v>
      </c>
      <c r="N35" s="21">
        <v>12</v>
      </c>
      <c r="O35" s="21">
        <v>13</v>
      </c>
      <c r="P35" s="21">
        <v>14</v>
      </c>
      <c r="Q35" s="21">
        <v>15</v>
      </c>
      <c r="R35" s="21">
        <v>16</v>
      </c>
      <c r="S35" s="21">
        <v>17</v>
      </c>
      <c r="T35" s="21">
        <v>18</v>
      </c>
      <c r="U35" s="21">
        <v>19</v>
      </c>
      <c r="V35" s="21">
        <v>20</v>
      </c>
      <c r="W35" s="21">
        <v>21</v>
      </c>
      <c r="X35" s="21">
        <v>22</v>
      </c>
      <c r="Y35" s="21">
        <v>23</v>
      </c>
      <c r="Z35" s="21">
        <v>24</v>
      </c>
      <c r="AA35" s="21">
        <v>25</v>
      </c>
      <c r="AB35" s="21">
        <v>26</v>
      </c>
      <c r="AC35" s="21">
        <v>27</v>
      </c>
      <c r="AD35" s="21">
        <v>28</v>
      </c>
      <c r="AE35" s="21">
        <v>29</v>
      </c>
      <c r="AF35" s="21">
        <v>30</v>
      </c>
      <c r="AG35" s="21">
        <v>31</v>
      </c>
      <c r="AH35" s="21">
        <v>32</v>
      </c>
      <c r="AI35" s="21">
        <v>33</v>
      </c>
      <c r="AJ35" s="21">
        <v>34</v>
      </c>
      <c r="AK35" s="21">
        <v>35</v>
      </c>
      <c r="AL35" s="22">
        <v>36</v>
      </c>
      <c r="AM35" s="17" t="s">
        <v>14</v>
      </c>
      <c r="AN35" s="18" t="s">
        <v>15</v>
      </c>
      <c r="AO35" s="19" t="s">
        <v>16</v>
      </c>
    </row>
    <row r="36" spans="1:41" x14ac:dyDescent="0.3">
      <c r="B36" s="23" t="s">
        <v>10</v>
      </c>
      <c r="C36" s="57">
        <f>C20</f>
        <v>133.33333333333334</v>
      </c>
      <c r="D36" s="58">
        <f t="shared" ref="D36:AL36" si="11">D20</f>
        <v>133.33333333333334</v>
      </c>
      <c r="E36" s="58">
        <f t="shared" si="11"/>
        <v>133.33333333333334</v>
      </c>
      <c r="F36" s="58">
        <f t="shared" si="11"/>
        <v>133.33333333333334</v>
      </c>
      <c r="G36" s="58">
        <f t="shared" si="11"/>
        <v>133.33333333333334</v>
      </c>
      <c r="H36" s="58">
        <f t="shared" si="11"/>
        <v>133.33333333333334</v>
      </c>
      <c r="I36" s="58">
        <f t="shared" si="11"/>
        <v>133.33333333333334</v>
      </c>
      <c r="J36" s="58">
        <f t="shared" si="11"/>
        <v>133.33333333333334</v>
      </c>
      <c r="K36" s="58">
        <f t="shared" si="11"/>
        <v>133.33333333333334</v>
      </c>
      <c r="L36" s="58">
        <f t="shared" si="11"/>
        <v>133.33333333333334</v>
      </c>
      <c r="M36" s="58">
        <f t="shared" si="11"/>
        <v>133.33333333333334</v>
      </c>
      <c r="N36" s="58">
        <f t="shared" si="11"/>
        <v>133.33333333333334</v>
      </c>
      <c r="O36" s="58">
        <f t="shared" si="11"/>
        <v>145.83333333333334</v>
      </c>
      <c r="P36" s="58">
        <f t="shared" si="11"/>
        <v>145.83333333333334</v>
      </c>
      <c r="Q36" s="58">
        <f t="shared" si="11"/>
        <v>145.83333333333334</v>
      </c>
      <c r="R36" s="58">
        <f t="shared" si="11"/>
        <v>145.83333333333334</v>
      </c>
      <c r="S36" s="58">
        <f t="shared" si="11"/>
        <v>145.83333333333334</v>
      </c>
      <c r="T36" s="58">
        <f t="shared" si="11"/>
        <v>145.83333333333334</v>
      </c>
      <c r="U36" s="58">
        <f t="shared" si="11"/>
        <v>145.83333333333334</v>
      </c>
      <c r="V36" s="58">
        <f t="shared" si="11"/>
        <v>145.83333333333334</v>
      </c>
      <c r="W36" s="58">
        <f t="shared" si="11"/>
        <v>145.83333333333334</v>
      </c>
      <c r="X36" s="58">
        <f t="shared" si="11"/>
        <v>145.83333333333334</v>
      </c>
      <c r="Y36" s="58">
        <f t="shared" si="11"/>
        <v>145.83333333333334</v>
      </c>
      <c r="Z36" s="58">
        <f t="shared" si="11"/>
        <v>145.83333333333334</v>
      </c>
      <c r="AA36" s="58">
        <f t="shared" si="11"/>
        <v>158.33333333333334</v>
      </c>
      <c r="AB36" s="58">
        <f t="shared" si="11"/>
        <v>158.33333333333334</v>
      </c>
      <c r="AC36" s="58">
        <f t="shared" si="11"/>
        <v>158.33333333333334</v>
      </c>
      <c r="AD36" s="58">
        <f t="shared" si="11"/>
        <v>158.33333333333334</v>
      </c>
      <c r="AE36" s="58">
        <f t="shared" si="11"/>
        <v>158.33333333333334</v>
      </c>
      <c r="AF36" s="58">
        <f t="shared" si="11"/>
        <v>158.33333333333334</v>
      </c>
      <c r="AG36" s="58">
        <f t="shared" si="11"/>
        <v>158.33333333333334</v>
      </c>
      <c r="AH36" s="58">
        <f t="shared" si="11"/>
        <v>158.33333333333334</v>
      </c>
      <c r="AI36" s="58">
        <f t="shared" si="11"/>
        <v>158.33333333333334</v>
      </c>
      <c r="AJ36" s="58">
        <f t="shared" si="11"/>
        <v>158.33333333333334</v>
      </c>
      <c r="AK36" s="58">
        <f t="shared" si="11"/>
        <v>158.33333333333334</v>
      </c>
      <c r="AL36" s="59">
        <f t="shared" si="11"/>
        <v>158.33333333333334</v>
      </c>
      <c r="AM36" s="36">
        <f t="shared" ref="AM36:AM39" si="12">SUM(C36:N36)</f>
        <v>1599.9999999999998</v>
      </c>
      <c r="AN36" s="37">
        <f t="shared" ref="AN36:AN39" si="13">SUM(O36:Z36)</f>
        <v>1749.9999999999998</v>
      </c>
      <c r="AO36" s="38">
        <f t="shared" ref="AO36:AO39" si="14">SUM(AA36:AL36)</f>
        <v>1899.9999999999998</v>
      </c>
    </row>
    <row r="37" spans="1:41" x14ac:dyDescent="0.3">
      <c r="B37" s="34" t="s">
        <v>27</v>
      </c>
      <c r="C37" s="55">
        <f>C29</f>
        <v>41.333333333333336</v>
      </c>
      <c r="D37" s="12">
        <f t="shared" ref="D37:AL37" si="15">D29</f>
        <v>41.333333333333336</v>
      </c>
      <c r="E37" s="12">
        <f t="shared" si="15"/>
        <v>41.333333333333336</v>
      </c>
      <c r="F37" s="12">
        <f t="shared" si="15"/>
        <v>41.333333333333336</v>
      </c>
      <c r="G37" s="12">
        <f t="shared" si="15"/>
        <v>41.333333333333336</v>
      </c>
      <c r="H37" s="12">
        <f t="shared" si="15"/>
        <v>41.333333333333336</v>
      </c>
      <c r="I37" s="12">
        <f t="shared" si="15"/>
        <v>41.333333333333336</v>
      </c>
      <c r="J37" s="12">
        <f t="shared" si="15"/>
        <v>41.333333333333336</v>
      </c>
      <c r="K37" s="12">
        <f t="shared" si="15"/>
        <v>41.333333333333336</v>
      </c>
      <c r="L37" s="12">
        <f t="shared" si="15"/>
        <v>41.333333333333336</v>
      </c>
      <c r="M37" s="12">
        <f t="shared" si="15"/>
        <v>41.333333333333336</v>
      </c>
      <c r="N37" s="12">
        <f t="shared" si="15"/>
        <v>41.333333333333336</v>
      </c>
      <c r="O37" s="12">
        <f t="shared" si="15"/>
        <v>45.208333333333336</v>
      </c>
      <c r="P37" s="12">
        <f t="shared" si="15"/>
        <v>45.208333333333336</v>
      </c>
      <c r="Q37" s="12">
        <f t="shared" si="15"/>
        <v>45.208333333333336</v>
      </c>
      <c r="R37" s="12">
        <f t="shared" si="15"/>
        <v>45.208333333333336</v>
      </c>
      <c r="S37" s="12">
        <f t="shared" si="15"/>
        <v>45.208333333333336</v>
      </c>
      <c r="T37" s="12">
        <f t="shared" si="15"/>
        <v>45.208333333333336</v>
      </c>
      <c r="U37" s="12">
        <f t="shared" si="15"/>
        <v>45.208333333333336</v>
      </c>
      <c r="V37" s="12">
        <f t="shared" si="15"/>
        <v>45.208333333333336</v>
      </c>
      <c r="W37" s="12">
        <f t="shared" si="15"/>
        <v>45.208333333333336</v>
      </c>
      <c r="X37" s="12">
        <f t="shared" si="15"/>
        <v>45.208333333333336</v>
      </c>
      <c r="Y37" s="12">
        <f t="shared" si="15"/>
        <v>45.208333333333336</v>
      </c>
      <c r="Z37" s="12">
        <f t="shared" si="15"/>
        <v>45.208333333333336</v>
      </c>
      <c r="AA37" s="12">
        <f t="shared" si="15"/>
        <v>49.083333333333336</v>
      </c>
      <c r="AB37" s="12">
        <f t="shared" si="15"/>
        <v>49.083333333333336</v>
      </c>
      <c r="AC37" s="12">
        <f t="shared" si="15"/>
        <v>49.083333333333336</v>
      </c>
      <c r="AD37" s="12">
        <f t="shared" si="15"/>
        <v>49.083333333333336</v>
      </c>
      <c r="AE37" s="12">
        <f t="shared" si="15"/>
        <v>49.083333333333336</v>
      </c>
      <c r="AF37" s="12">
        <f t="shared" si="15"/>
        <v>49.083333333333336</v>
      </c>
      <c r="AG37" s="12">
        <f t="shared" si="15"/>
        <v>49.083333333333336</v>
      </c>
      <c r="AH37" s="12">
        <f t="shared" si="15"/>
        <v>49.083333333333336</v>
      </c>
      <c r="AI37" s="12">
        <f t="shared" si="15"/>
        <v>49.083333333333336</v>
      </c>
      <c r="AJ37" s="12">
        <f t="shared" si="15"/>
        <v>49.083333333333336</v>
      </c>
      <c r="AK37" s="12">
        <f t="shared" si="15"/>
        <v>49.083333333333336</v>
      </c>
      <c r="AL37" s="56">
        <f t="shared" si="15"/>
        <v>49.083333333333336</v>
      </c>
      <c r="AM37" s="39">
        <f t="shared" si="12"/>
        <v>495.99999999999994</v>
      </c>
      <c r="AN37" s="40">
        <f t="shared" si="13"/>
        <v>542.49999999999989</v>
      </c>
      <c r="AO37" s="41">
        <f t="shared" si="14"/>
        <v>589</v>
      </c>
    </row>
    <row r="38" spans="1:41" x14ac:dyDescent="0.3">
      <c r="B38" s="34" t="s">
        <v>31</v>
      </c>
      <c r="C38" s="55">
        <f>C24</f>
        <v>1.6800000000000002</v>
      </c>
      <c r="D38" s="12">
        <f t="shared" ref="D38:AL38" si="16">D24</f>
        <v>1.6800000000000002</v>
      </c>
      <c r="E38" s="12">
        <f t="shared" si="16"/>
        <v>1.6800000000000002</v>
      </c>
      <c r="F38" s="12">
        <f t="shared" si="16"/>
        <v>1.6800000000000002</v>
      </c>
      <c r="G38" s="12">
        <f t="shared" si="16"/>
        <v>1.6800000000000002</v>
      </c>
      <c r="H38" s="12">
        <f t="shared" si="16"/>
        <v>1.6800000000000002</v>
      </c>
      <c r="I38" s="12">
        <f t="shared" si="16"/>
        <v>1.6800000000000002</v>
      </c>
      <c r="J38" s="12">
        <f t="shared" si="16"/>
        <v>1.6800000000000002</v>
      </c>
      <c r="K38" s="12">
        <f t="shared" si="16"/>
        <v>1.6800000000000002</v>
      </c>
      <c r="L38" s="12">
        <f t="shared" si="16"/>
        <v>1.6800000000000002</v>
      </c>
      <c r="M38" s="12">
        <f t="shared" si="16"/>
        <v>1.6800000000000002</v>
      </c>
      <c r="N38" s="12">
        <f t="shared" si="16"/>
        <v>1.6800000000000002</v>
      </c>
      <c r="O38" s="12">
        <f t="shared" si="16"/>
        <v>1.8375000000000001</v>
      </c>
      <c r="P38" s="12">
        <f t="shared" si="16"/>
        <v>1.8375000000000001</v>
      </c>
      <c r="Q38" s="12">
        <f t="shared" si="16"/>
        <v>1.8375000000000001</v>
      </c>
      <c r="R38" s="12">
        <f t="shared" si="16"/>
        <v>1.8375000000000001</v>
      </c>
      <c r="S38" s="12">
        <f t="shared" si="16"/>
        <v>1.8375000000000001</v>
      </c>
      <c r="T38" s="12">
        <f t="shared" si="16"/>
        <v>1.8375000000000001</v>
      </c>
      <c r="U38" s="12">
        <f t="shared" si="16"/>
        <v>1.8375000000000001</v>
      </c>
      <c r="V38" s="12">
        <f t="shared" si="16"/>
        <v>1.8375000000000001</v>
      </c>
      <c r="W38" s="12">
        <f t="shared" si="16"/>
        <v>1.8375000000000001</v>
      </c>
      <c r="X38" s="12">
        <f t="shared" si="16"/>
        <v>1.8375000000000001</v>
      </c>
      <c r="Y38" s="12">
        <f t="shared" si="16"/>
        <v>1.8375000000000001</v>
      </c>
      <c r="Z38" s="12">
        <f t="shared" si="16"/>
        <v>1.8375000000000001</v>
      </c>
      <c r="AA38" s="12">
        <f t="shared" si="16"/>
        <v>1.9950000000000001</v>
      </c>
      <c r="AB38" s="12">
        <f t="shared" si="16"/>
        <v>1.9950000000000001</v>
      </c>
      <c r="AC38" s="12">
        <f t="shared" si="16"/>
        <v>1.9950000000000001</v>
      </c>
      <c r="AD38" s="12">
        <f t="shared" si="16"/>
        <v>1.9950000000000001</v>
      </c>
      <c r="AE38" s="12">
        <f t="shared" si="16"/>
        <v>1.9950000000000001</v>
      </c>
      <c r="AF38" s="12">
        <f t="shared" si="16"/>
        <v>1.9950000000000001</v>
      </c>
      <c r="AG38" s="12">
        <f t="shared" si="16"/>
        <v>1.9950000000000001</v>
      </c>
      <c r="AH38" s="12">
        <f t="shared" si="16"/>
        <v>1.9950000000000001</v>
      </c>
      <c r="AI38" s="12">
        <f t="shared" si="16"/>
        <v>1.9950000000000001</v>
      </c>
      <c r="AJ38" s="12">
        <f t="shared" si="16"/>
        <v>1.9950000000000001</v>
      </c>
      <c r="AK38" s="12">
        <f t="shared" si="16"/>
        <v>1.9950000000000001</v>
      </c>
      <c r="AL38" s="56">
        <f t="shared" si="16"/>
        <v>1.9950000000000001</v>
      </c>
      <c r="AM38" s="39">
        <f t="shared" si="12"/>
        <v>20.16</v>
      </c>
      <c r="AN38" s="40">
        <f t="shared" si="13"/>
        <v>22.049999999999997</v>
      </c>
      <c r="AO38" s="41">
        <f t="shared" si="14"/>
        <v>23.940000000000008</v>
      </c>
    </row>
    <row r="39" spans="1:41" x14ac:dyDescent="0.3">
      <c r="B39" s="63" t="s">
        <v>32</v>
      </c>
      <c r="C39" s="64">
        <f>C36-C37-C38</f>
        <v>90.32</v>
      </c>
      <c r="D39" s="65">
        <f t="shared" ref="D39:AL39" si="17">D36-D37-D38</f>
        <v>90.32</v>
      </c>
      <c r="E39" s="65">
        <f t="shared" si="17"/>
        <v>90.32</v>
      </c>
      <c r="F39" s="65">
        <f t="shared" si="17"/>
        <v>90.32</v>
      </c>
      <c r="G39" s="65">
        <f t="shared" si="17"/>
        <v>90.32</v>
      </c>
      <c r="H39" s="65">
        <f t="shared" si="17"/>
        <v>90.32</v>
      </c>
      <c r="I39" s="65">
        <f t="shared" si="17"/>
        <v>90.32</v>
      </c>
      <c r="J39" s="65">
        <f t="shared" si="17"/>
        <v>90.32</v>
      </c>
      <c r="K39" s="65">
        <f t="shared" si="17"/>
        <v>90.32</v>
      </c>
      <c r="L39" s="65">
        <f t="shared" si="17"/>
        <v>90.32</v>
      </c>
      <c r="M39" s="65">
        <f t="shared" si="17"/>
        <v>90.32</v>
      </c>
      <c r="N39" s="65">
        <f t="shared" si="17"/>
        <v>90.32</v>
      </c>
      <c r="O39" s="65">
        <f t="shared" si="17"/>
        <v>98.787499999999994</v>
      </c>
      <c r="P39" s="65">
        <f t="shared" si="17"/>
        <v>98.787499999999994</v>
      </c>
      <c r="Q39" s="65">
        <f t="shared" si="17"/>
        <v>98.787499999999994</v>
      </c>
      <c r="R39" s="65">
        <f t="shared" si="17"/>
        <v>98.787499999999994</v>
      </c>
      <c r="S39" s="65">
        <f t="shared" si="17"/>
        <v>98.787499999999994</v>
      </c>
      <c r="T39" s="65">
        <f t="shared" si="17"/>
        <v>98.787499999999994</v>
      </c>
      <c r="U39" s="65">
        <f t="shared" si="17"/>
        <v>98.787499999999994</v>
      </c>
      <c r="V39" s="65">
        <f t="shared" si="17"/>
        <v>98.787499999999994</v>
      </c>
      <c r="W39" s="65">
        <f t="shared" si="17"/>
        <v>98.787499999999994</v>
      </c>
      <c r="X39" s="65">
        <f t="shared" si="17"/>
        <v>98.787499999999994</v>
      </c>
      <c r="Y39" s="65">
        <f t="shared" si="17"/>
        <v>98.787499999999994</v>
      </c>
      <c r="Z39" s="65">
        <f t="shared" si="17"/>
        <v>98.787499999999994</v>
      </c>
      <c r="AA39" s="65">
        <f t="shared" si="17"/>
        <v>107.255</v>
      </c>
      <c r="AB39" s="65">
        <f t="shared" si="17"/>
        <v>107.255</v>
      </c>
      <c r="AC39" s="65">
        <f t="shared" si="17"/>
        <v>107.255</v>
      </c>
      <c r="AD39" s="65">
        <f t="shared" si="17"/>
        <v>107.255</v>
      </c>
      <c r="AE39" s="65">
        <f t="shared" si="17"/>
        <v>107.255</v>
      </c>
      <c r="AF39" s="65">
        <f t="shared" si="17"/>
        <v>107.255</v>
      </c>
      <c r="AG39" s="65">
        <f t="shared" si="17"/>
        <v>107.255</v>
      </c>
      <c r="AH39" s="65">
        <f t="shared" si="17"/>
        <v>107.255</v>
      </c>
      <c r="AI39" s="65">
        <f t="shared" si="17"/>
        <v>107.255</v>
      </c>
      <c r="AJ39" s="65">
        <f t="shared" si="17"/>
        <v>107.255</v>
      </c>
      <c r="AK39" s="65">
        <f t="shared" si="17"/>
        <v>107.255</v>
      </c>
      <c r="AL39" s="66">
        <f t="shared" si="17"/>
        <v>107.255</v>
      </c>
      <c r="AM39" s="64">
        <f t="shared" si="12"/>
        <v>1083.8399999999997</v>
      </c>
      <c r="AN39" s="65">
        <f t="shared" si="13"/>
        <v>1185.45</v>
      </c>
      <c r="AO39" s="66">
        <f t="shared" si="14"/>
        <v>1287.06</v>
      </c>
    </row>
    <row r="40" spans="1:41" x14ac:dyDescent="0.3">
      <c r="B40" s="24"/>
      <c r="C40" s="42"/>
      <c r="AL40" s="43"/>
      <c r="AM40" s="42"/>
      <c r="AO40" s="43"/>
    </row>
    <row r="41" spans="1:41" x14ac:dyDescent="0.3">
      <c r="A41" s="25"/>
      <c r="B41" s="24" t="s">
        <v>33</v>
      </c>
      <c r="C41" s="39">
        <f>IF($C$5="W",$C$11*C20,$D$11*C20)</f>
        <v>22.666666666666671</v>
      </c>
      <c r="D41" s="40">
        <f t="shared" ref="D41:AL41" si="18">IF($C$5="W",$C$11*D20,$D$11*D20)</f>
        <v>22.666666666666671</v>
      </c>
      <c r="E41" s="40">
        <f t="shared" si="18"/>
        <v>22.666666666666671</v>
      </c>
      <c r="F41" s="40">
        <f t="shared" si="18"/>
        <v>22.666666666666671</v>
      </c>
      <c r="G41" s="40">
        <f t="shared" si="18"/>
        <v>22.666666666666671</v>
      </c>
      <c r="H41" s="40">
        <f t="shared" si="18"/>
        <v>22.666666666666671</v>
      </c>
      <c r="I41" s="40">
        <f t="shared" si="18"/>
        <v>22.666666666666671</v>
      </c>
      <c r="J41" s="40">
        <f t="shared" si="18"/>
        <v>22.666666666666671</v>
      </c>
      <c r="K41" s="40">
        <f t="shared" si="18"/>
        <v>22.666666666666671</v>
      </c>
      <c r="L41" s="40">
        <f t="shared" si="18"/>
        <v>22.666666666666671</v>
      </c>
      <c r="M41" s="40">
        <f t="shared" si="18"/>
        <v>22.666666666666671</v>
      </c>
      <c r="N41" s="40">
        <f t="shared" si="18"/>
        <v>22.666666666666671</v>
      </c>
      <c r="O41" s="40">
        <f t="shared" si="18"/>
        <v>24.791666666666671</v>
      </c>
      <c r="P41" s="40">
        <f t="shared" si="18"/>
        <v>24.791666666666671</v>
      </c>
      <c r="Q41" s="40">
        <f t="shared" si="18"/>
        <v>24.791666666666671</v>
      </c>
      <c r="R41" s="40">
        <f t="shared" si="18"/>
        <v>24.791666666666671</v>
      </c>
      <c r="S41" s="40">
        <f t="shared" si="18"/>
        <v>24.791666666666671</v>
      </c>
      <c r="T41" s="40">
        <f t="shared" si="18"/>
        <v>24.791666666666671</v>
      </c>
      <c r="U41" s="40">
        <f t="shared" si="18"/>
        <v>24.791666666666671</v>
      </c>
      <c r="V41" s="40">
        <f t="shared" si="18"/>
        <v>24.791666666666671</v>
      </c>
      <c r="W41" s="40">
        <f t="shared" si="18"/>
        <v>24.791666666666671</v>
      </c>
      <c r="X41" s="40">
        <f t="shared" si="18"/>
        <v>24.791666666666671</v>
      </c>
      <c r="Y41" s="40">
        <f t="shared" si="18"/>
        <v>24.791666666666671</v>
      </c>
      <c r="Z41" s="40">
        <f t="shared" si="18"/>
        <v>24.791666666666671</v>
      </c>
      <c r="AA41" s="40">
        <f t="shared" si="18"/>
        <v>26.916666666666671</v>
      </c>
      <c r="AB41" s="40">
        <f t="shared" si="18"/>
        <v>26.916666666666671</v>
      </c>
      <c r="AC41" s="40">
        <f t="shared" si="18"/>
        <v>26.916666666666671</v>
      </c>
      <c r="AD41" s="40">
        <f t="shared" si="18"/>
        <v>26.916666666666671</v>
      </c>
      <c r="AE41" s="40">
        <f t="shared" si="18"/>
        <v>26.916666666666671</v>
      </c>
      <c r="AF41" s="40">
        <f t="shared" si="18"/>
        <v>26.916666666666671</v>
      </c>
      <c r="AG41" s="40">
        <f t="shared" si="18"/>
        <v>26.916666666666671</v>
      </c>
      <c r="AH41" s="40">
        <f t="shared" si="18"/>
        <v>26.916666666666671</v>
      </c>
      <c r="AI41" s="40">
        <f t="shared" si="18"/>
        <v>26.916666666666671</v>
      </c>
      <c r="AJ41" s="40">
        <f t="shared" si="18"/>
        <v>26.916666666666671</v>
      </c>
      <c r="AK41" s="40">
        <f t="shared" si="18"/>
        <v>26.916666666666671</v>
      </c>
      <c r="AL41" s="41">
        <f t="shared" si="18"/>
        <v>26.916666666666671</v>
      </c>
      <c r="AM41" s="39">
        <f t="shared" ref="AM41:AM57" si="19">SUM(C41:N41)</f>
        <v>272.00000000000011</v>
      </c>
      <c r="AN41" s="40">
        <f t="shared" ref="AN41:AN57" si="20">SUM(O41:Z41)</f>
        <v>297.50000000000011</v>
      </c>
      <c r="AO41" s="41">
        <f t="shared" ref="AO41:AO57" si="21">SUM(AA41:AL41)</f>
        <v>323.00000000000017</v>
      </c>
    </row>
    <row r="42" spans="1:41" x14ac:dyDescent="0.3">
      <c r="A42" s="28">
        <v>0.1</v>
      </c>
      <c r="B42" s="24" t="s">
        <v>1</v>
      </c>
      <c r="C42" s="39">
        <f>$A$42*C41</f>
        <v>2.2666666666666671</v>
      </c>
      <c r="D42" s="40">
        <f t="shared" ref="D42:AL42" si="22">$A$42*D41</f>
        <v>2.2666666666666671</v>
      </c>
      <c r="E42" s="40">
        <f t="shared" si="22"/>
        <v>2.2666666666666671</v>
      </c>
      <c r="F42" s="40">
        <f t="shared" si="22"/>
        <v>2.2666666666666671</v>
      </c>
      <c r="G42" s="40">
        <f t="shared" si="22"/>
        <v>2.2666666666666671</v>
      </c>
      <c r="H42" s="40">
        <f t="shared" si="22"/>
        <v>2.2666666666666671</v>
      </c>
      <c r="I42" s="40">
        <f t="shared" si="22"/>
        <v>2.2666666666666671</v>
      </c>
      <c r="J42" s="40">
        <f t="shared" si="22"/>
        <v>2.2666666666666671</v>
      </c>
      <c r="K42" s="40">
        <f t="shared" si="22"/>
        <v>2.2666666666666671</v>
      </c>
      <c r="L42" s="40">
        <f t="shared" si="22"/>
        <v>2.2666666666666671</v>
      </c>
      <c r="M42" s="40">
        <f t="shared" si="22"/>
        <v>2.2666666666666671</v>
      </c>
      <c r="N42" s="40">
        <f t="shared" si="22"/>
        <v>2.2666666666666671</v>
      </c>
      <c r="O42" s="40">
        <f t="shared" si="22"/>
        <v>2.4791666666666674</v>
      </c>
      <c r="P42" s="40">
        <f t="shared" si="22"/>
        <v>2.4791666666666674</v>
      </c>
      <c r="Q42" s="40">
        <f t="shared" si="22"/>
        <v>2.4791666666666674</v>
      </c>
      <c r="R42" s="40">
        <f t="shared" si="22"/>
        <v>2.4791666666666674</v>
      </c>
      <c r="S42" s="40">
        <f t="shared" si="22"/>
        <v>2.4791666666666674</v>
      </c>
      <c r="T42" s="40">
        <f t="shared" si="22"/>
        <v>2.4791666666666674</v>
      </c>
      <c r="U42" s="40">
        <f t="shared" si="22"/>
        <v>2.4791666666666674</v>
      </c>
      <c r="V42" s="40">
        <f t="shared" si="22"/>
        <v>2.4791666666666674</v>
      </c>
      <c r="W42" s="40">
        <f t="shared" si="22"/>
        <v>2.4791666666666674</v>
      </c>
      <c r="X42" s="40">
        <f t="shared" si="22"/>
        <v>2.4791666666666674</v>
      </c>
      <c r="Y42" s="40">
        <f t="shared" si="22"/>
        <v>2.4791666666666674</v>
      </c>
      <c r="Z42" s="40">
        <f t="shared" si="22"/>
        <v>2.4791666666666674</v>
      </c>
      <c r="AA42" s="40">
        <f t="shared" si="22"/>
        <v>2.6916666666666673</v>
      </c>
      <c r="AB42" s="40">
        <f t="shared" si="22"/>
        <v>2.6916666666666673</v>
      </c>
      <c r="AC42" s="40">
        <f t="shared" si="22"/>
        <v>2.6916666666666673</v>
      </c>
      <c r="AD42" s="40">
        <f t="shared" si="22"/>
        <v>2.6916666666666673</v>
      </c>
      <c r="AE42" s="40">
        <f t="shared" si="22"/>
        <v>2.6916666666666673</v>
      </c>
      <c r="AF42" s="40">
        <f t="shared" si="22"/>
        <v>2.6916666666666673</v>
      </c>
      <c r="AG42" s="40">
        <f t="shared" si="22"/>
        <v>2.6916666666666673</v>
      </c>
      <c r="AH42" s="40">
        <f t="shared" si="22"/>
        <v>2.6916666666666673</v>
      </c>
      <c r="AI42" s="40">
        <f t="shared" si="22"/>
        <v>2.6916666666666673</v>
      </c>
      <c r="AJ42" s="40">
        <f t="shared" si="22"/>
        <v>2.6916666666666673</v>
      </c>
      <c r="AK42" s="40">
        <f t="shared" si="22"/>
        <v>2.6916666666666673</v>
      </c>
      <c r="AL42" s="41">
        <f t="shared" si="22"/>
        <v>2.6916666666666673</v>
      </c>
      <c r="AM42" s="39">
        <f t="shared" si="19"/>
        <v>27.2</v>
      </c>
      <c r="AN42" s="40">
        <f t="shared" si="20"/>
        <v>29.750000000000011</v>
      </c>
      <c r="AO42" s="41">
        <f t="shared" si="21"/>
        <v>32.300000000000004</v>
      </c>
    </row>
    <row r="43" spans="1:41" x14ac:dyDescent="0.3">
      <c r="A43" s="28">
        <v>0.04</v>
      </c>
      <c r="B43" s="24" t="s">
        <v>36</v>
      </c>
      <c r="C43" s="39">
        <f>$A43*C$36</f>
        <v>5.3333333333333339</v>
      </c>
      <c r="D43" s="40">
        <f t="shared" ref="D43:AL43" si="23">$A43*D$36</f>
        <v>5.3333333333333339</v>
      </c>
      <c r="E43" s="40">
        <f t="shared" si="23"/>
        <v>5.3333333333333339</v>
      </c>
      <c r="F43" s="40">
        <f t="shared" si="23"/>
        <v>5.3333333333333339</v>
      </c>
      <c r="G43" s="40">
        <f t="shared" si="23"/>
        <v>5.3333333333333339</v>
      </c>
      <c r="H43" s="40">
        <f t="shared" si="23"/>
        <v>5.3333333333333339</v>
      </c>
      <c r="I43" s="40">
        <f t="shared" si="23"/>
        <v>5.3333333333333339</v>
      </c>
      <c r="J43" s="40">
        <f t="shared" si="23"/>
        <v>5.3333333333333339</v>
      </c>
      <c r="K43" s="40">
        <f t="shared" si="23"/>
        <v>5.3333333333333339</v>
      </c>
      <c r="L43" s="40">
        <f t="shared" si="23"/>
        <v>5.3333333333333339</v>
      </c>
      <c r="M43" s="40">
        <f t="shared" si="23"/>
        <v>5.3333333333333339</v>
      </c>
      <c r="N43" s="40">
        <f t="shared" si="23"/>
        <v>5.3333333333333339</v>
      </c>
      <c r="O43" s="40">
        <f t="shared" si="23"/>
        <v>5.8333333333333339</v>
      </c>
      <c r="P43" s="40">
        <f t="shared" si="23"/>
        <v>5.8333333333333339</v>
      </c>
      <c r="Q43" s="40">
        <f t="shared" si="23"/>
        <v>5.8333333333333339</v>
      </c>
      <c r="R43" s="40">
        <f t="shared" si="23"/>
        <v>5.8333333333333339</v>
      </c>
      <c r="S43" s="40">
        <f t="shared" si="23"/>
        <v>5.8333333333333339</v>
      </c>
      <c r="T43" s="40">
        <f t="shared" si="23"/>
        <v>5.8333333333333339</v>
      </c>
      <c r="U43" s="40">
        <f t="shared" si="23"/>
        <v>5.8333333333333339</v>
      </c>
      <c r="V43" s="40">
        <f t="shared" si="23"/>
        <v>5.8333333333333339</v>
      </c>
      <c r="W43" s="40">
        <f t="shared" si="23"/>
        <v>5.8333333333333339</v>
      </c>
      <c r="X43" s="40">
        <f t="shared" si="23"/>
        <v>5.8333333333333339</v>
      </c>
      <c r="Y43" s="40">
        <f t="shared" si="23"/>
        <v>5.8333333333333339</v>
      </c>
      <c r="Z43" s="40">
        <f t="shared" si="23"/>
        <v>5.8333333333333339</v>
      </c>
      <c r="AA43" s="40">
        <f t="shared" si="23"/>
        <v>6.3333333333333339</v>
      </c>
      <c r="AB43" s="40">
        <f t="shared" si="23"/>
        <v>6.3333333333333339</v>
      </c>
      <c r="AC43" s="40">
        <f t="shared" si="23"/>
        <v>6.3333333333333339</v>
      </c>
      <c r="AD43" s="40">
        <f t="shared" si="23"/>
        <v>6.3333333333333339</v>
      </c>
      <c r="AE43" s="40">
        <f t="shared" si="23"/>
        <v>6.3333333333333339</v>
      </c>
      <c r="AF43" s="40">
        <f t="shared" si="23"/>
        <v>6.3333333333333339</v>
      </c>
      <c r="AG43" s="40">
        <f t="shared" si="23"/>
        <v>6.3333333333333339</v>
      </c>
      <c r="AH43" s="40">
        <f t="shared" si="23"/>
        <v>6.3333333333333339</v>
      </c>
      <c r="AI43" s="40">
        <f t="shared" si="23"/>
        <v>6.3333333333333339</v>
      </c>
      <c r="AJ43" s="40">
        <f t="shared" si="23"/>
        <v>6.3333333333333339</v>
      </c>
      <c r="AK43" s="40">
        <f t="shared" si="23"/>
        <v>6.3333333333333339</v>
      </c>
      <c r="AL43" s="41">
        <f t="shared" si="23"/>
        <v>6.3333333333333339</v>
      </c>
      <c r="AM43" s="39">
        <f t="shared" si="19"/>
        <v>64.000000000000014</v>
      </c>
      <c r="AN43" s="40">
        <f t="shared" si="20"/>
        <v>70.000000000000014</v>
      </c>
      <c r="AO43" s="41">
        <f t="shared" si="21"/>
        <v>76.000000000000014</v>
      </c>
    </row>
    <row r="44" spans="1:41" x14ac:dyDescent="0.3">
      <c r="A44" s="50">
        <f>20*3500/1000</f>
        <v>70</v>
      </c>
      <c r="B44" s="24" t="s">
        <v>4</v>
      </c>
      <c r="C44" s="39">
        <f t="shared" ref="C44:C50" si="24">$A44/12</f>
        <v>5.833333333333333</v>
      </c>
      <c r="D44" s="40">
        <f t="shared" ref="D44:AL50" si="25">$A44/12</f>
        <v>5.833333333333333</v>
      </c>
      <c r="E44" s="40">
        <f t="shared" si="25"/>
        <v>5.833333333333333</v>
      </c>
      <c r="F44" s="40">
        <f t="shared" si="25"/>
        <v>5.833333333333333</v>
      </c>
      <c r="G44" s="40">
        <f t="shared" si="25"/>
        <v>5.833333333333333</v>
      </c>
      <c r="H44" s="40">
        <f t="shared" si="25"/>
        <v>5.833333333333333</v>
      </c>
      <c r="I44" s="40">
        <f t="shared" si="25"/>
        <v>5.833333333333333</v>
      </c>
      <c r="J44" s="40">
        <f t="shared" si="25"/>
        <v>5.833333333333333</v>
      </c>
      <c r="K44" s="40">
        <f t="shared" si="25"/>
        <v>5.833333333333333</v>
      </c>
      <c r="L44" s="40">
        <f t="shared" si="25"/>
        <v>5.833333333333333</v>
      </c>
      <c r="M44" s="40">
        <f t="shared" si="25"/>
        <v>5.833333333333333</v>
      </c>
      <c r="N44" s="40">
        <f t="shared" si="25"/>
        <v>5.833333333333333</v>
      </c>
      <c r="O44" s="40">
        <f t="shared" si="25"/>
        <v>5.833333333333333</v>
      </c>
      <c r="P44" s="40">
        <f t="shared" si="25"/>
        <v>5.833333333333333</v>
      </c>
      <c r="Q44" s="40">
        <f t="shared" si="25"/>
        <v>5.833333333333333</v>
      </c>
      <c r="R44" s="40">
        <f t="shared" si="25"/>
        <v>5.833333333333333</v>
      </c>
      <c r="S44" s="40">
        <f t="shared" si="25"/>
        <v>5.833333333333333</v>
      </c>
      <c r="T44" s="40">
        <f t="shared" si="25"/>
        <v>5.833333333333333</v>
      </c>
      <c r="U44" s="40">
        <f t="shared" si="25"/>
        <v>5.833333333333333</v>
      </c>
      <c r="V44" s="40">
        <f t="shared" si="25"/>
        <v>5.833333333333333</v>
      </c>
      <c r="W44" s="40">
        <f t="shared" si="25"/>
        <v>5.833333333333333</v>
      </c>
      <c r="X44" s="40">
        <f t="shared" si="25"/>
        <v>5.833333333333333</v>
      </c>
      <c r="Y44" s="40">
        <f t="shared" si="25"/>
        <v>5.833333333333333</v>
      </c>
      <c r="Z44" s="40">
        <f t="shared" si="25"/>
        <v>5.833333333333333</v>
      </c>
      <c r="AA44" s="40">
        <f t="shared" si="25"/>
        <v>5.833333333333333</v>
      </c>
      <c r="AB44" s="40">
        <f t="shared" si="25"/>
        <v>5.833333333333333</v>
      </c>
      <c r="AC44" s="40">
        <f t="shared" si="25"/>
        <v>5.833333333333333</v>
      </c>
      <c r="AD44" s="40">
        <f t="shared" si="25"/>
        <v>5.833333333333333</v>
      </c>
      <c r="AE44" s="40">
        <f t="shared" si="25"/>
        <v>5.833333333333333</v>
      </c>
      <c r="AF44" s="40">
        <f t="shared" si="25"/>
        <v>5.833333333333333</v>
      </c>
      <c r="AG44" s="40">
        <f t="shared" si="25"/>
        <v>5.833333333333333</v>
      </c>
      <c r="AH44" s="40">
        <f t="shared" si="25"/>
        <v>5.833333333333333</v>
      </c>
      <c r="AI44" s="40">
        <f t="shared" si="25"/>
        <v>5.833333333333333</v>
      </c>
      <c r="AJ44" s="40">
        <f t="shared" si="25"/>
        <v>5.833333333333333</v>
      </c>
      <c r="AK44" s="40">
        <f t="shared" si="25"/>
        <v>5.833333333333333</v>
      </c>
      <c r="AL44" s="41">
        <f t="shared" si="25"/>
        <v>5.833333333333333</v>
      </c>
      <c r="AM44" s="39">
        <f t="shared" si="19"/>
        <v>70</v>
      </c>
      <c r="AN44" s="40">
        <f t="shared" si="20"/>
        <v>70</v>
      </c>
      <c r="AO44" s="41">
        <f t="shared" si="21"/>
        <v>70</v>
      </c>
    </row>
    <row r="45" spans="1:41" x14ac:dyDescent="0.3">
      <c r="A45" s="50">
        <v>10</v>
      </c>
      <c r="B45" s="24" t="s">
        <v>37</v>
      </c>
      <c r="C45" s="39">
        <f t="shared" si="24"/>
        <v>0.83333333333333337</v>
      </c>
      <c r="D45" s="40">
        <f t="shared" si="25"/>
        <v>0.83333333333333337</v>
      </c>
      <c r="E45" s="40">
        <f t="shared" si="25"/>
        <v>0.83333333333333337</v>
      </c>
      <c r="F45" s="40">
        <f t="shared" si="25"/>
        <v>0.83333333333333337</v>
      </c>
      <c r="G45" s="40">
        <f t="shared" si="25"/>
        <v>0.83333333333333337</v>
      </c>
      <c r="H45" s="40">
        <f t="shared" si="25"/>
        <v>0.83333333333333337</v>
      </c>
      <c r="I45" s="40">
        <f t="shared" si="25"/>
        <v>0.83333333333333337</v>
      </c>
      <c r="J45" s="40">
        <f t="shared" si="25"/>
        <v>0.83333333333333337</v>
      </c>
      <c r="K45" s="40">
        <f t="shared" si="25"/>
        <v>0.83333333333333337</v>
      </c>
      <c r="L45" s="40">
        <f t="shared" si="25"/>
        <v>0.83333333333333337</v>
      </c>
      <c r="M45" s="40">
        <f t="shared" si="25"/>
        <v>0.83333333333333337</v>
      </c>
      <c r="N45" s="40">
        <f t="shared" si="25"/>
        <v>0.83333333333333337</v>
      </c>
      <c r="O45" s="40">
        <f t="shared" si="25"/>
        <v>0.83333333333333337</v>
      </c>
      <c r="P45" s="40">
        <f t="shared" si="25"/>
        <v>0.83333333333333337</v>
      </c>
      <c r="Q45" s="40">
        <f t="shared" si="25"/>
        <v>0.83333333333333337</v>
      </c>
      <c r="R45" s="40">
        <f t="shared" si="25"/>
        <v>0.83333333333333337</v>
      </c>
      <c r="S45" s="40">
        <f t="shared" si="25"/>
        <v>0.83333333333333337</v>
      </c>
      <c r="T45" s="40">
        <f t="shared" si="25"/>
        <v>0.83333333333333337</v>
      </c>
      <c r="U45" s="40">
        <f t="shared" si="25"/>
        <v>0.83333333333333337</v>
      </c>
      <c r="V45" s="40">
        <f t="shared" si="25"/>
        <v>0.83333333333333337</v>
      </c>
      <c r="W45" s="40">
        <f t="shared" si="25"/>
        <v>0.83333333333333337</v>
      </c>
      <c r="X45" s="40">
        <f t="shared" si="25"/>
        <v>0.83333333333333337</v>
      </c>
      <c r="Y45" s="40">
        <f t="shared" si="25"/>
        <v>0.83333333333333337</v>
      </c>
      <c r="Z45" s="40">
        <f t="shared" si="25"/>
        <v>0.83333333333333337</v>
      </c>
      <c r="AA45" s="40">
        <f t="shared" si="25"/>
        <v>0.83333333333333337</v>
      </c>
      <c r="AB45" s="40">
        <f t="shared" si="25"/>
        <v>0.83333333333333337</v>
      </c>
      <c r="AC45" s="40">
        <f t="shared" si="25"/>
        <v>0.83333333333333337</v>
      </c>
      <c r="AD45" s="40">
        <f t="shared" si="25"/>
        <v>0.83333333333333337</v>
      </c>
      <c r="AE45" s="40">
        <f t="shared" si="25"/>
        <v>0.83333333333333337</v>
      </c>
      <c r="AF45" s="40">
        <f t="shared" si="25"/>
        <v>0.83333333333333337</v>
      </c>
      <c r="AG45" s="40">
        <f t="shared" si="25"/>
        <v>0.83333333333333337</v>
      </c>
      <c r="AH45" s="40">
        <f t="shared" si="25"/>
        <v>0.83333333333333337</v>
      </c>
      <c r="AI45" s="40">
        <f t="shared" si="25"/>
        <v>0.83333333333333337</v>
      </c>
      <c r="AJ45" s="40">
        <f t="shared" si="25"/>
        <v>0.83333333333333337</v>
      </c>
      <c r="AK45" s="40">
        <f t="shared" si="25"/>
        <v>0.83333333333333337</v>
      </c>
      <c r="AL45" s="41">
        <f t="shared" si="25"/>
        <v>0.83333333333333337</v>
      </c>
      <c r="AM45" s="39">
        <f t="shared" si="19"/>
        <v>10</v>
      </c>
      <c r="AN45" s="40">
        <f t="shared" si="20"/>
        <v>10</v>
      </c>
      <c r="AO45" s="41">
        <f t="shared" si="21"/>
        <v>10</v>
      </c>
    </row>
    <row r="46" spans="1:41" x14ac:dyDescent="0.3">
      <c r="A46" s="50">
        <f>0.7*42</f>
        <v>29.4</v>
      </c>
      <c r="B46" s="24" t="s">
        <v>5</v>
      </c>
      <c r="C46" s="39">
        <f t="shared" si="24"/>
        <v>2.4499999999999997</v>
      </c>
      <c r="D46" s="40">
        <f t="shared" si="25"/>
        <v>2.4499999999999997</v>
      </c>
      <c r="E46" s="40">
        <f t="shared" si="25"/>
        <v>2.4499999999999997</v>
      </c>
      <c r="F46" s="40">
        <f t="shared" si="25"/>
        <v>2.4499999999999997</v>
      </c>
      <c r="G46" s="40">
        <f t="shared" si="25"/>
        <v>2.4499999999999997</v>
      </c>
      <c r="H46" s="40">
        <f t="shared" si="25"/>
        <v>2.4499999999999997</v>
      </c>
      <c r="I46" s="40">
        <f t="shared" si="25"/>
        <v>2.4499999999999997</v>
      </c>
      <c r="J46" s="40">
        <f t="shared" si="25"/>
        <v>2.4499999999999997</v>
      </c>
      <c r="K46" s="40">
        <f t="shared" si="25"/>
        <v>2.4499999999999997</v>
      </c>
      <c r="L46" s="40">
        <f t="shared" si="25"/>
        <v>2.4499999999999997</v>
      </c>
      <c r="M46" s="40">
        <f t="shared" si="25"/>
        <v>2.4499999999999997</v>
      </c>
      <c r="N46" s="40">
        <f t="shared" si="25"/>
        <v>2.4499999999999997</v>
      </c>
      <c r="O46" s="40">
        <f>($A$46+$C$12/1000)/12</f>
        <v>2.6166666666666667</v>
      </c>
      <c r="P46" s="40">
        <f t="shared" ref="P46:Z46" si="26">($A$46+$C$12/1000)/12</f>
        <v>2.6166666666666667</v>
      </c>
      <c r="Q46" s="40">
        <f t="shared" si="26"/>
        <v>2.6166666666666667</v>
      </c>
      <c r="R46" s="40">
        <f t="shared" si="26"/>
        <v>2.6166666666666667</v>
      </c>
      <c r="S46" s="40">
        <f t="shared" si="26"/>
        <v>2.6166666666666667</v>
      </c>
      <c r="T46" s="40">
        <f t="shared" si="26"/>
        <v>2.6166666666666667</v>
      </c>
      <c r="U46" s="40">
        <f t="shared" si="26"/>
        <v>2.6166666666666667</v>
      </c>
      <c r="V46" s="40">
        <f t="shared" si="26"/>
        <v>2.6166666666666667</v>
      </c>
      <c r="W46" s="40">
        <f t="shared" si="26"/>
        <v>2.6166666666666667</v>
      </c>
      <c r="X46" s="40">
        <f t="shared" si="26"/>
        <v>2.6166666666666667</v>
      </c>
      <c r="Y46" s="40">
        <f t="shared" si="26"/>
        <v>2.6166666666666667</v>
      </c>
      <c r="Z46" s="40">
        <f t="shared" si="26"/>
        <v>2.6166666666666667</v>
      </c>
      <c r="AA46" s="40">
        <f t="shared" ref="AA46:AL46" si="27">($A$46+$C$12/1000+$C$12/1000)/12</f>
        <v>2.7833333333333332</v>
      </c>
      <c r="AB46" s="40">
        <f t="shared" si="27"/>
        <v>2.7833333333333332</v>
      </c>
      <c r="AC46" s="40">
        <f t="shared" si="27"/>
        <v>2.7833333333333332</v>
      </c>
      <c r="AD46" s="40">
        <f t="shared" si="27"/>
        <v>2.7833333333333332</v>
      </c>
      <c r="AE46" s="40">
        <f t="shared" si="27"/>
        <v>2.7833333333333332</v>
      </c>
      <c r="AF46" s="40">
        <f t="shared" si="27"/>
        <v>2.7833333333333332</v>
      </c>
      <c r="AG46" s="40">
        <f t="shared" si="27"/>
        <v>2.7833333333333332</v>
      </c>
      <c r="AH46" s="40">
        <f t="shared" si="27"/>
        <v>2.7833333333333332</v>
      </c>
      <c r="AI46" s="40">
        <f t="shared" si="27"/>
        <v>2.7833333333333332</v>
      </c>
      <c r="AJ46" s="40">
        <f t="shared" si="27"/>
        <v>2.7833333333333332</v>
      </c>
      <c r="AK46" s="40">
        <f t="shared" si="27"/>
        <v>2.7833333333333332</v>
      </c>
      <c r="AL46" s="41">
        <f t="shared" si="27"/>
        <v>2.7833333333333332</v>
      </c>
      <c r="AM46" s="39">
        <f t="shared" si="19"/>
        <v>29.399999999999995</v>
      </c>
      <c r="AN46" s="40">
        <f t="shared" si="20"/>
        <v>31.400000000000002</v>
      </c>
      <c r="AO46" s="41">
        <f t="shared" si="21"/>
        <v>33.399999999999991</v>
      </c>
    </row>
    <row r="47" spans="1:41" x14ac:dyDescent="0.3">
      <c r="A47" s="50">
        <v>12</v>
      </c>
      <c r="B47" s="24" t="s">
        <v>7</v>
      </c>
      <c r="C47" s="39">
        <f t="shared" si="24"/>
        <v>1</v>
      </c>
      <c r="D47" s="40">
        <f t="shared" si="25"/>
        <v>1</v>
      </c>
      <c r="E47" s="40">
        <f t="shared" si="25"/>
        <v>1</v>
      </c>
      <c r="F47" s="40">
        <f t="shared" si="25"/>
        <v>1</v>
      </c>
      <c r="G47" s="40">
        <f t="shared" si="25"/>
        <v>1</v>
      </c>
      <c r="H47" s="40">
        <f t="shared" si="25"/>
        <v>1</v>
      </c>
      <c r="I47" s="40">
        <f t="shared" si="25"/>
        <v>1</v>
      </c>
      <c r="J47" s="40">
        <f t="shared" si="25"/>
        <v>1</v>
      </c>
      <c r="K47" s="40">
        <f t="shared" si="25"/>
        <v>1</v>
      </c>
      <c r="L47" s="40">
        <f t="shared" si="25"/>
        <v>1</v>
      </c>
      <c r="M47" s="40">
        <f t="shared" si="25"/>
        <v>1</v>
      </c>
      <c r="N47" s="40">
        <f t="shared" si="25"/>
        <v>1</v>
      </c>
      <c r="O47" s="40">
        <f t="shared" si="25"/>
        <v>1</v>
      </c>
      <c r="P47" s="40">
        <f t="shared" si="25"/>
        <v>1</v>
      </c>
      <c r="Q47" s="40">
        <f t="shared" si="25"/>
        <v>1</v>
      </c>
      <c r="R47" s="40">
        <f t="shared" si="25"/>
        <v>1</v>
      </c>
      <c r="S47" s="40">
        <f t="shared" si="25"/>
        <v>1</v>
      </c>
      <c r="T47" s="40">
        <f t="shared" si="25"/>
        <v>1</v>
      </c>
      <c r="U47" s="40">
        <f t="shared" si="25"/>
        <v>1</v>
      </c>
      <c r="V47" s="40">
        <f t="shared" si="25"/>
        <v>1</v>
      </c>
      <c r="W47" s="40">
        <f t="shared" si="25"/>
        <v>1</v>
      </c>
      <c r="X47" s="40">
        <f t="shared" si="25"/>
        <v>1</v>
      </c>
      <c r="Y47" s="40">
        <f t="shared" si="25"/>
        <v>1</v>
      </c>
      <c r="Z47" s="40">
        <f t="shared" si="25"/>
        <v>1</v>
      </c>
      <c r="AA47" s="40">
        <f t="shared" si="25"/>
        <v>1</v>
      </c>
      <c r="AB47" s="40">
        <f t="shared" si="25"/>
        <v>1</v>
      </c>
      <c r="AC47" s="40">
        <f t="shared" si="25"/>
        <v>1</v>
      </c>
      <c r="AD47" s="40">
        <f t="shared" si="25"/>
        <v>1</v>
      </c>
      <c r="AE47" s="40">
        <f t="shared" si="25"/>
        <v>1</v>
      </c>
      <c r="AF47" s="40">
        <f t="shared" si="25"/>
        <v>1</v>
      </c>
      <c r="AG47" s="40">
        <f t="shared" si="25"/>
        <v>1</v>
      </c>
      <c r="AH47" s="40">
        <f t="shared" si="25"/>
        <v>1</v>
      </c>
      <c r="AI47" s="40">
        <f t="shared" si="25"/>
        <v>1</v>
      </c>
      <c r="AJ47" s="40">
        <f t="shared" si="25"/>
        <v>1</v>
      </c>
      <c r="AK47" s="40">
        <f t="shared" si="25"/>
        <v>1</v>
      </c>
      <c r="AL47" s="41">
        <f t="shared" si="25"/>
        <v>1</v>
      </c>
      <c r="AM47" s="39">
        <f t="shared" si="19"/>
        <v>12</v>
      </c>
      <c r="AN47" s="40">
        <f t="shared" si="20"/>
        <v>12</v>
      </c>
      <c r="AO47" s="41">
        <f t="shared" si="21"/>
        <v>12</v>
      </c>
    </row>
    <row r="48" spans="1:41" x14ac:dyDescent="0.3">
      <c r="A48" s="50">
        <v>14</v>
      </c>
      <c r="B48" s="24" t="s">
        <v>6</v>
      </c>
      <c r="C48" s="39">
        <f t="shared" si="24"/>
        <v>1.1666666666666667</v>
      </c>
      <c r="D48" s="40">
        <f t="shared" si="25"/>
        <v>1.1666666666666667</v>
      </c>
      <c r="E48" s="40">
        <f t="shared" si="25"/>
        <v>1.1666666666666667</v>
      </c>
      <c r="F48" s="40">
        <f t="shared" si="25"/>
        <v>1.1666666666666667</v>
      </c>
      <c r="G48" s="40">
        <f t="shared" si="25"/>
        <v>1.1666666666666667</v>
      </c>
      <c r="H48" s="40">
        <f t="shared" si="25"/>
        <v>1.1666666666666667</v>
      </c>
      <c r="I48" s="40">
        <f t="shared" si="25"/>
        <v>1.1666666666666667</v>
      </c>
      <c r="J48" s="40">
        <f t="shared" si="25"/>
        <v>1.1666666666666667</v>
      </c>
      <c r="K48" s="40">
        <f t="shared" si="25"/>
        <v>1.1666666666666667</v>
      </c>
      <c r="L48" s="40">
        <f t="shared" si="25"/>
        <v>1.1666666666666667</v>
      </c>
      <c r="M48" s="40">
        <f t="shared" si="25"/>
        <v>1.1666666666666667</v>
      </c>
      <c r="N48" s="40">
        <f t="shared" si="25"/>
        <v>1.1666666666666667</v>
      </c>
      <c r="O48" s="40">
        <f t="shared" si="25"/>
        <v>1.1666666666666667</v>
      </c>
      <c r="P48" s="40">
        <f t="shared" si="25"/>
        <v>1.1666666666666667</v>
      </c>
      <c r="Q48" s="40">
        <f t="shared" si="25"/>
        <v>1.1666666666666667</v>
      </c>
      <c r="R48" s="40">
        <f t="shared" si="25"/>
        <v>1.1666666666666667</v>
      </c>
      <c r="S48" s="40">
        <f t="shared" si="25"/>
        <v>1.1666666666666667</v>
      </c>
      <c r="T48" s="40">
        <f t="shared" si="25"/>
        <v>1.1666666666666667</v>
      </c>
      <c r="U48" s="40">
        <f t="shared" si="25"/>
        <v>1.1666666666666667</v>
      </c>
      <c r="V48" s="40">
        <f t="shared" si="25"/>
        <v>1.1666666666666667</v>
      </c>
      <c r="W48" s="40">
        <f t="shared" si="25"/>
        <v>1.1666666666666667</v>
      </c>
      <c r="X48" s="40">
        <f t="shared" si="25"/>
        <v>1.1666666666666667</v>
      </c>
      <c r="Y48" s="40">
        <f t="shared" si="25"/>
        <v>1.1666666666666667</v>
      </c>
      <c r="Z48" s="40">
        <f t="shared" si="25"/>
        <v>1.1666666666666667</v>
      </c>
      <c r="AA48" s="40">
        <f t="shared" si="25"/>
        <v>1.1666666666666667</v>
      </c>
      <c r="AB48" s="40">
        <f t="shared" si="25"/>
        <v>1.1666666666666667</v>
      </c>
      <c r="AC48" s="40">
        <f t="shared" si="25"/>
        <v>1.1666666666666667</v>
      </c>
      <c r="AD48" s="40">
        <f t="shared" si="25"/>
        <v>1.1666666666666667</v>
      </c>
      <c r="AE48" s="40">
        <f t="shared" si="25"/>
        <v>1.1666666666666667</v>
      </c>
      <c r="AF48" s="40">
        <f t="shared" si="25"/>
        <v>1.1666666666666667</v>
      </c>
      <c r="AG48" s="40">
        <f t="shared" si="25"/>
        <v>1.1666666666666667</v>
      </c>
      <c r="AH48" s="40">
        <f t="shared" si="25"/>
        <v>1.1666666666666667</v>
      </c>
      <c r="AI48" s="40">
        <f t="shared" si="25"/>
        <v>1.1666666666666667</v>
      </c>
      <c r="AJ48" s="40">
        <f t="shared" si="25"/>
        <v>1.1666666666666667</v>
      </c>
      <c r="AK48" s="40">
        <f t="shared" si="25"/>
        <v>1.1666666666666667</v>
      </c>
      <c r="AL48" s="41">
        <f t="shared" si="25"/>
        <v>1.1666666666666667</v>
      </c>
      <c r="AM48" s="39">
        <f t="shared" si="19"/>
        <v>13.999999999999998</v>
      </c>
      <c r="AN48" s="40">
        <f t="shared" si="20"/>
        <v>13.999999999999998</v>
      </c>
      <c r="AO48" s="41">
        <f t="shared" si="21"/>
        <v>13.999999999999998</v>
      </c>
    </row>
    <row r="49" spans="1:41" x14ac:dyDescent="0.3">
      <c r="A49" s="50">
        <v>75</v>
      </c>
      <c r="B49" s="24" t="s">
        <v>0</v>
      </c>
      <c r="C49" s="39">
        <f t="shared" si="24"/>
        <v>6.25</v>
      </c>
      <c r="D49" s="40">
        <f t="shared" si="25"/>
        <v>6.25</v>
      </c>
      <c r="E49" s="40">
        <f t="shared" si="25"/>
        <v>6.25</v>
      </c>
      <c r="F49" s="40">
        <f t="shared" si="25"/>
        <v>6.25</v>
      </c>
      <c r="G49" s="40">
        <f t="shared" si="25"/>
        <v>6.25</v>
      </c>
      <c r="H49" s="40">
        <f t="shared" si="25"/>
        <v>6.25</v>
      </c>
      <c r="I49" s="40">
        <f t="shared" si="25"/>
        <v>6.25</v>
      </c>
      <c r="J49" s="40">
        <f t="shared" si="25"/>
        <v>6.25</v>
      </c>
      <c r="K49" s="40">
        <f t="shared" si="25"/>
        <v>6.25</v>
      </c>
      <c r="L49" s="40">
        <f t="shared" si="25"/>
        <v>6.25</v>
      </c>
      <c r="M49" s="40">
        <f t="shared" si="25"/>
        <v>6.25</v>
      </c>
      <c r="N49" s="40">
        <f t="shared" si="25"/>
        <v>6.25</v>
      </c>
      <c r="O49" s="40">
        <f t="shared" si="25"/>
        <v>6.25</v>
      </c>
      <c r="P49" s="40">
        <f t="shared" si="25"/>
        <v>6.25</v>
      </c>
      <c r="Q49" s="40">
        <f t="shared" si="25"/>
        <v>6.25</v>
      </c>
      <c r="R49" s="40">
        <f t="shared" si="25"/>
        <v>6.25</v>
      </c>
      <c r="S49" s="40">
        <f t="shared" si="25"/>
        <v>6.25</v>
      </c>
      <c r="T49" s="40">
        <f t="shared" si="25"/>
        <v>6.25</v>
      </c>
      <c r="U49" s="40">
        <f t="shared" si="25"/>
        <v>6.25</v>
      </c>
      <c r="V49" s="40">
        <f t="shared" si="25"/>
        <v>6.25</v>
      </c>
      <c r="W49" s="40">
        <f t="shared" si="25"/>
        <v>6.25</v>
      </c>
      <c r="X49" s="40">
        <f t="shared" si="25"/>
        <v>6.25</v>
      </c>
      <c r="Y49" s="40">
        <f t="shared" si="25"/>
        <v>6.25</v>
      </c>
      <c r="Z49" s="40">
        <f t="shared" si="25"/>
        <v>6.25</v>
      </c>
      <c r="AA49" s="40">
        <f t="shared" si="25"/>
        <v>6.25</v>
      </c>
      <c r="AB49" s="40">
        <f t="shared" si="25"/>
        <v>6.25</v>
      </c>
      <c r="AC49" s="40">
        <f t="shared" si="25"/>
        <v>6.25</v>
      </c>
      <c r="AD49" s="40">
        <f t="shared" si="25"/>
        <v>6.25</v>
      </c>
      <c r="AE49" s="40">
        <f t="shared" si="25"/>
        <v>6.25</v>
      </c>
      <c r="AF49" s="40">
        <f t="shared" si="25"/>
        <v>6.25</v>
      </c>
      <c r="AG49" s="40">
        <f t="shared" si="25"/>
        <v>6.25</v>
      </c>
      <c r="AH49" s="40">
        <f t="shared" si="25"/>
        <v>6.25</v>
      </c>
      <c r="AI49" s="40">
        <f t="shared" si="25"/>
        <v>6.25</v>
      </c>
      <c r="AJ49" s="40">
        <f t="shared" si="25"/>
        <v>6.25</v>
      </c>
      <c r="AK49" s="40">
        <f t="shared" si="25"/>
        <v>6.25</v>
      </c>
      <c r="AL49" s="41">
        <f t="shared" si="25"/>
        <v>6.25</v>
      </c>
      <c r="AM49" s="39">
        <f t="shared" si="19"/>
        <v>75</v>
      </c>
      <c r="AN49" s="40">
        <f t="shared" si="20"/>
        <v>75</v>
      </c>
      <c r="AO49" s="41">
        <f t="shared" si="21"/>
        <v>75</v>
      </c>
    </row>
    <row r="50" spans="1:41" x14ac:dyDescent="0.3">
      <c r="A50" s="50">
        <v>1.2</v>
      </c>
      <c r="B50" s="24" t="s">
        <v>38</v>
      </c>
      <c r="C50" s="39">
        <f t="shared" si="24"/>
        <v>9.9999999999999992E-2</v>
      </c>
      <c r="D50" s="40">
        <f t="shared" si="25"/>
        <v>9.9999999999999992E-2</v>
      </c>
      <c r="E50" s="40">
        <f t="shared" si="25"/>
        <v>9.9999999999999992E-2</v>
      </c>
      <c r="F50" s="40">
        <f t="shared" si="25"/>
        <v>9.9999999999999992E-2</v>
      </c>
      <c r="G50" s="40">
        <f t="shared" si="25"/>
        <v>9.9999999999999992E-2</v>
      </c>
      <c r="H50" s="40">
        <f t="shared" si="25"/>
        <v>9.9999999999999992E-2</v>
      </c>
      <c r="I50" s="40">
        <f t="shared" si="25"/>
        <v>9.9999999999999992E-2</v>
      </c>
      <c r="J50" s="40">
        <f t="shared" si="25"/>
        <v>9.9999999999999992E-2</v>
      </c>
      <c r="K50" s="40">
        <f t="shared" si="25"/>
        <v>9.9999999999999992E-2</v>
      </c>
      <c r="L50" s="40">
        <f t="shared" si="25"/>
        <v>9.9999999999999992E-2</v>
      </c>
      <c r="M50" s="40">
        <f t="shared" si="25"/>
        <v>9.9999999999999992E-2</v>
      </c>
      <c r="N50" s="40">
        <f t="shared" si="25"/>
        <v>9.9999999999999992E-2</v>
      </c>
      <c r="O50" s="40">
        <f t="shared" si="25"/>
        <v>9.9999999999999992E-2</v>
      </c>
      <c r="P50" s="40">
        <f t="shared" si="25"/>
        <v>9.9999999999999992E-2</v>
      </c>
      <c r="Q50" s="40">
        <f t="shared" si="25"/>
        <v>9.9999999999999992E-2</v>
      </c>
      <c r="R50" s="40">
        <f t="shared" si="25"/>
        <v>9.9999999999999992E-2</v>
      </c>
      <c r="S50" s="40">
        <f t="shared" si="25"/>
        <v>9.9999999999999992E-2</v>
      </c>
      <c r="T50" s="40">
        <f t="shared" si="25"/>
        <v>9.9999999999999992E-2</v>
      </c>
      <c r="U50" s="40">
        <f t="shared" si="25"/>
        <v>9.9999999999999992E-2</v>
      </c>
      <c r="V50" s="40">
        <f t="shared" si="25"/>
        <v>9.9999999999999992E-2</v>
      </c>
      <c r="W50" s="40">
        <f t="shared" si="25"/>
        <v>9.9999999999999992E-2</v>
      </c>
      <c r="X50" s="40">
        <f t="shared" si="25"/>
        <v>9.9999999999999992E-2</v>
      </c>
      <c r="Y50" s="40">
        <f t="shared" si="25"/>
        <v>9.9999999999999992E-2</v>
      </c>
      <c r="Z50" s="40">
        <f t="shared" si="25"/>
        <v>9.9999999999999992E-2</v>
      </c>
      <c r="AA50" s="40">
        <f t="shared" si="25"/>
        <v>9.9999999999999992E-2</v>
      </c>
      <c r="AB50" s="40">
        <f t="shared" si="25"/>
        <v>9.9999999999999992E-2</v>
      </c>
      <c r="AC50" s="40">
        <f t="shared" si="25"/>
        <v>9.9999999999999992E-2</v>
      </c>
      <c r="AD50" s="40">
        <f t="shared" si="25"/>
        <v>9.9999999999999992E-2</v>
      </c>
      <c r="AE50" s="40">
        <f t="shared" si="25"/>
        <v>9.9999999999999992E-2</v>
      </c>
      <c r="AF50" s="40">
        <f t="shared" si="25"/>
        <v>9.9999999999999992E-2</v>
      </c>
      <c r="AG50" s="40">
        <f t="shared" si="25"/>
        <v>9.9999999999999992E-2</v>
      </c>
      <c r="AH50" s="40">
        <f t="shared" si="25"/>
        <v>9.9999999999999992E-2</v>
      </c>
      <c r="AI50" s="40">
        <f t="shared" si="25"/>
        <v>9.9999999999999992E-2</v>
      </c>
      <c r="AJ50" s="40">
        <f t="shared" si="25"/>
        <v>9.9999999999999992E-2</v>
      </c>
      <c r="AK50" s="40">
        <f t="shared" si="25"/>
        <v>9.9999999999999992E-2</v>
      </c>
      <c r="AL50" s="41">
        <f t="shared" si="25"/>
        <v>9.9999999999999992E-2</v>
      </c>
      <c r="AM50" s="39">
        <f t="shared" si="19"/>
        <v>1.2</v>
      </c>
      <c r="AN50" s="40">
        <f t="shared" si="20"/>
        <v>1.2</v>
      </c>
      <c r="AO50" s="41">
        <f t="shared" si="21"/>
        <v>1.2</v>
      </c>
    </row>
    <row r="51" spans="1:41" x14ac:dyDescent="0.3">
      <c r="A51" s="49">
        <v>1.4999999999999999E-2</v>
      </c>
      <c r="B51" s="61" t="s">
        <v>39</v>
      </c>
      <c r="C51" s="39">
        <f>$A51*C$36</f>
        <v>2</v>
      </c>
      <c r="D51" s="40">
        <f t="shared" ref="D51:AL52" si="28">$A51*D$36</f>
        <v>2</v>
      </c>
      <c r="E51" s="40">
        <f t="shared" si="28"/>
        <v>2</v>
      </c>
      <c r="F51" s="40">
        <f t="shared" si="28"/>
        <v>2</v>
      </c>
      <c r="G51" s="40">
        <f t="shared" si="28"/>
        <v>2</v>
      </c>
      <c r="H51" s="40">
        <f t="shared" si="28"/>
        <v>2</v>
      </c>
      <c r="I51" s="40">
        <f t="shared" si="28"/>
        <v>2</v>
      </c>
      <c r="J51" s="40">
        <f t="shared" si="28"/>
        <v>2</v>
      </c>
      <c r="K51" s="40">
        <f t="shared" si="28"/>
        <v>2</v>
      </c>
      <c r="L51" s="40">
        <f t="shared" si="28"/>
        <v>2</v>
      </c>
      <c r="M51" s="40">
        <f t="shared" si="28"/>
        <v>2</v>
      </c>
      <c r="N51" s="40">
        <f t="shared" si="28"/>
        <v>2</v>
      </c>
      <c r="O51" s="40">
        <f t="shared" si="28"/>
        <v>2.1875</v>
      </c>
      <c r="P51" s="40">
        <f t="shared" si="28"/>
        <v>2.1875</v>
      </c>
      <c r="Q51" s="40">
        <f t="shared" si="28"/>
        <v>2.1875</v>
      </c>
      <c r="R51" s="40">
        <f t="shared" si="28"/>
        <v>2.1875</v>
      </c>
      <c r="S51" s="40">
        <f t="shared" si="28"/>
        <v>2.1875</v>
      </c>
      <c r="T51" s="40">
        <f t="shared" si="28"/>
        <v>2.1875</v>
      </c>
      <c r="U51" s="40">
        <f t="shared" si="28"/>
        <v>2.1875</v>
      </c>
      <c r="V51" s="40">
        <f t="shared" si="28"/>
        <v>2.1875</v>
      </c>
      <c r="W51" s="40">
        <f t="shared" si="28"/>
        <v>2.1875</v>
      </c>
      <c r="X51" s="40">
        <f t="shared" si="28"/>
        <v>2.1875</v>
      </c>
      <c r="Y51" s="40">
        <f t="shared" si="28"/>
        <v>2.1875</v>
      </c>
      <c r="Z51" s="40">
        <f t="shared" si="28"/>
        <v>2.1875</v>
      </c>
      <c r="AA51" s="40">
        <f t="shared" si="28"/>
        <v>2.375</v>
      </c>
      <c r="AB51" s="40">
        <f t="shared" si="28"/>
        <v>2.375</v>
      </c>
      <c r="AC51" s="40">
        <f t="shared" si="28"/>
        <v>2.375</v>
      </c>
      <c r="AD51" s="40">
        <f t="shared" si="28"/>
        <v>2.375</v>
      </c>
      <c r="AE51" s="40">
        <f t="shared" si="28"/>
        <v>2.375</v>
      </c>
      <c r="AF51" s="40">
        <f t="shared" si="28"/>
        <v>2.375</v>
      </c>
      <c r="AG51" s="40">
        <f t="shared" si="28"/>
        <v>2.375</v>
      </c>
      <c r="AH51" s="40">
        <f t="shared" si="28"/>
        <v>2.375</v>
      </c>
      <c r="AI51" s="40">
        <f t="shared" si="28"/>
        <v>2.375</v>
      </c>
      <c r="AJ51" s="40">
        <f t="shared" si="28"/>
        <v>2.375</v>
      </c>
      <c r="AK51" s="40">
        <f t="shared" si="28"/>
        <v>2.375</v>
      </c>
      <c r="AL51" s="41">
        <f t="shared" si="28"/>
        <v>2.375</v>
      </c>
      <c r="AM51" s="39">
        <f t="shared" si="19"/>
        <v>24</v>
      </c>
      <c r="AN51" s="40">
        <f t="shared" si="20"/>
        <v>26.25</v>
      </c>
      <c r="AO51" s="41">
        <f t="shared" si="21"/>
        <v>28.5</v>
      </c>
    </row>
    <row r="52" spans="1:41" x14ac:dyDescent="0.3">
      <c r="A52" s="49">
        <v>6.0000000000000001E-3</v>
      </c>
      <c r="B52" s="61" t="s">
        <v>40</v>
      </c>
      <c r="C52" s="39">
        <f>$A52*C$36</f>
        <v>0.8</v>
      </c>
      <c r="D52" s="40">
        <f t="shared" si="28"/>
        <v>0.8</v>
      </c>
      <c r="E52" s="40">
        <f t="shared" si="28"/>
        <v>0.8</v>
      </c>
      <c r="F52" s="40">
        <f t="shared" si="28"/>
        <v>0.8</v>
      </c>
      <c r="G52" s="40">
        <f t="shared" si="28"/>
        <v>0.8</v>
      </c>
      <c r="H52" s="40">
        <f t="shared" si="28"/>
        <v>0.8</v>
      </c>
      <c r="I52" s="40">
        <f t="shared" si="28"/>
        <v>0.8</v>
      </c>
      <c r="J52" s="40">
        <f t="shared" si="28"/>
        <v>0.8</v>
      </c>
      <c r="K52" s="40">
        <f t="shared" si="28"/>
        <v>0.8</v>
      </c>
      <c r="L52" s="40">
        <f t="shared" si="28"/>
        <v>0.8</v>
      </c>
      <c r="M52" s="40">
        <f t="shared" si="28"/>
        <v>0.8</v>
      </c>
      <c r="N52" s="40">
        <f t="shared" si="28"/>
        <v>0.8</v>
      </c>
      <c r="O52" s="40">
        <f t="shared" si="28"/>
        <v>0.87500000000000011</v>
      </c>
      <c r="P52" s="40">
        <f t="shared" si="28"/>
        <v>0.87500000000000011</v>
      </c>
      <c r="Q52" s="40">
        <f t="shared" si="28"/>
        <v>0.87500000000000011</v>
      </c>
      <c r="R52" s="40">
        <f t="shared" si="28"/>
        <v>0.87500000000000011</v>
      </c>
      <c r="S52" s="40">
        <f t="shared" si="28"/>
        <v>0.87500000000000011</v>
      </c>
      <c r="T52" s="40">
        <f t="shared" si="28"/>
        <v>0.87500000000000011</v>
      </c>
      <c r="U52" s="40">
        <f t="shared" si="28"/>
        <v>0.87500000000000011</v>
      </c>
      <c r="V52" s="40">
        <f t="shared" si="28"/>
        <v>0.87500000000000011</v>
      </c>
      <c r="W52" s="40">
        <f t="shared" si="28"/>
        <v>0.87500000000000011</v>
      </c>
      <c r="X52" s="40">
        <f t="shared" si="28"/>
        <v>0.87500000000000011</v>
      </c>
      <c r="Y52" s="40">
        <f t="shared" si="28"/>
        <v>0.87500000000000011</v>
      </c>
      <c r="Z52" s="40">
        <f t="shared" si="28"/>
        <v>0.87500000000000011</v>
      </c>
      <c r="AA52" s="40">
        <f t="shared" si="28"/>
        <v>0.95000000000000007</v>
      </c>
      <c r="AB52" s="40">
        <f t="shared" si="28"/>
        <v>0.95000000000000007</v>
      </c>
      <c r="AC52" s="40">
        <f t="shared" si="28"/>
        <v>0.95000000000000007</v>
      </c>
      <c r="AD52" s="40">
        <f t="shared" si="28"/>
        <v>0.95000000000000007</v>
      </c>
      <c r="AE52" s="40">
        <f t="shared" si="28"/>
        <v>0.95000000000000007</v>
      </c>
      <c r="AF52" s="40">
        <f t="shared" si="28"/>
        <v>0.95000000000000007</v>
      </c>
      <c r="AG52" s="40">
        <f t="shared" si="28"/>
        <v>0.95000000000000007</v>
      </c>
      <c r="AH52" s="40">
        <f t="shared" si="28"/>
        <v>0.95000000000000007</v>
      </c>
      <c r="AI52" s="40">
        <f t="shared" si="28"/>
        <v>0.95000000000000007</v>
      </c>
      <c r="AJ52" s="40">
        <f t="shared" si="28"/>
        <v>0.95000000000000007</v>
      </c>
      <c r="AK52" s="40">
        <f t="shared" si="28"/>
        <v>0.95000000000000007</v>
      </c>
      <c r="AL52" s="41">
        <f t="shared" si="28"/>
        <v>0.95000000000000007</v>
      </c>
      <c r="AM52" s="39">
        <f t="shared" si="19"/>
        <v>9.6</v>
      </c>
      <c r="AN52" s="40">
        <f t="shared" si="20"/>
        <v>10.500000000000002</v>
      </c>
      <c r="AO52" s="41">
        <f t="shared" si="21"/>
        <v>11.399999999999999</v>
      </c>
    </row>
    <row r="53" spans="1:41" x14ac:dyDescent="0.3">
      <c r="A53" s="50">
        <v>3.6</v>
      </c>
      <c r="B53" s="61" t="s">
        <v>41</v>
      </c>
      <c r="C53" s="39">
        <f>$A53/12</f>
        <v>0.3</v>
      </c>
      <c r="D53" s="40">
        <f t="shared" ref="D53:AL53" si="29">$A53/12</f>
        <v>0.3</v>
      </c>
      <c r="E53" s="40">
        <f t="shared" si="29"/>
        <v>0.3</v>
      </c>
      <c r="F53" s="40">
        <f t="shared" si="29"/>
        <v>0.3</v>
      </c>
      <c r="G53" s="40">
        <f t="shared" si="29"/>
        <v>0.3</v>
      </c>
      <c r="H53" s="40">
        <f t="shared" si="29"/>
        <v>0.3</v>
      </c>
      <c r="I53" s="40">
        <f t="shared" si="29"/>
        <v>0.3</v>
      </c>
      <c r="J53" s="40">
        <f t="shared" si="29"/>
        <v>0.3</v>
      </c>
      <c r="K53" s="40">
        <f t="shared" si="29"/>
        <v>0.3</v>
      </c>
      <c r="L53" s="40">
        <f t="shared" si="29"/>
        <v>0.3</v>
      </c>
      <c r="M53" s="40">
        <f t="shared" si="29"/>
        <v>0.3</v>
      </c>
      <c r="N53" s="40">
        <f t="shared" si="29"/>
        <v>0.3</v>
      </c>
      <c r="O53" s="40">
        <f t="shared" si="29"/>
        <v>0.3</v>
      </c>
      <c r="P53" s="40">
        <f t="shared" si="29"/>
        <v>0.3</v>
      </c>
      <c r="Q53" s="40">
        <f t="shared" si="29"/>
        <v>0.3</v>
      </c>
      <c r="R53" s="40">
        <f t="shared" si="29"/>
        <v>0.3</v>
      </c>
      <c r="S53" s="40">
        <f t="shared" si="29"/>
        <v>0.3</v>
      </c>
      <c r="T53" s="40">
        <f t="shared" si="29"/>
        <v>0.3</v>
      </c>
      <c r="U53" s="40">
        <f t="shared" si="29"/>
        <v>0.3</v>
      </c>
      <c r="V53" s="40">
        <f t="shared" si="29"/>
        <v>0.3</v>
      </c>
      <c r="W53" s="40">
        <f t="shared" si="29"/>
        <v>0.3</v>
      </c>
      <c r="X53" s="40">
        <f t="shared" si="29"/>
        <v>0.3</v>
      </c>
      <c r="Y53" s="40">
        <f t="shared" si="29"/>
        <v>0.3</v>
      </c>
      <c r="Z53" s="40">
        <f t="shared" si="29"/>
        <v>0.3</v>
      </c>
      <c r="AA53" s="40">
        <f t="shared" si="29"/>
        <v>0.3</v>
      </c>
      <c r="AB53" s="40">
        <f t="shared" si="29"/>
        <v>0.3</v>
      </c>
      <c r="AC53" s="40">
        <f t="shared" si="29"/>
        <v>0.3</v>
      </c>
      <c r="AD53" s="40">
        <f t="shared" si="29"/>
        <v>0.3</v>
      </c>
      <c r="AE53" s="40">
        <f t="shared" si="29"/>
        <v>0.3</v>
      </c>
      <c r="AF53" s="40">
        <f t="shared" si="29"/>
        <v>0.3</v>
      </c>
      <c r="AG53" s="40">
        <f t="shared" si="29"/>
        <v>0.3</v>
      </c>
      <c r="AH53" s="40">
        <f t="shared" si="29"/>
        <v>0.3</v>
      </c>
      <c r="AI53" s="40">
        <f t="shared" si="29"/>
        <v>0.3</v>
      </c>
      <c r="AJ53" s="40">
        <f t="shared" si="29"/>
        <v>0.3</v>
      </c>
      <c r="AK53" s="40">
        <f t="shared" si="29"/>
        <v>0.3</v>
      </c>
      <c r="AL53" s="41">
        <f t="shared" si="29"/>
        <v>0.3</v>
      </c>
      <c r="AM53" s="39">
        <f t="shared" si="19"/>
        <v>3.5999999999999992</v>
      </c>
      <c r="AN53" s="40">
        <f t="shared" si="20"/>
        <v>3.5999999999999992</v>
      </c>
      <c r="AO53" s="41">
        <f t="shared" si="21"/>
        <v>3.5999999999999992</v>
      </c>
    </row>
    <row r="54" spans="1:41" x14ac:dyDescent="0.3">
      <c r="A54" s="49">
        <v>5.0000000000000001E-3</v>
      </c>
      <c r="B54" s="61" t="s">
        <v>42</v>
      </c>
      <c r="C54" s="39">
        <f>$A54*C$36</f>
        <v>0.66666666666666674</v>
      </c>
      <c r="D54" s="40">
        <f t="shared" ref="D54:AL54" si="30">$A54*D$36</f>
        <v>0.66666666666666674</v>
      </c>
      <c r="E54" s="40">
        <f t="shared" si="30"/>
        <v>0.66666666666666674</v>
      </c>
      <c r="F54" s="40">
        <f t="shared" si="30"/>
        <v>0.66666666666666674</v>
      </c>
      <c r="G54" s="40">
        <f t="shared" si="30"/>
        <v>0.66666666666666674</v>
      </c>
      <c r="H54" s="40">
        <f t="shared" si="30"/>
        <v>0.66666666666666674</v>
      </c>
      <c r="I54" s="40">
        <f t="shared" si="30"/>
        <v>0.66666666666666674</v>
      </c>
      <c r="J54" s="40">
        <f t="shared" si="30"/>
        <v>0.66666666666666674</v>
      </c>
      <c r="K54" s="40">
        <f t="shared" si="30"/>
        <v>0.66666666666666674</v>
      </c>
      <c r="L54" s="40">
        <f t="shared" si="30"/>
        <v>0.66666666666666674</v>
      </c>
      <c r="M54" s="40">
        <f t="shared" si="30"/>
        <v>0.66666666666666674</v>
      </c>
      <c r="N54" s="40">
        <f t="shared" si="30"/>
        <v>0.66666666666666674</v>
      </c>
      <c r="O54" s="40">
        <f t="shared" si="30"/>
        <v>0.72916666666666674</v>
      </c>
      <c r="P54" s="40">
        <f t="shared" si="30"/>
        <v>0.72916666666666674</v>
      </c>
      <c r="Q54" s="40">
        <f t="shared" si="30"/>
        <v>0.72916666666666674</v>
      </c>
      <c r="R54" s="40">
        <f t="shared" si="30"/>
        <v>0.72916666666666674</v>
      </c>
      <c r="S54" s="40">
        <f t="shared" si="30"/>
        <v>0.72916666666666674</v>
      </c>
      <c r="T54" s="40">
        <f t="shared" si="30"/>
        <v>0.72916666666666674</v>
      </c>
      <c r="U54" s="40">
        <f t="shared" si="30"/>
        <v>0.72916666666666674</v>
      </c>
      <c r="V54" s="40">
        <f t="shared" si="30"/>
        <v>0.72916666666666674</v>
      </c>
      <c r="W54" s="40">
        <f t="shared" si="30"/>
        <v>0.72916666666666674</v>
      </c>
      <c r="X54" s="40">
        <f t="shared" si="30"/>
        <v>0.72916666666666674</v>
      </c>
      <c r="Y54" s="40">
        <f t="shared" si="30"/>
        <v>0.72916666666666674</v>
      </c>
      <c r="Z54" s="40">
        <f t="shared" si="30"/>
        <v>0.72916666666666674</v>
      </c>
      <c r="AA54" s="40">
        <f t="shared" si="30"/>
        <v>0.79166666666666674</v>
      </c>
      <c r="AB54" s="40">
        <f t="shared" si="30"/>
        <v>0.79166666666666674</v>
      </c>
      <c r="AC54" s="40">
        <f t="shared" si="30"/>
        <v>0.79166666666666674</v>
      </c>
      <c r="AD54" s="40">
        <f t="shared" si="30"/>
        <v>0.79166666666666674</v>
      </c>
      <c r="AE54" s="40">
        <f t="shared" si="30"/>
        <v>0.79166666666666674</v>
      </c>
      <c r="AF54" s="40">
        <f t="shared" si="30"/>
        <v>0.79166666666666674</v>
      </c>
      <c r="AG54" s="40">
        <f t="shared" si="30"/>
        <v>0.79166666666666674</v>
      </c>
      <c r="AH54" s="40">
        <f t="shared" si="30"/>
        <v>0.79166666666666674</v>
      </c>
      <c r="AI54" s="40">
        <f t="shared" si="30"/>
        <v>0.79166666666666674</v>
      </c>
      <c r="AJ54" s="40">
        <f t="shared" si="30"/>
        <v>0.79166666666666674</v>
      </c>
      <c r="AK54" s="40">
        <f t="shared" si="30"/>
        <v>0.79166666666666674</v>
      </c>
      <c r="AL54" s="41">
        <f t="shared" si="30"/>
        <v>0.79166666666666674</v>
      </c>
      <c r="AM54" s="39">
        <f t="shared" si="19"/>
        <v>8.0000000000000018</v>
      </c>
      <c r="AN54" s="40">
        <f t="shared" si="20"/>
        <v>8.7500000000000018</v>
      </c>
      <c r="AO54" s="41">
        <f t="shared" si="21"/>
        <v>9.5000000000000018</v>
      </c>
    </row>
    <row r="55" spans="1:41" x14ac:dyDescent="0.3">
      <c r="A55" s="30"/>
      <c r="B55" s="61" t="s">
        <v>43</v>
      </c>
      <c r="C55" s="39">
        <f>$C$13/12/1000*$C$14</f>
        <v>2.84</v>
      </c>
      <c r="D55" s="40">
        <f t="shared" ref="D55:AL55" si="31">$C$13/12/1000*$C$14</f>
        <v>2.84</v>
      </c>
      <c r="E55" s="40">
        <f t="shared" si="31"/>
        <v>2.84</v>
      </c>
      <c r="F55" s="40">
        <f t="shared" si="31"/>
        <v>2.84</v>
      </c>
      <c r="G55" s="40">
        <f t="shared" si="31"/>
        <v>2.84</v>
      </c>
      <c r="H55" s="40">
        <f t="shared" si="31"/>
        <v>2.84</v>
      </c>
      <c r="I55" s="40">
        <f t="shared" si="31"/>
        <v>2.84</v>
      </c>
      <c r="J55" s="40">
        <f t="shared" si="31"/>
        <v>2.84</v>
      </c>
      <c r="K55" s="40">
        <f t="shared" si="31"/>
        <v>2.84</v>
      </c>
      <c r="L55" s="40">
        <f t="shared" si="31"/>
        <v>2.84</v>
      </c>
      <c r="M55" s="40">
        <f t="shared" si="31"/>
        <v>2.84</v>
      </c>
      <c r="N55" s="40">
        <f t="shared" si="31"/>
        <v>2.84</v>
      </c>
      <c r="O55" s="40">
        <f t="shared" si="31"/>
        <v>2.84</v>
      </c>
      <c r="P55" s="40">
        <f t="shared" si="31"/>
        <v>2.84</v>
      </c>
      <c r="Q55" s="40">
        <f t="shared" si="31"/>
        <v>2.84</v>
      </c>
      <c r="R55" s="40">
        <f t="shared" si="31"/>
        <v>2.84</v>
      </c>
      <c r="S55" s="40">
        <f t="shared" si="31"/>
        <v>2.84</v>
      </c>
      <c r="T55" s="40">
        <f t="shared" si="31"/>
        <v>2.84</v>
      </c>
      <c r="U55" s="40">
        <f t="shared" si="31"/>
        <v>2.84</v>
      </c>
      <c r="V55" s="40">
        <f t="shared" si="31"/>
        <v>2.84</v>
      </c>
      <c r="W55" s="40">
        <f t="shared" si="31"/>
        <v>2.84</v>
      </c>
      <c r="X55" s="40">
        <f t="shared" si="31"/>
        <v>2.84</v>
      </c>
      <c r="Y55" s="40">
        <f t="shared" si="31"/>
        <v>2.84</v>
      </c>
      <c r="Z55" s="40">
        <f t="shared" si="31"/>
        <v>2.84</v>
      </c>
      <c r="AA55" s="40">
        <f t="shared" si="31"/>
        <v>2.84</v>
      </c>
      <c r="AB55" s="40">
        <f t="shared" si="31"/>
        <v>2.84</v>
      </c>
      <c r="AC55" s="40">
        <f t="shared" si="31"/>
        <v>2.84</v>
      </c>
      <c r="AD55" s="40">
        <f t="shared" si="31"/>
        <v>2.84</v>
      </c>
      <c r="AE55" s="40">
        <f t="shared" si="31"/>
        <v>2.84</v>
      </c>
      <c r="AF55" s="40">
        <f t="shared" si="31"/>
        <v>2.84</v>
      </c>
      <c r="AG55" s="40">
        <f t="shared" si="31"/>
        <v>2.84</v>
      </c>
      <c r="AH55" s="40">
        <f t="shared" si="31"/>
        <v>2.84</v>
      </c>
      <c r="AI55" s="40">
        <f t="shared" si="31"/>
        <v>2.84</v>
      </c>
      <c r="AJ55" s="40">
        <f t="shared" si="31"/>
        <v>2.84</v>
      </c>
      <c r="AK55" s="40">
        <f t="shared" si="31"/>
        <v>2.84</v>
      </c>
      <c r="AL55" s="41">
        <f t="shared" si="31"/>
        <v>2.84</v>
      </c>
      <c r="AM55" s="39">
        <f t="shared" si="19"/>
        <v>34.08</v>
      </c>
      <c r="AN55" s="40">
        <f t="shared" si="20"/>
        <v>34.08</v>
      </c>
      <c r="AO55" s="41">
        <f t="shared" si="21"/>
        <v>34.08</v>
      </c>
    </row>
    <row r="56" spans="1:41" x14ac:dyDescent="0.3">
      <c r="A56" s="30"/>
      <c r="B56" s="61" t="s">
        <v>44</v>
      </c>
      <c r="C56" s="39">
        <f>139286/12/1000</f>
        <v>11.607166666666666</v>
      </c>
      <c r="D56" s="40">
        <f t="shared" ref="D56:N56" si="32">139286/12/1000</f>
        <v>11.607166666666666</v>
      </c>
      <c r="E56" s="40">
        <f t="shared" si="32"/>
        <v>11.607166666666666</v>
      </c>
      <c r="F56" s="40">
        <f t="shared" si="32"/>
        <v>11.607166666666666</v>
      </c>
      <c r="G56" s="40">
        <f t="shared" si="32"/>
        <v>11.607166666666666</v>
      </c>
      <c r="H56" s="40">
        <f t="shared" si="32"/>
        <v>11.607166666666666</v>
      </c>
      <c r="I56" s="40">
        <f t="shared" si="32"/>
        <v>11.607166666666666</v>
      </c>
      <c r="J56" s="40">
        <f t="shared" si="32"/>
        <v>11.607166666666666</v>
      </c>
      <c r="K56" s="40">
        <f t="shared" si="32"/>
        <v>11.607166666666666</v>
      </c>
      <c r="L56" s="40">
        <f t="shared" si="32"/>
        <v>11.607166666666666</v>
      </c>
      <c r="M56" s="40">
        <f t="shared" si="32"/>
        <v>11.607166666666666</v>
      </c>
      <c r="N56" s="40">
        <f t="shared" si="32"/>
        <v>11.607166666666666</v>
      </c>
      <c r="O56" s="40">
        <f t="shared" ref="O56:Z56" si="33">71633/12/1000</f>
        <v>5.9694166666666666</v>
      </c>
      <c r="P56" s="40">
        <f t="shared" si="33"/>
        <v>5.9694166666666666</v>
      </c>
      <c r="Q56" s="40">
        <f t="shared" si="33"/>
        <v>5.9694166666666666</v>
      </c>
      <c r="R56" s="40">
        <f t="shared" si="33"/>
        <v>5.9694166666666666</v>
      </c>
      <c r="S56" s="40">
        <f t="shared" si="33"/>
        <v>5.9694166666666666</v>
      </c>
      <c r="T56" s="40">
        <f t="shared" si="33"/>
        <v>5.9694166666666666</v>
      </c>
      <c r="U56" s="40">
        <f t="shared" si="33"/>
        <v>5.9694166666666666</v>
      </c>
      <c r="V56" s="40">
        <f t="shared" si="33"/>
        <v>5.9694166666666666</v>
      </c>
      <c r="W56" s="40">
        <f t="shared" si="33"/>
        <v>5.9694166666666666</v>
      </c>
      <c r="X56" s="40">
        <f t="shared" si="33"/>
        <v>5.9694166666666666</v>
      </c>
      <c r="Y56" s="40">
        <f t="shared" si="33"/>
        <v>5.9694166666666666</v>
      </c>
      <c r="Z56" s="40">
        <f t="shared" si="33"/>
        <v>5.9694166666666666</v>
      </c>
      <c r="AA56" s="40">
        <f t="shared" ref="AA56:AL56" si="34">59694/12/1000</f>
        <v>4.9744999999999999</v>
      </c>
      <c r="AB56" s="40">
        <f t="shared" si="34"/>
        <v>4.9744999999999999</v>
      </c>
      <c r="AC56" s="40">
        <f t="shared" si="34"/>
        <v>4.9744999999999999</v>
      </c>
      <c r="AD56" s="40">
        <f t="shared" si="34"/>
        <v>4.9744999999999999</v>
      </c>
      <c r="AE56" s="40">
        <f t="shared" si="34"/>
        <v>4.9744999999999999</v>
      </c>
      <c r="AF56" s="40">
        <f t="shared" si="34"/>
        <v>4.9744999999999999</v>
      </c>
      <c r="AG56" s="40">
        <f t="shared" si="34"/>
        <v>4.9744999999999999</v>
      </c>
      <c r="AH56" s="40">
        <f t="shared" si="34"/>
        <v>4.9744999999999999</v>
      </c>
      <c r="AI56" s="40">
        <f t="shared" si="34"/>
        <v>4.9744999999999999</v>
      </c>
      <c r="AJ56" s="40">
        <f t="shared" si="34"/>
        <v>4.9744999999999999</v>
      </c>
      <c r="AK56" s="40">
        <f t="shared" si="34"/>
        <v>4.9744999999999999</v>
      </c>
      <c r="AL56" s="41">
        <f t="shared" si="34"/>
        <v>4.9744999999999999</v>
      </c>
      <c r="AM56" s="39">
        <f t="shared" si="19"/>
        <v>139.28600000000003</v>
      </c>
      <c r="AN56" s="40">
        <f t="shared" si="20"/>
        <v>71.632999999999996</v>
      </c>
      <c r="AO56" s="41">
        <f t="shared" si="21"/>
        <v>59.693999999999996</v>
      </c>
    </row>
    <row r="57" spans="1:41" x14ac:dyDescent="0.3">
      <c r="A57" s="31"/>
      <c r="B57" s="67" t="s">
        <v>47</v>
      </c>
      <c r="C57" s="68">
        <f>SUM(C41:C56)</f>
        <v>66.113833333333346</v>
      </c>
      <c r="D57" s="69">
        <f t="shared" ref="D57:AL57" si="35">SUM(D41:D56)</f>
        <v>66.113833333333346</v>
      </c>
      <c r="E57" s="69">
        <f t="shared" si="35"/>
        <v>66.113833333333346</v>
      </c>
      <c r="F57" s="69">
        <f t="shared" si="35"/>
        <v>66.113833333333346</v>
      </c>
      <c r="G57" s="69">
        <f t="shared" si="35"/>
        <v>66.113833333333346</v>
      </c>
      <c r="H57" s="69">
        <f t="shared" si="35"/>
        <v>66.113833333333346</v>
      </c>
      <c r="I57" s="69">
        <f t="shared" si="35"/>
        <v>66.113833333333346</v>
      </c>
      <c r="J57" s="69">
        <f t="shared" si="35"/>
        <v>66.113833333333346</v>
      </c>
      <c r="K57" s="69">
        <f t="shared" si="35"/>
        <v>66.113833333333346</v>
      </c>
      <c r="L57" s="69">
        <f t="shared" si="35"/>
        <v>66.113833333333346</v>
      </c>
      <c r="M57" s="69">
        <f t="shared" si="35"/>
        <v>66.113833333333346</v>
      </c>
      <c r="N57" s="69">
        <f t="shared" si="35"/>
        <v>66.113833333333346</v>
      </c>
      <c r="O57" s="69">
        <f t="shared" si="35"/>
        <v>63.805250000000008</v>
      </c>
      <c r="P57" s="69">
        <f t="shared" si="35"/>
        <v>63.805250000000008</v>
      </c>
      <c r="Q57" s="69">
        <f t="shared" si="35"/>
        <v>63.805250000000008</v>
      </c>
      <c r="R57" s="69">
        <f t="shared" si="35"/>
        <v>63.805250000000008</v>
      </c>
      <c r="S57" s="69">
        <f t="shared" si="35"/>
        <v>63.805250000000008</v>
      </c>
      <c r="T57" s="69">
        <f t="shared" si="35"/>
        <v>63.805250000000008</v>
      </c>
      <c r="U57" s="69">
        <f t="shared" si="35"/>
        <v>63.805250000000008</v>
      </c>
      <c r="V57" s="69">
        <f t="shared" si="35"/>
        <v>63.805250000000008</v>
      </c>
      <c r="W57" s="69">
        <f t="shared" si="35"/>
        <v>63.805250000000008</v>
      </c>
      <c r="X57" s="69">
        <f t="shared" si="35"/>
        <v>63.805250000000008</v>
      </c>
      <c r="Y57" s="69">
        <f t="shared" si="35"/>
        <v>63.805250000000008</v>
      </c>
      <c r="Z57" s="69">
        <f t="shared" si="35"/>
        <v>63.805250000000008</v>
      </c>
      <c r="AA57" s="69">
        <f t="shared" si="35"/>
        <v>66.139500000000012</v>
      </c>
      <c r="AB57" s="69">
        <f t="shared" si="35"/>
        <v>66.139500000000012</v>
      </c>
      <c r="AC57" s="69">
        <f t="shared" si="35"/>
        <v>66.139500000000012</v>
      </c>
      <c r="AD57" s="69">
        <f t="shared" si="35"/>
        <v>66.139500000000012</v>
      </c>
      <c r="AE57" s="69">
        <f t="shared" si="35"/>
        <v>66.139500000000012</v>
      </c>
      <c r="AF57" s="69">
        <f t="shared" si="35"/>
        <v>66.139500000000012</v>
      </c>
      <c r="AG57" s="69">
        <f t="shared" si="35"/>
        <v>66.139500000000012</v>
      </c>
      <c r="AH57" s="69">
        <f t="shared" si="35"/>
        <v>66.139500000000012</v>
      </c>
      <c r="AI57" s="69">
        <f t="shared" si="35"/>
        <v>66.139500000000012</v>
      </c>
      <c r="AJ57" s="69">
        <f t="shared" si="35"/>
        <v>66.139500000000012</v>
      </c>
      <c r="AK57" s="69">
        <f t="shared" si="35"/>
        <v>66.139500000000012</v>
      </c>
      <c r="AL57" s="70">
        <f t="shared" si="35"/>
        <v>66.139500000000012</v>
      </c>
      <c r="AM57" s="64">
        <f t="shared" si="19"/>
        <v>793.3660000000001</v>
      </c>
      <c r="AN57" s="65">
        <f t="shared" si="20"/>
        <v>765.66300000000012</v>
      </c>
      <c r="AO57" s="66">
        <f t="shared" si="21"/>
        <v>793.67400000000009</v>
      </c>
    </row>
    <row r="58" spans="1:41" x14ac:dyDescent="0.3">
      <c r="B58" s="24"/>
      <c r="C58" s="42"/>
      <c r="AL58" s="43"/>
      <c r="AM58" s="42"/>
      <c r="AO58" s="43"/>
    </row>
    <row r="59" spans="1:41" x14ac:dyDescent="0.3">
      <c r="B59" s="71" t="s">
        <v>48</v>
      </c>
      <c r="C59" s="68">
        <f>C39-C57</f>
        <v>24.206166666666647</v>
      </c>
      <c r="D59" s="69">
        <f t="shared" ref="D59:AL59" si="36">D39-D57</f>
        <v>24.206166666666647</v>
      </c>
      <c r="E59" s="69">
        <f t="shared" si="36"/>
        <v>24.206166666666647</v>
      </c>
      <c r="F59" s="69">
        <f t="shared" si="36"/>
        <v>24.206166666666647</v>
      </c>
      <c r="G59" s="69">
        <f t="shared" si="36"/>
        <v>24.206166666666647</v>
      </c>
      <c r="H59" s="69">
        <f t="shared" si="36"/>
        <v>24.206166666666647</v>
      </c>
      <c r="I59" s="69">
        <f t="shared" si="36"/>
        <v>24.206166666666647</v>
      </c>
      <c r="J59" s="69">
        <f t="shared" si="36"/>
        <v>24.206166666666647</v>
      </c>
      <c r="K59" s="69">
        <f t="shared" si="36"/>
        <v>24.206166666666647</v>
      </c>
      <c r="L59" s="69">
        <f t="shared" si="36"/>
        <v>24.206166666666647</v>
      </c>
      <c r="M59" s="69">
        <f t="shared" si="36"/>
        <v>24.206166666666647</v>
      </c>
      <c r="N59" s="69">
        <f t="shared" si="36"/>
        <v>24.206166666666647</v>
      </c>
      <c r="O59" s="69">
        <f t="shared" si="36"/>
        <v>34.982249999999986</v>
      </c>
      <c r="P59" s="69">
        <f t="shared" si="36"/>
        <v>34.982249999999986</v>
      </c>
      <c r="Q59" s="69">
        <f t="shared" si="36"/>
        <v>34.982249999999986</v>
      </c>
      <c r="R59" s="69">
        <f t="shared" si="36"/>
        <v>34.982249999999986</v>
      </c>
      <c r="S59" s="69">
        <f t="shared" si="36"/>
        <v>34.982249999999986</v>
      </c>
      <c r="T59" s="69">
        <f t="shared" si="36"/>
        <v>34.982249999999986</v>
      </c>
      <c r="U59" s="69">
        <f t="shared" si="36"/>
        <v>34.982249999999986</v>
      </c>
      <c r="V59" s="69">
        <f t="shared" si="36"/>
        <v>34.982249999999986</v>
      </c>
      <c r="W59" s="69">
        <f t="shared" si="36"/>
        <v>34.982249999999986</v>
      </c>
      <c r="X59" s="69">
        <f t="shared" si="36"/>
        <v>34.982249999999986</v>
      </c>
      <c r="Y59" s="69">
        <f t="shared" si="36"/>
        <v>34.982249999999986</v>
      </c>
      <c r="Z59" s="69">
        <f t="shared" si="36"/>
        <v>34.982249999999986</v>
      </c>
      <c r="AA59" s="69">
        <f t="shared" si="36"/>
        <v>41.115499999999983</v>
      </c>
      <c r="AB59" s="69">
        <f t="shared" si="36"/>
        <v>41.115499999999983</v>
      </c>
      <c r="AC59" s="69">
        <f t="shared" si="36"/>
        <v>41.115499999999983</v>
      </c>
      <c r="AD59" s="69">
        <f t="shared" si="36"/>
        <v>41.115499999999983</v>
      </c>
      <c r="AE59" s="69">
        <f t="shared" si="36"/>
        <v>41.115499999999983</v>
      </c>
      <c r="AF59" s="69">
        <f t="shared" si="36"/>
        <v>41.115499999999983</v>
      </c>
      <c r="AG59" s="69">
        <f t="shared" si="36"/>
        <v>41.115499999999983</v>
      </c>
      <c r="AH59" s="69">
        <f t="shared" si="36"/>
        <v>41.115499999999983</v>
      </c>
      <c r="AI59" s="69">
        <f t="shared" si="36"/>
        <v>41.115499999999983</v>
      </c>
      <c r="AJ59" s="69">
        <f t="shared" si="36"/>
        <v>41.115499999999983</v>
      </c>
      <c r="AK59" s="69">
        <f t="shared" si="36"/>
        <v>41.115499999999983</v>
      </c>
      <c r="AL59" s="70">
        <f t="shared" si="36"/>
        <v>41.115499999999983</v>
      </c>
      <c r="AM59" s="64">
        <f t="shared" ref="AM59" si="37">SUM(C59:N59)</f>
        <v>290.47399999999982</v>
      </c>
      <c r="AN59" s="65">
        <f t="shared" ref="AN59" si="38">SUM(O59:Z59)</f>
        <v>419.78699999999975</v>
      </c>
      <c r="AO59" s="66">
        <f t="shared" ref="AO59" si="39">SUM(AA59:AL59)</f>
        <v>493.38599999999991</v>
      </c>
    </row>
    <row r="60" spans="1:41" x14ac:dyDescent="0.3">
      <c r="B60" s="62" t="s">
        <v>49</v>
      </c>
      <c r="C60" s="42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40">
        <f>IF(AM59&gt;G11,I11+J11*(AM59-G11),IF(AM59&gt;G10,I10+J10*(AM59-G10),AM59*J9))</f>
        <v>112.42751999999992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40">
        <f>IF(AN59&gt;G11,I11+J11*(AN59-G11),IF(AN59&gt;G10,I10+J10*(AN59-G10),AN59*J9))</f>
        <v>174.49775999999989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s="41">
        <f>IF(AO59&gt;G11,I11+J11*(AO59-G11),IF(AO59&gt;G10,I10+J10*(AO59-G10),AO59*J9))</f>
        <v>209.82527999999996</v>
      </c>
      <c r="AM60" s="55">
        <f>N60</f>
        <v>112.42751999999992</v>
      </c>
      <c r="AN60" s="12">
        <f>Z60</f>
        <v>174.49775999999989</v>
      </c>
      <c r="AO60" s="56">
        <f>AL60</f>
        <v>209.82527999999996</v>
      </c>
    </row>
    <row r="61" spans="1:41" ht="15.6" x14ac:dyDescent="0.3">
      <c r="B61" s="72" t="s">
        <v>56</v>
      </c>
      <c r="C61" s="73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5"/>
      <c r="AM61" s="76">
        <f>AM59-AM60</f>
        <v>178.04647999999992</v>
      </c>
      <c r="AN61" s="77">
        <f>AN59-AN60</f>
        <v>245.28923999999986</v>
      </c>
      <c r="AO61" s="78">
        <f>AO59-AO60</f>
        <v>283.56071999999995</v>
      </c>
    </row>
    <row r="64" spans="1:41" x14ac:dyDescent="0.3">
      <c r="C64" s="132" t="s">
        <v>57</v>
      </c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4"/>
    </row>
    <row r="65" spans="1:41" x14ac:dyDescent="0.3">
      <c r="C65" s="20">
        <v>1</v>
      </c>
      <c r="D65" s="21">
        <v>2</v>
      </c>
      <c r="E65" s="21">
        <v>3</v>
      </c>
      <c r="F65" s="21">
        <v>4</v>
      </c>
      <c r="G65" s="21">
        <v>5</v>
      </c>
      <c r="H65" s="21">
        <v>6</v>
      </c>
      <c r="I65" s="21">
        <v>7</v>
      </c>
      <c r="J65" s="21">
        <v>8</v>
      </c>
      <c r="K65" s="21">
        <v>9</v>
      </c>
      <c r="L65" s="21">
        <v>10</v>
      </c>
      <c r="M65" s="21">
        <v>11</v>
      </c>
      <c r="N65" s="21">
        <v>12</v>
      </c>
      <c r="O65" s="21">
        <v>13</v>
      </c>
      <c r="P65" s="21">
        <v>14</v>
      </c>
      <c r="Q65" s="21">
        <v>15</v>
      </c>
      <c r="R65" s="21">
        <v>16</v>
      </c>
      <c r="S65" s="21">
        <v>17</v>
      </c>
      <c r="T65" s="21">
        <v>18</v>
      </c>
      <c r="U65" s="21">
        <v>19</v>
      </c>
      <c r="V65" s="21">
        <v>20</v>
      </c>
      <c r="W65" s="21">
        <v>21</v>
      </c>
      <c r="X65" s="21">
        <v>22</v>
      </c>
      <c r="Y65" s="21">
        <v>23</v>
      </c>
      <c r="Z65" s="21">
        <v>24</v>
      </c>
      <c r="AA65" s="21">
        <v>25</v>
      </c>
      <c r="AB65" s="21">
        <v>26</v>
      </c>
      <c r="AC65" s="21">
        <v>27</v>
      </c>
      <c r="AD65" s="21">
        <v>28</v>
      </c>
      <c r="AE65" s="21">
        <v>29</v>
      </c>
      <c r="AF65" s="21">
        <v>30</v>
      </c>
      <c r="AG65" s="21">
        <v>31</v>
      </c>
      <c r="AH65" s="21">
        <v>32</v>
      </c>
      <c r="AI65" s="21">
        <v>33</v>
      </c>
      <c r="AJ65" s="21">
        <v>34</v>
      </c>
      <c r="AK65" s="21">
        <v>35</v>
      </c>
      <c r="AL65" s="22">
        <v>36</v>
      </c>
      <c r="AM65" s="17" t="s">
        <v>14</v>
      </c>
      <c r="AN65" s="18" t="s">
        <v>15</v>
      </c>
      <c r="AO65" s="19" t="s">
        <v>16</v>
      </c>
    </row>
    <row r="66" spans="1:41" x14ac:dyDescent="0.3">
      <c r="B66" s="23" t="s">
        <v>58</v>
      </c>
      <c r="C66" s="57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9"/>
      <c r="AM66" s="36">
        <f t="shared" ref="AM66:AM70" si="40">SUM(C66:N66)</f>
        <v>0</v>
      </c>
      <c r="AN66" s="37">
        <f t="shared" ref="AN66:AN70" si="41">SUM(O66:Z66)</f>
        <v>0</v>
      </c>
      <c r="AO66" s="38">
        <f t="shared" ref="AO66:AO70" si="42">SUM(AA66:AL66)</f>
        <v>0</v>
      </c>
    </row>
    <row r="67" spans="1:41" x14ac:dyDescent="0.3">
      <c r="B67" s="32" t="s">
        <v>59</v>
      </c>
      <c r="C67" s="55">
        <f>C21+C22</f>
        <v>129.33333333333334</v>
      </c>
      <c r="D67" s="12">
        <f t="shared" ref="D67:AL67" si="43">D21+D22</f>
        <v>129.33333333333334</v>
      </c>
      <c r="E67" s="12">
        <f t="shared" si="43"/>
        <v>129.33333333333334</v>
      </c>
      <c r="F67" s="12">
        <f t="shared" si="43"/>
        <v>129.33333333333334</v>
      </c>
      <c r="G67" s="12">
        <f t="shared" si="43"/>
        <v>129.33333333333334</v>
      </c>
      <c r="H67" s="12">
        <f t="shared" si="43"/>
        <v>129.33333333333334</v>
      </c>
      <c r="I67" s="12">
        <f t="shared" si="43"/>
        <v>129.33333333333334</v>
      </c>
      <c r="J67" s="12">
        <f t="shared" si="43"/>
        <v>129.33333333333334</v>
      </c>
      <c r="K67" s="12">
        <f t="shared" si="43"/>
        <v>129.33333333333334</v>
      </c>
      <c r="L67" s="12">
        <f t="shared" si="43"/>
        <v>129.33333333333334</v>
      </c>
      <c r="M67" s="12">
        <f t="shared" si="43"/>
        <v>129.33333333333334</v>
      </c>
      <c r="N67" s="12">
        <f t="shared" si="43"/>
        <v>129.33333333333334</v>
      </c>
      <c r="O67" s="12">
        <f t="shared" si="43"/>
        <v>141.45833333333334</v>
      </c>
      <c r="P67" s="12">
        <f t="shared" si="43"/>
        <v>141.45833333333334</v>
      </c>
      <c r="Q67" s="12">
        <f t="shared" si="43"/>
        <v>141.45833333333334</v>
      </c>
      <c r="R67" s="12">
        <f t="shared" si="43"/>
        <v>141.45833333333334</v>
      </c>
      <c r="S67" s="12">
        <f t="shared" si="43"/>
        <v>141.45833333333334</v>
      </c>
      <c r="T67" s="12">
        <f t="shared" si="43"/>
        <v>141.45833333333334</v>
      </c>
      <c r="U67" s="12">
        <f t="shared" si="43"/>
        <v>141.45833333333334</v>
      </c>
      <c r="V67" s="12">
        <f t="shared" si="43"/>
        <v>141.45833333333334</v>
      </c>
      <c r="W67" s="12">
        <f t="shared" si="43"/>
        <v>141.45833333333334</v>
      </c>
      <c r="X67" s="12">
        <f t="shared" si="43"/>
        <v>141.45833333333334</v>
      </c>
      <c r="Y67" s="12">
        <f t="shared" si="43"/>
        <v>141.45833333333334</v>
      </c>
      <c r="Z67" s="12">
        <f t="shared" si="43"/>
        <v>141.45833333333334</v>
      </c>
      <c r="AA67" s="12">
        <f t="shared" si="43"/>
        <v>153.58333333333334</v>
      </c>
      <c r="AB67" s="12">
        <f t="shared" si="43"/>
        <v>153.58333333333334</v>
      </c>
      <c r="AC67" s="12">
        <f t="shared" si="43"/>
        <v>153.58333333333334</v>
      </c>
      <c r="AD67" s="12">
        <f t="shared" si="43"/>
        <v>153.58333333333334</v>
      </c>
      <c r="AE67" s="12">
        <f t="shared" si="43"/>
        <v>153.58333333333334</v>
      </c>
      <c r="AF67" s="12">
        <f t="shared" si="43"/>
        <v>153.58333333333334</v>
      </c>
      <c r="AG67" s="12">
        <f t="shared" si="43"/>
        <v>153.58333333333334</v>
      </c>
      <c r="AH67" s="12">
        <f t="shared" si="43"/>
        <v>153.58333333333334</v>
      </c>
      <c r="AI67" s="12">
        <f t="shared" si="43"/>
        <v>153.58333333333334</v>
      </c>
      <c r="AJ67" s="12">
        <f t="shared" si="43"/>
        <v>153.58333333333334</v>
      </c>
      <c r="AK67" s="12">
        <f t="shared" si="43"/>
        <v>153.58333333333334</v>
      </c>
      <c r="AL67" s="56">
        <f t="shared" si="43"/>
        <v>153.58333333333334</v>
      </c>
      <c r="AM67" s="39"/>
      <c r="AN67" s="40"/>
      <c r="AO67" s="41"/>
    </row>
    <row r="68" spans="1:41" x14ac:dyDescent="0.3">
      <c r="B68" s="34" t="s">
        <v>60</v>
      </c>
      <c r="C68" s="55">
        <f>C23</f>
        <v>0</v>
      </c>
      <c r="D68" s="12">
        <f t="shared" ref="D68:AL69" si="44">D23</f>
        <v>4</v>
      </c>
      <c r="E68" s="12">
        <f t="shared" si="44"/>
        <v>4</v>
      </c>
      <c r="F68" s="12">
        <f t="shared" si="44"/>
        <v>4</v>
      </c>
      <c r="G68" s="12">
        <f t="shared" si="44"/>
        <v>4</v>
      </c>
      <c r="H68" s="12">
        <f t="shared" si="44"/>
        <v>4</v>
      </c>
      <c r="I68" s="12">
        <f t="shared" si="44"/>
        <v>4</v>
      </c>
      <c r="J68" s="12">
        <f t="shared" si="44"/>
        <v>4</v>
      </c>
      <c r="K68" s="12">
        <f t="shared" si="44"/>
        <v>4</v>
      </c>
      <c r="L68" s="12">
        <f t="shared" si="44"/>
        <v>4</v>
      </c>
      <c r="M68" s="12">
        <f t="shared" si="44"/>
        <v>4</v>
      </c>
      <c r="N68" s="12">
        <f t="shared" si="44"/>
        <v>4</v>
      </c>
      <c r="O68" s="12">
        <f t="shared" si="44"/>
        <v>4</v>
      </c>
      <c r="P68" s="12">
        <f t="shared" si="44"/>
        <v>4.375</v>
      </c>
      <c r="Q68" s="12">
        <f t="shared" si="44"/>
        <v>4.375</v>
      </c>
      <c r="R68" s="12">
        <f t="shared" si="44"/>
        <v>4.375</v>
      </c>
      <c r="S68" s="12">
        <f t="shared" si="44"/>
        <v>4.375</v>
      </c>
      <c r="T68" s="12">
        <f t="shared" si="44"/>
        <v>4.375</v>
      </c>
      <c r="U68" s="12">
        <f t="shared" si="44"/>
        <v>4.375</v>
      </c>
      <c r="V68" s="12">
        <f t="shared" si="44"/>
        <v>4.375</v>
      </c>
      <c r="W68" s="12">
        <f t="shared" si="44"/>
        <v>4.375</v>
      </c>
      <c r="X68" s="12">
        <f t="shared" si="44"/>
        <v>4.375</v>
      </c>
      <c r="Y68" s="12">
        <f t="shared" si="44"/>
        <v>4.375</v>
      </c>
      <c r="Z68" s="12">
        <f t="shared" si="44"/>
        <v>4.375</v>
      </c>
      <c r="AA68" s="12">
        <f t="shared" si="44"/>
        <v>4.375</v>
      </c>
      <c r="AB68" s="12">
        <f t="shared" si="44"/>
        <v>4.75</v>
      </c>
      <c r="AC68" s="12">
        <f t="shared" si="44"/>
        <v>4.75</v>
      </c>
      <c r="AD68" s="12">
        <f t="shared" si="44"/>
        <v>4.75</v>
      </c>
      <c r="AE68" s="12">
        <f t="shared" si="44"/>
        <v>4.75</v>
      </c>
      <c r="AF68" s="12">
        <f t="shared" si="44"/>
        <v>4.75</v>
      </c>
      <c r="AG68" s="12">
        <f t="shared" si="44"/>
        <v>4.75</v>
      </c>
      <c r="AH68" s="12">
        <f t="shared" si="44"/>
        <v>4.75</v>
      </c>
      <c r="AI68" s="12">
        <f t="shared" si="44"/>
        <v>4.75</v>
      </c>
      <c r="AJ68" s="12">
        <f t="shared" si="44"/>
        <v>4.75</v>
      </c>
      <c r="AK68" s="12">
        <f t="shared" si="44"/>
        <v>4.75</v>
      </c>
      <c r="AL68" s="56">
        <f t="shared" si="44"/>
        <v>4.75</v>
      </c>
      <c r="AM68" s="39">
        <f t="shared" si="40"/>
        <v>44</v>
      </c>
      <c r="AN68" s="40">
        <f t="shared" si="41"/>
        <v>52.125</v>
      </c>
      <c r="AO68" s="41">
        <f t="shared" si="42"/>
        <v>56.625</v>
      </c>
    </row>
    <row r="69" spans="1:41" x14ac:dyDescent="0.3">
      <c r="B69" s="34" t="s">
        <v>61</v>
      </c>
      <c r="C69" s="55">
        <f>C24</f>
        <v>1.6800000000000002</v>
      </c>
      <c r="D69" s="12">
        <f t="shared" si="44"/>
        <v>1.6800000000000002</v>
      </c>
      <c r="E69" s="12">
        <f t="shared" si="44"/>
        <v>1.6800000000000002</v>
      </c>
      <c r="F69" s="12">
        <f t="shared" si="44"/>
        <v>1.6800000000000002</v>
      </c>
      <c r="G69" s="12">
        <f t="shared" si="44"/>
        <v>1.6800000000000002</v>
      </c>
      <c r="H69" s="12">
        <f t="shared" si="44"/>
        <v>1.6800000000000002</v>
      </c>
      <c r="I69" s="12">
        <f t="shared" si="44"/>
        <v>1.6800000000000002</v>
      </c>
      <c r="J69" s="12">
        <f t="shared" si="44"/>
        <v>1.6800000000000002</v>
      </c>
      <c r="K69" s="12">
        <f t="shared" si="44"/>
        <v>1.6800000000000002</v>
      </c>
      <c r="L69" s="12">
        <f t="shared" si="44"/>
        <v>1.6800000000000002</v>
      </c>
      <c r="M69" s="12">
        <f t="shared" si="44"/>
        <v>1.6800000000000002</v>
      </c>
      <c r="N69" s="12">
        <f t="shared" si="44"/>
        <v>1.6800000000000002</v>
      </c>
      <c r="O69" s="12">
        <f t="shared" si="44"/>
        <v>1.8375000000000001</v>
      </c>
      <c r="P69" s="12">
        <f t="shared" si="44"/>
        <v>1.8375000000000001</v>
      </c>
      <c r="Q69" s="12">
        <f t="shared" si="44"/>
        <v>1.8375000000000001</v>
      </c>
      <c r="R69" s="12">
        <f t="shared" si="44"/>
        <v>1.8375000000000001</v>
      </c>
      <c r="S69" s="12">
        <f t="shared" si="44"/>
        <v>1.8375000000000001</v>
      </c>
      <c r="T69" s="12">
        <f t="shared" si="44"/>
        <v>1.8375000000000001</v>
      </c>
      <c r="U69" s="12">
        <f t="shared" si="44"/>
        <v>1.8375000000000001</v>
      </c>
      <c r="V69" s="12">
        <f t="shared" si="44"/>
        <v>1.8375000000000001</v>
      </c>
      <c r="W69" s="12">
        <f t="shared" si="44"/>
        <v>1.8375000000000001</v>
      </c>
      <c r="X69" s="12">
        <f t="shared" si="44"/>
        <v>1.8375000000000001</v>
      </c>
      <c r="Y69" s="12">
        <f t="shared" si="44"/>
        <v>1.8375000000000001</v>
      </c>
      <c r="Z69" s="12">
        <f t="shared" si="44"/>
        <v>1.8375000000000001</v>
      </c>
      <c r="AA69" s="12">
        <f t="shared" si="44"/>
        <v>1.9950000000000001</v>
      </c>
      <c r="AB69" s="12">
        <f t="shared" si="44"/>
        <v>1.9950000000000001</v>
      </c>
      <c r="AC69" s="12">
        <f t="shared" si="44"/>
        <v>1.9950000000000001</v>
      </c>
      <c r="AD69" s="12">
        <f t="shared" si="44"/>
        <v>1.9950000000000001</v>
      </c>
      <c r="AE69" s="12">
        <f t="shared" si="44"/>
        <v>1.9950000000000001</v>
      </c>
      <c r="AF69" s="12">
        <f t="shared" si="44"/>
        <v>1.9950000000000001</v>
      </c>
      <c r="AG69" s="12">
        <f t="shared" si="44"/>
        <v>1.9950000000000001</v>
      </c>
      <c r="AH69" s="12">
        <f t="shared" si="44"/>
        <v>1.9950000000000001</v>
      </c>
      <c r="AI69" s="12">
        <f t="shared" si="44"/>
        <v>1.9950000000000001</v>
      </c>
      <c r="AJ69" s="12">
        <f t="shared" si="44"/>
        <v>1.9950000000000001</v>
      </c>
      <c r="AK69" s="12">
        <f t="shared" si="44"/>
        <v>1.9950000000000001</v>
      </c>
      <c r="AL69" s="56">
        <f t="shared" si="44"/>
        <v>1.9950000000000001</v>
      </c>
      <c r="AM69" s="39">
        <f t="shared" si="40"/>
        <v>20.16</v>
      </c>
      <c r="AN69" s="40">
        <f t="shared" si="41"/>
        <v>22.049999999999997</v>
      </c>
      <c r="AO69" s="41">
        <f t="shared" si="42"/>
        <v>23.940000000000008</v>
      </c>
    </row>
    <row r="70" spans="1:41" x14ac:dyDescent="0.3">
      <c r="B70" s="63" t="s">
        <v>62</v>
      </c>
      <c r="C70" s="64">
        <f>C67+C68-C69</f>
        <v>127.65333333333334</v>
      </c>
      <c r="D70" s="65">
        <f t="shared" ref="D70:AL70" si="45">D67+D68-D69</f>
        <v>131.65333333333334</v>
      </c>
      <c r="E70" s="65">
        <f t="shared" si="45"/>
        <v>131.65333333333334</v>
      </c>
      <c r="F70" s="65">
        <f t="shared" si="45"/>
        <v>131.65333333333334</v>
      </c>
      <c r="G70" s="65">
        <f t="shared" si="45"/>
        <v>131.65333333333334</v>
      </c>
      <c r="H70" s="65">
        <f t="shared" si="45"/>
        <v>131.65333333333334</v>
      </c>
      <c r="I70" s="65">
        <f t="shared" si="45"/>
        <v>131.65333333333334</v>
      </c>
      <c r="J70" s="65">
        <f t="shared" si="45"/>
        <v>131.65333333333334</v>
      </c>
      <c r="K70" s="65">
        <f t="shared" si="45"/>
        <v>131.65333333333334</v>
      </c>
      <c r="L70" s="65">
        <f t="shared" si="45"/>
        <v>131.65333333333334</v>
      </c>
      <c r="M70" s="65">
        <f t="shared" si="45"/>
        <v>131.65333333333334</v>
      </c>
      <c r="N70" s="65">
        <f t="shared" si="45"/>
        <v>131.65333333333334</v>
      </c>
      <c r="O70" s="65">
        <f t="shared" si="45"/>
        <v>143.62083333333334</v>
      </c>
      <c r="P70" s="65">
        <f t="shared" si="45"/>
        <v>143.99583333333334</v>
      </c>
      <c r="Q70" s="65">
        <f t="shared" si="45"/>
        <v>143.99583333333334</v>
      </c>
      <c r="R70" s="65">
        <f t="shared" si="45"/>
        <v>143.99583333333334</v>
      </c>
      <c r="S70" s="65">
        <f t="shared" si="45"/>
        <v>143.99583333333334</v>
      </c>
      <c r="T70" s="65">
        <f t="shared" si="45"/>
        <v>143.99583333333334</v>
      </c>
      <c r="U70" s="65">
        <f t="shared" si="45"/>
        <v>143.99583333333334</v>
      </c>
      <c r="V70" s="65">
        <f t="shared" si="45"/>
        <v>143.99583333333334</v>
      </c>
      <c r="W70" s="65">
        <f t="shared" si="45"/>
        <v>143.99583333333334</v>
      </c>
      <c r="X70" s="65">
        <f t="shared" si="45"/>
        <v>143.99583333333334</v>
      </c>
      <c r="Y70" s="65">
        <f t="shared" si="45"/>
        <v>143.99583333333334</v>
      </c>
      <c r="Z70" s="65">
        <f t="shared" si="45"/>
        <v>143.99583333333334</v>
      </c>
      <c r="AA70" s="65">
        <f t="shared" si="45"/>
        <v>155.96333333333334</v>
      </c>
      <c r="AB70" s="65">
        <f t="shared" si="45"/>
        <v>156.33833333333334</v>
      </c>
      <c r="AC70" s="65">
        <f t="shared" si="45"/>
        <v>156.33833333333334</v>
      </c>
      <c r="AD70" s="65">
        <f t="shared" si="45"/>
        <v>156.33833333333334</v>
      </c>
      <c r="AE70" s="65">
        <f t="shared" si="45"/>
        <v>156.33833333333334</v>
      </c>
      <c r="AF70" s="65">
        <f t="shared" si="45"/>
        <v>156.33833333333334</v>
      </c>
      <c r="AG70" s="65">
        <f t="shared" si="45"/>
        <v>156.33833333333334</v>
      </c>
      <c r="AH70" s="65">
        <f t="shared" si="45"/>
        <v>156.33833333333334</v>
      </c>
      <c r="AI70" s="65">
        <f t="shared" si="45"/>
        <v>156.33833333333334</v>
      </c>
      <c r="AJ70" s="65">
        <f t="shared" si="45"/>
        <v>156.33833333333334</v>
      </c>
      <c r="AK70" s="65">
        <f t="shared" si="45"/>
        <v>156.33833333333334</v>
      </c>
      <c r="AL70" s="66">
        <f t="shared" si="45"/>
        <v>156.33833333333334</v>
      </c>
      <c r="AM70" s="64">
        <f t="shared" si="40"/>
        <v>1575.8400000000004</v>
      </c>
      <c r="AN70" s="65">
        <f t="shared" si="41"/>
        <v>1727.5750000000005</v>
      </c>
      <c r="AO70" s="66">
        <f t="shared" si="42"/>
        <v>1875.6850000000002</v>
      </c>
    </row>
    <row r="71" spans="1:41" x14ac:dyDescent="0.3">
      <c r="B71" s="24"/>
      <c r="C71" s="42"/>
      <c r="AL71" s="43"/>
      <c r="AM71" s="42"/>
      <c r="AO71" s="43"/>
    </row>
    <row r="72" spans="1:41" x14ac:dyDescent="0.3">
      <c r="A72" s="43"/>
      <c r="B72" s="24" t="s">
        <v>33</v>
      </c>
      <c r="C72" s="39">
        <f>C41</f>
        <v>22.666666666666671</v>
      </c>
      <c r="D72" s="40">
        <f>D41</f>
        <v>22.666666666666671</v>
      </c>
      <c r="E72" s="40">
        <f t="shared" ref="E72:AL73" si="46">E41</f>
        <v>22.666666666666671</v>
      </c>
      <c r="F72" s="40">
        <f t="shared" si="46"/>
        <v>22.666666666666671</v>
      </c>
      <c r="G72" s="40">
        <f t="shared" si="46"/>
        <v>22.666666666666671</v>
      </c>
      <c r="H72" s="40">
        <f t="shared" si="46"/>
        <v>22.666666666666671</v>
      </c>
      <c r="I72" s="40">
        <f t="shared" si="46"/>
        <v>22.666666666666671</v>
      </c>
      <c r="J72" s="40">
        <f t="shared" si="46"/>
        <v>22.666666666666671</v>
      </c>
      <c r="K72" s="40">
        <f t="shared" si="46"/>
        <v>22.666666666666671</v>
      </c>
      <c r="L72" s="40">
        <f t="shared" si="46"/>
        <v>22.666666666666671</v>
      </c>
      <c r="M72" s="40">
        <f t="shared" si="46"/>
        <v>22.666666666666671</v>
      </c>
      <c r="N72" s="40">
        <f t="shared" si="46"/>
        <v>22.666666666666671</v>
      </c>
      <c r="O72" s="40">
        <f t="shared" si="46"/>
        <v>24.791666666666671</v>
      </c>
      <c r="P72" s="40">
        <f t="shared" si="46"/>
        <v>24.791666666666671</v>
      </c>
      <c r="Q72" s="40">
        <f t="shared" si="46"/>
        <v>24.791666666666671</v>
      </c>
      <c r="R72" s="40">
        <f t="shared" si="46"/>
        <v>24.791666666666671</v>
      </c>
      <c r="S72" s="40">
        <f t="shared" si="46"/>
        <v>24.791666666666671</v>
      </c>
      <c r="T72" s="40">
        <f t="shared" si="46"/>
        <v>24.791666666666671</v>
      </c>
      <c r="U72" s="40">
        <f t="shared" si="46"/>
        <v>24.791666666666671</v>
      </c>
      <c r="V72" s="40">
        <f t="shared" si="46"/>
        <v>24.791666666666671</v>
      </c>
      <c r="W72" s="40">
        <f t="shared" si="46"/>
        <v>24.791666666666671</v>
      </c>
      <c r="X72" s="40">
        <f t="shared" si="46"/>
        <v>24.791666666666671</v>
      </c>
      <c r="Y72" s="40">
        <f t="shared" si="46"/>
        <v>24.791666666666671</v>
      </c>
      <c r="Z72" s="40">
        <f t="shared" si="46"/>
        <v>24.791666666666671</v>
      </c>
      <c r="AA72" s="40">
        <f t="shared" si="46"/>
        <v>26.916666666666671</v>
      </c>
      <c r="AB72" s="40">
        <f t="shared" si="46"/>
        <v>26.916666666666671</v>
      </c>
      <c r="AC72" s="40">
        <f t="shared" si="46"/>
        <v>26.916666666666671</v>
      </c>
      <c r="AD72" s="40">
        <f t="shared" si="46"/>
        <v>26.916666666666671</v>
      </c>
      <c r="AE72" s="40">
        <f t="shared" si="46"/>
        <v>26.916666666666671</v>
      </c>
      <c r="AF72" s="40">
        <f t="shared" si="46"/>
        <v>26.916666666666671</v>
      </c>
      <c r="AG72" s="40">
        <f t="shared" si="46"/>
        <v>26.916666666666671</v>
      </c>
      <c r="AH72" s="40">
        <f t="shared" si="46"/>
        <v>26.916666666666671</v>
      </c>
      <c r="AI72" s="40">
        <f t="shared" si="46"/>
        <v>26.916666666666671</v>
      </c>
      <c r="AJ72" s="40">
        <f t="shared" si="46"/>
        <v>26.916666666666671</v>
      </c>
      <c r="AK72" s="40">
        <f t="shared" si="46"/>
        <v>26.916666666666671</v>
      </c>
      <c r="AL72" s="41">
        <f t="shared" si="46"/>
        <v>26.916666666666671</v>
      </c>
      <c r="AM72" s="39">
        <f t="shared" ref="AM72:AM88" si="47">SUM(C72:N72)</f>
        <v>272.00000000000011</v>
      </c>
      <c r="AN72" s="40">
        <f t="shared" ref="AN72:AN88" si="48">SUM(O72:Z72)</f>
        <v>297.50000000000011</v>
      </c>
      <c r="AO72" s="41">
        <f t="shared" ref="AO72:AO88" si="49">SUM(AA72:AL72)</f>
        <v>323.00000000000017</v>
      </c>
    </row>
    <row r="73" spans="1:41" x14ac:dyDescent="0.3">
      <c r="A73" s="102"/>
      <c r="B73" s="24" t="s">
        <v>1</v>
      </c>
      <c r="C73" s="39">
        <f>C42</f>
        <v>2.2666666666666671</v>
      </c>
      <c r="D73" s="40">
        <f>D42</f>
        <v>2.2666666666666671</v>
      </c>
      <c r="E73" s="40">
        <f t="shared" si="46"/>
        <v>2.2666666666666671</v>
      </c>
      <c r="F73" s="40">
        <f t="shared" si="46"/>
        <v>2.2666666666666671</v>
      </c>
      <c r="G73" s="40">
        <f t="shared" si="46"/>
        <v>2.2666666666666671</v>
      </c>
      <c r="H73" s="40">
        <f t="shared" si="46"/>
        <v>2.2666666666666671</v>
      </c>
      <c r="I73" s="40">
        <f t="shared" si="46"/>
        <v>2.2666666666666671</v>
      </c>
      <c r="J73" s="40">
        <f t="shared" si="46"/>
        <v>2.2666666666666671</v>
      </c>
      <c r="K73" s="40">
        <f t="shared" si="46"/>
        <v>2.2666666666666671</v>
      </c>
      <c r="L73" s="40">
        <f t="shared" si="46"/>
        <v>2.2666666666666671</v>
      </c>
      <c r="M73" s="40">
        <f t="shared" si="46"/>
        <v>2.2666666666666671</v>
      </c>
      <c r="N73" s="40">
        <f t="shared" si="46"/>
        <v>2.2666666666666671</v>
      </c>
      <c r="O73" s="40">
        <f t="shared" si="46"/>
        <v>2.4791666666666674</v>
      </c>
      <c r="P73" s="40">
        <f t="shared" si="46"/>
        <v>2.4791666666666674</v>
      </c>
      <c r="Q73" s="40">
        <f t="shared" si="46"/>
        <v>2.4791666666666674</v>
      </c>
      <c r="R73" s="40">
        <f t="shared" si="46"/>
        <v>2.4791666666666674</v>
      </c>
      <c r="S73" s="40">
        <f t="shared" si="46"/>
        <v>2.4791666666666674</v>
      </c>
      <c r="T73" s="40">
        <f t="shared" si="46"/>
        <v>2.4791666666666674</v>
      </c>
      <c r="U73" s="40">
        <f t="shared" si="46"/>
        <v>2.4791666666666674</v>
      </c>
      <c r="V73" s="40">
        <f t="shared" si="46"/>
        <v>2.4791666666666674</v>
      </c>
      <c r="W73" s="40">
        <f t="shared" si="46"/>
        <v>2.4791666666666674</v>
      </c>
      <c r="X73" s="40">
        <f t="shared" si="46"/>
        <v>2.4791666666666674</v>
      </c>
      <c r="Y73" s="40">
        <f t="shared" si="46"/>
        <v>2.4791666666666674</v>
      </c>
      <c r="Z73" s="40">
        <f t="shared" si="46"/>
        <v>2.4791666666666674</v>
      </c>
      <c r="AA73" s="40">
        <f t="shared" si="46"/>
        <v>2.6916666666666673</v>
      </c>
      <c r="AB73" s="40">
        <f t="shared" si="46"/>
        <v>2.6916666666666673</v>
      </c>
      <c r="AC73" s="40">
        <f t="shared" si="46"/>
        <v>2.6916666666666673</v>
      </c>
      <c r="AD73" s="40">
        <f t="shared" si="46"/>
        <v>2.6916666666666673</v>
      </c>
      <c r="AE73" s="40">
        <f t="shared" si="46"/>
        <v>2.6916666666666673</v>
      </c>
      <c r="AF73" s="40">
        <f t="shared" si="46"/>
        <v>2.6916666666666673</v>
      </c>
      <c r="AG73" s="40">
        <f t="shared" si="46"/>
        <v>2.6916666666666673</v>
      </c>
      <c r="AH73" s="40">
        <f t="shared" si="46"/>
        <v>2.6916666666666673</v>
      </c>
      <c r="AI73" s="40">
        <f t="shared" si="46"/>
        <v>2.6916666666666673</v>
      </c>
      <c r="AJ73" s="40">
        <f t="shared" si="46"/>
        <v>2.6916666666666673</v>
      </c>
      <c r="AK73" s="40">
        <f t="shared" si="46"/>
        <v>2.6916666666666673</v>
      </c>
      <c r="AL73" s="41">
        <f t="shared" si="46"/>
        <v>2.6916666666666673</v>
      </c>
      <c r="AM73" s="39">
        <f t="shared" si="47"/>
        <v>27.2</v>
      </c>
      <c r="AN73" s="40">
        <f t="shared" si="48"/>
        <v>29.750000000000011</v>
      </c>
      <c r="AO73" s="41">
        <f t="shared" si="49"/>
        <v>32.300000000000004</v>
      </c>
    </row>
    <row r="74" spans="1:41" x14ac:dyDescent="0.3">
      <c r="A74" s="102"/>
      <c r="B74" s="24" t="s">
        <v>36</v>
      </c>
      <c r="C74" s="39">
        <v>0</v>
      </c>
      <c r="D74" s="40">
        <f>C43</f>
        <v>5.3333333333333339</v>
      </c>
      <c r="E74" s="40">
        <f t="shared" ref="E74:AL74" si="50">D43</f>
        <v>5.3333333333333339</v>
      </c>
      <c r="F74" s="40">
        <f t="shared" si="50"/>
        <v>5.3333333333333339</v>
      </c>
      <c r="G74" s="40">
        <f t="shared" si="50"/>
        <v>5.3333333333333339</v>
      </c>
      <c r="H74" s="40">
        <f t="shared" si="50"/>
        <v>5.3333333333333339</v>
      </c>
      <c r="I74" s="40">
        <f t="shared" si="50"/>
        <v>5.3333333333333339</v>
      </c>
      <c r="J74" s="40">
        <f t="shared" si="50"/>
        <v>5.3333333333333339</v>
      </c>
      <c r="K74" s="40">
        <f t="shared" si="50"/>
        <v>5.3333333333333339</v>
      </c>
      <c r="L74" s="40">
        <f t="shared" si="50"/>
        <v>5.3333333333333339</v>
      </c>
      <c r="M74" s="40">
        <f t="shared" si="50"/>
        <v>5.3333333333333339</v>
      </c>
      <c r="N74" s="40">
        <f t="shared" si="50"/>
        <v>5.3333333333333339</v>
      </c>
      <c r="O74" s="40">
        <f t="shared" si="50"/>
        <v>5.3333333333333339</v>
      </c>
      <c r="P74" s="40">
        <f t="shared" si="50"/>
        <v>5.8333333333333339</v>
      </c>
      <c r="Q74" s="40">
        <f t="shared" si="50"/>
        <v>5.8333333333333339</v>
      </c>
      <c r="R74" s="40">
        <f t="shared" si="50"/>
        <v>5.8333333333333339</v>
      </c>
      <c r="S74" s="40">
        <f t="shared" si="50"/>
        <v>5.8333333333333339</v>
      </c>
      <c r="T74" s="40">
        <f t="shared" si="50"/>
        <v>5.8333333333333339</v>
      </c>
      <c r="U74" s="40">
        <f t="shared" si="50"/>
        <v>5.8333333333333339</v>
      </c>
      <c r="V74" s="40">
        <f t="shared" si="50"/>
        <v>5.8333333333333339</v>
      </c>
      <c r="W74" s="40">
        <f t="shared" si="50"/>
        <v>5.8333333333333339</v>
      </c>
      <c r="X74" s="40">
        <f t="shared" si="50"/>
        <v>5.8333333333333339</v>
      </c>
      <c r="Y74" s="40">
        <f t="shared" si="50"/>
        <v>5.8333333333333339</v>
      </c>
      <c r="Z74" s="40">
        <f t="shared" si="50"/>
        <v>5.8333333333333339</v>
      </c>
      <c r="AA74" s="40">
        <f t="shared" si="50"/>
        <v>5.8333333333333339</v>
      </c>
      <c r="AB74" s="40">
        <f t="shared" si="50"/>
        <v>6.3333333333333339</v>
      </c>
      <c r="AC74" s="40">
        <f t="shared" si="50"/>
        <v>6.3333333333333339</v>
      </c>
      <c r="AD74" s="40">
        <f t="shared" si="50"/>
        <v>6.3333333333333339</v>
      </c>
      <c r="AE74" s="40">
        <f t="shared" si="50"/>
        <v>6.3333333333333339</v>
      </c>
      <c r="AF74" s="40">
        <f t="shared" si="50"/>
        <v>6.3333333333333339</v>
      </c>
      <c r="AG74" s="40">
        <f t="shared" si="50"/>
        <v>6.3333333333333339</v>
      </c>
      <c r="AH74" s="40">
        <f t="shared" si="50"/>
        <v>6.3333333333333339</v>
      </c>
      <c r="AI74" s="40">
        <f t="shared" si="50"/>
        <v>6.3333333333333339</v>
      </c>
      <c r="AJ74" s="40">
        <f t="shared" si="50"/>
        <v>6.3333333333333339</v>
      </c>
      <c r="AK74" s="40">
        <f t="shared" si="50"/>
        <v>6.3333333333333339</v>
      </c>
      <c r="AL74" s="41">
        <f t="shared" si="50"/>
        <v>6.3333333333333339</v>
      </c>
      <c r="AM74" s="39">
        <f t="shared" si="47"/>
        <v>58.666666666666686</v>
      </c>
      <c r="AN74" s="40">
        <f t="shared" si="48"/>
        <v>69.500000000000014</v>
      </c>
      <c r="AO74" s="41">
        <f t="shared" si="49"/>
        <v>75.500000000000014</v>
      </c>
    </row>
    <row r="75" spans="1:41" x14ac:dyDescent="0.3">
      <c r="A75" s="103"/>
      <c r="B75" s="24" t="s">
        <v>4</v>
      </c>
      <c r="C75" s="39">
        <f>C44</f>
        <v>5.833333333333333</v>
      </c>
      <c r="D75" s="40">
        <f>D44</f>
        <v>5.833333333333333</v>
      </c>
      <c r="E75" s="40">
        <f t="shared" ref="E75:AL75" si="51">E44</f>
        <v>5.833333333333333</v>
      </c>
      <c r="F75" s="40">
        <f t="shared" si="51"/>
        <v>5.833333333333333</v>
      </c>
      <c r="G75" s="40">
        <f t="shared" si="51"/>
        <v>5.833333333333333</v>
      </c>
      <c r="H75" s="40">
        <f t="shared" si="51"/>
        <v>5.833333333333333</v>
      </c>
      <c r="I75" s="40">
        <f t="shared" si="51"/>
        <v>5.833333333333333</v>
      </c>
      <c r="J75" s="40">
        <f t="shared" si="51"/>
        <v>5.833333333333333</v>
      </c>
      <c r="K75" s="40">
        <f t="shared" si="51"/>
        <v>5.833333333333333</v>
      </c>
      <c r="L75" s="40">
        <f t="shared" si="51"/>
        <v>5.833333333333333</v>
      </c>
      <c r="M75" s="40">
        <f t="shared" si="51"/>
        <v>5.833333333333333</v>
      </c>
      <c r="N75" s="40">
        <f t="shared" si="51"/>
        <v>5.833333333333333</v>
      </c>
      <c r="O75" s="40">
        <f t="shared" si="51"/>
        <v>5.833333333333333</v>
      </c>
      <c r="P75" s="40">
        <f t="shared" si="51"/>
        <v>5.833333333333333</v>
      </c>
      <c r="Q75" s="40">
        <f t="shared" si="51"/>
        <v>5.833333333333333</v>
      </c>
      <c r="R75" s="40">
        <f t="shared" si="51"/>
        <v>5.833333333333333</v>
      </c>
      <c r="S75" s="40">
        <f t="shared" si="51"/>
        <v>5.833333333333333</v>
      </c>
      <c r="T75" s="40">
        <f t="shared" si="51"/>
        <v>5.833333333333333</v>
      </c>
      <c r="U75" s="40">
        <f t="shared" si="51"/>
        <v>5.833333333333333</v>
      </c>
      <c r="V75" s="40">
        <f t="shared" si="51"/>
        <v>5.833333333333333</v>
      </c>
      <c r="W75" s="40">
        <f t="shared" si="51"/>
        <v>5.833333333333333</v>
      </c>
      <c r="X75" s="40">
        <f t="shared" si="51"/>
        <v>5.833333333333333</v>
      </c>
      <c r="Y75" s="40">
        <f t="shared" si="51"/>
        <v>5.833333333333333</v>
      </c>
      <c r="Z75" s="40">
        <f t="shared" si="51"/>
        <v>5.833333333333333</v>
      </c>
      <c r="AA75" s="40">
        <f t="shared" si="51"/>
        <v>5.833333333333333</v>
      </c>
      <c r="AB75" s="40">
        <f t="shared" si="51"/>
        <v>5.833333333333333</v>
      </c>
      <c r="AC75" s="40">
        <f t="shared" si="51"/>
        <v>5.833333333333333</v>
      </c>
      <c r="AD75" s="40">
        <f t="shared" si="51"/>
        <v>5.833333333333333</v>
      </c>
      <c r="AE75" s="40">
        <f t="shared" si="51"/>
        <v>5.833333333333333</v>
      </c>
      <c r="AF75" s="40">
        <f t="shared" si="51"/>
        <v>5.833333333333333</v>
      </c>
      <c r="AG75" s="40">
        <f t="shared" si="51"/>
        <v>5.833333333333333</v>
      </c>
      <c r="AH75" s="40">
        <f t="shared" si="51"/>
        <v>5.833333333333333</v>
      </c>
      <c r="AI75" s="40">
        <f t="shared" si="51"/>
        <v>5.833333333333333</v>
      </c>
      <c r="AJ75" s="40">
        <f t="shared" si="51"/>
        <v>5.833333333333333</v>
      </c>
      <c r="AK75" s="40">
        <f t="shared" si="51"/>
        <v>5.833333333333333</v>
      </c>
      <c r="AL75" s="41">
        <f t="shared" si="51"/>
        <v>5.833333333333333</v>
      </c>
      <c r="AM75" s="39">
        <f t="shared" si="47"/>
        <v>70</v>
      </c>
      <c r="AN75" s="40">
        <f t="shared" si="48"/>
        <v>70</v>
      </c>
      <c r="AO75" s="41">
        <f t="shared" si="49"/>
        <v>70</v>
      </c>
    </row>
    <row r="76" spans="1:41" x14ac:dyDescent="0.3">
      <c r="A76" s="103"/>
      <c r="B76" s="24" t="s">
        <v>37</v>
      </c>
      <c r="C76" s="39">
        <v>0</v>
      </c>
      <c r="D76" s="40">
        <f>C45</f>
        <v>0.83333333333333337</v>
      </c>
      <c r="E76" s="40">
        <f t="shared" ref="E76:AL79" si="52">D45</f>
        <v>0.83333333333333337</v>
      </c>
      <c r="F76" s="40">
        <f t="shared" si="52"/>
        <v>0.83333333333333337</v>
      </c>
      <c r="G76" s="40">
        <f t="shared" si="52"/>
        <v>0.83333333333333337</v>
      </c>
      <c r="H76" s="40">
        <f t="shared" si="52"/>
        <v>0.83333333333333337</v>
      </c>
      <c r="I76" s="40">
        <f t="shared" si="52"/>
        <v>0.83333333333333337</v>
      </c>
      <c r="J76" s="40">
        <f t="shared" si="52"/>
        <v>0.83333333333333337</v>
      </c>
      <c r="K76" s="40">
        <f t="shared" si="52"/>
        <v>0.83333333333333337</v>
      </c>
      <c r="L76" s="40">
        <f t="shared" si="52"/>
        <v>0.83333333333333337</v>
      </c>
      <c r="M76" s="40">
        <f t="shared" si="52"/>
        <v>0.83333333333333337</v>
      </c>
      <c r="N76" s="40">
        <f t="shared" si="52"/>
        <v>0.83333333333333337</v>
      </c>
      <c r="O76" s="40">
        <f t="shared" si="52"/>
        <v>0.83333333333333337</v>
      </c>
      <c r="P76" s="40">
        <f t="shared" si="52"/>
        <v>0.83333333333333337</v>
      </c>
      <c r="Q76" s="40">
        <f t="shared" si="52"/>
        <v>0.83333333333333337</v>
      </c>
      <c r="R76" s="40">
        <f t="shared" si="52"/>
        <v>0.83333333333333337</v>
      </c>
      <c r="S76" s="40">
        <f t="shared" si="52"/>
        <v>0.83333333333333337</v>
      </c>
      <c r="T76" s="40">
        <f t="shared" si="52"/>
        <v>0.83333333333333337</v>
      </c>
      <c r="U76" s="40">
        <f t="shared" si="52"/>
        <v>0.83333333333333337</v>
      </c>
      <c r="V76" s="40">
        <f t="shared" si="52"/>
        <v>0.83333333333333337</v>
      </c>
      <c r="W76" s="40">
        <f t="shared" si="52"/>
        <v>0.83333333333333337</v>
      </c>
      <c r="X76" s="40">
        <f t="shared" si="52"/>
        <v>0.83333333333333337</v>
      </c>
      <c r="Y76" s="40">
        <f t="shared" si="52"/>
        <v>0.83333333333333337</v>
      </c>
      <c r="Z76" s="40">
        <f t="shared" si="52"/>
        <v>0.83333333333333337</v>
      </c>
      <c r="AA76" s="40">
        <f t="shared" si="52"/>
        <v>0.83333333333333337</v>
      </c>
      <c r="AB76" s="40">
        <f t="shared" si="52"/>
        <v>0.83333333333333337</v>
      </c>
      <c r="AC76" s="40">
        <f t="shared" si="52"/>
        <v>0.83333333333333337</v>
      </c>
      <c r="AD76" s="40">
        <f t="shared" si="52"/>
        <v>0.83333333333333337</v>
      </c>
      <c r="AE76" s="40">
        <f t="shared" si="52"/>
        <v>0.83333333333333337</v>
      </c>
      <c r="AF76" s="40">
        <f t="shared" si="52"/>
        <v>0.83333333333333337</v>
      </c>
      <c r="AG76" s="40">
        <f t="shared" si="52"/>
        <v>0.83333333333333337</v>
      </c>
      <c r="AH76" s="40">
        <f t="shared" si="52"/>
        <v>0.83333333333333337</v>
      </c>
      <c r="AI76" s="40">
        <f t="shared" si="52"/>
        <v>0.83333333333333337</v>
      </c>
      <c r="AJ76" s="40">
        <f t="shared" si="52"/>
        <v>0.83333333333333337</v>
      </c>
      <c r="AK76" s="40">
        <f t="shared" si="52"/>
        <v>0.83333333333333337</v>
      </c>
      <c r="AL76" s="41">
        <f t="shared" si="52"/>
        <v>0.83333333333333337</v>
      </c>
      <c r="AM76" s="39">
        <f t="shared" si="47"/>
        <v>9.1666666666666661</v>
      </c>
      <c r="AN76" s="40">
        <f t="shared" si="48"/>
        <v>10</v>
      </c>
      <c r="AO76" s="41">
        <f t="shared" si="49"/>
        <v>10</v>
      </c>
    </row>
    <row r="77" spans="1:41" x14ac:dyDescent="0.3">
      <c r="A77" s="103"/>
      <c r="B77" s="24" t="s">
        <v>5</v>
      </c>
      <c r="C77" s="39">
        <v>0</v>
      </c>
      <c r="D77" s="40">
        <f>C46</f>
        <v>2.4499999999999997</v>
      </c>
      <c r="E77" s="40">
        <f t="shared" si="52"/>
        <v>2.4499999999999997</v>
      </c>
      <c r="F77" s="40">
        <f t="shared" si="52"/>
        <v>2.4499999999999997</v>
      </c>
      <c r="G77" s="40">
        <f t="shared" si="52"/>
        <v>2.4499999999999997</v>
      </c>
      <c r="H77" s="40">
        <f t="shared" si="52"/>
        <v>2.4499999999999997</v>
      </c>
      <c r="I77" s="40">
        <f t="shared" si="52"/>
        <v>2.4499999999999997</v>
      </c>
      <c r="J77" s="40">
        <f t="shared" si="52"/>
        <v>2.4499999999999997</v>
      </c>
      <c r="K77" s="40">
        <f t="shared" si="52"/>
        <v>2.4499999999999997</v>
      </c>
      <c r="L77" s="40">
        <f t="shared" si="52"/>
        <v>2.4499999999999997</v>
      </c>
      <c r="M77" s="40">
        <f t="shared" si="52"/>
        <v>2.4499999999999997</v>
      </c>
      <c r="N77" s="40">
        <f t="shared" si="52"/>
        <v>2.4499999999999997</v>
      </c>
      <c r="O77" s="40">
        <f t="shared" si="52"/>
        <v>2.4499999999999997</v>
      </c>
      <c r="P77" s="40">
        <f t="shared" si="52"/>
        <v>2.6166666666666667</v>
      </c>
      <c r="Q77" s="40">
        <f t="shared" si="52"/>
        <v>2.6166666666666667</v>
      </c>
      <c r="R77" s="40">
        <f t="shared" si="52"/>
        <v>2.6166666666666667</v>
      </c>
      <c r="S77" s="40">
        <f t="shared" si="52"/>
        <v>2.6166666666666667</v>
      </c>
      <c r="T77" s="40">
        <f t="shared" si="52"/>
        <v>2.6166666666666667</v>
      </c>
      <c r="U77" s="40">
        <f t="shared" si="52"/>
        <v>2.6166666666666667</v>
      </c>
      <c r="V77" s="40">
        <f t="shared" si="52"/>
        <v>2.6166666666666667</v>
      </c>
      <c r="W77" s="40">
        <f t="shared" si="52"/>
        <v>2.6166666666666667</v>
      </c>
      <c r="X77" s="40">
        <f t="shared" si="52"/>
        <v>2.6166666666666667</v>
      </c>
      <c r="Y77" s="40">
        <f t="shared" si="52"/>
        <v>2.6166666666666667</v>
      </c>
      <c r="Z77" s="40">
        <f t="shared" si="52"/>
        <v>2.6166666666666667</v>
      </c>
      <c r="AA77" s="40">
        <f t="shared" si="52"/>
        <v>2.6166666666666667</v>
      </c>
      <c r="AB77" s="40">
        <f t="shared" si="52"/>
        <v>2.7833333333333332</v>
      </c>
      <c r="AC77" s="40">
        <f t="shared" si="52"/>
        <v>2.7833333333333332</v>
      </c>
      <c r="AD77" s="40">
        <f t="shared" si="52"/>
        <v>2.7833333333333332</v>
      </c>
      <c r="AE77" s="40">
        <f t="shared" si="52"/>
        <v>2.7833333333333332</v>
      </c>
      <c r="AF77" s="40">
        <f t="shared" si="52"/>
        <v>2.7833333333333332</v>
      </c>
      <c r="AG77" s="40">
        <f t="shared" si="52"/>
        <v>2.7833333333333332</v>
      </c>
      <c r="AH77" s="40">
        <f t="shared" si="52"/>
        <v>2.7833333333333332</v>
      </c>
      <c r="AI77" s="40">
        <f t="shared" si="52"/>
        <v>2.7833333333333332</v>
      </c>
      <c r="AJ77" s="40">
        <f t="shared" si="52"/>
        <v>2.7833333333333332</v>
      </c>
      <c r="AK77" s="40">
        <f t="shared" si="52"/>
        <v>2.7833333333333332</v>
      </c>
      <c r="AL77" s="41">
        <f t="shared" si="52"/>
        <v>2.7833333333333332</v>
      </c>
      <c r="AM77" s="39">
        <f t="shared" si="47"/>
        <v>26.949999999999996</v>
      </c>
      <c r="AN77" s="40">
        <f t="shared" si="48"/>
        <v>31.233333333333338</v>
      </c>
      <c r="AO77" s="41">
        <f t="shared" si="49"/>
        <v>33.23333333333332</v>
      </c>
    </row>
    <row r="78" spans="1:41" x14ac:dyDescent="0.3">
      <c r="A78" s="103"/>
      <c r="B78" s="24" t="s">
        <v>7</v>
      </c>
      <c r="C78" s="39">
        <v>0</v>
      </c>
      <c r="D78" s="40">
        <f>C47</f>
        <v>1</v>
      </c>
      <c r="E78" s="40">
        <f t="shared" si="52"/>
        <v>1</v>
      </c>
      <c r="F78" s="40">
        <f t="shared" si="52"/>
        <v>1</v>
      </c>
      <c r="G78" s="40">
        <f t="shared" si="52"/>
        <v>1</v>
      </c>
      <c r="H78" s="40">
        <f t="shared" si="52"/>
        <v>1</v>
      </c>
      <c r="I78" s="40">
        <f t="shared" si="52"/>
        <v>1</v>
      </c>
      <c r="J78" s="40">
        <f t="shared" si="52"/>
        <v>1</v>
      </c>
      <c r="K78" s="40">
        <f t="shared" si="52"/>
        <v>1</v>
      </c>
      <c r="L78" s="40">
        <f t="shared" si="52"/>
        <v>1</v>
      </c>
      <c r="M78" s="40">
        <f t="shared" si="52"/>
        <v>1</v>
      </c>
      <c r="N78" s="40">
        <f t="shared" si="52"/>
        <v>1</v>
      </c>
      <c r="O78" s="40">
        <f t="shared" si="52"/>
        <v>1</v>
      </c>
      <c r="P78" s="40">
        <f t="shared" si="52"/>
        <v>1</v>
      </c>
      <c r="Q78" s="40">
        <f t="shared" si="52"/>
        <v>1</v>
      </c>
      <c r="R78" s="40">
        <f t="shared" si="52"/>
        <v>1</v>
      </c>
      <c r="S78" s="40">
        <f t="shared" si="52"/>
        <v>1</v>
      </c>
      <c r="T78" s="40">
        <f t="shared" si="52"/>
        <v>1</v>
      </c>
      <c r="U78" s="40">
        <f t="shared" si="52"/>
        <v>1</v>
      </c>
      <c r="V78" s="40">
        <f t="shared" si="52"/>
        <v>1</v>
      </c>
      <c r="W78" s="40">
        <f t="shared" si="52"/>
        <v>1</v>
      </c>
      <c r="X78" s="40">
        <f t="shared" si="52"/>
        <v>1</v>
      </c>
      <c r="Y78" s="40">
        <f t="shared" si="52"/>
        <v>1</v>
      </c>
      <c r="Z78" s="40">
        <f t="shared" si="52"/>
        <v>1</v>
      </c>
      <c r="AA78" s="40">
        <f t="shared" si="52"/>
        <v>1</v>
      </c>
      <c r="AB78" s="40">
        <f t="shared" si="52"/>
        <v>1</v>
      </c>
      <c r="AC78" s="40">
        <f t="shared" si="52"/>
        <v>1</v>
      </c>
      <c r="AD78" s="40">
        <f t="shared" si="52"/>
        <v>1</v>
      </c>
      <c r="AE78" s="40">
        <f t="shared" si="52"/>
        <v>1</v>
      </c>
      <c r="AF78" s="40">
        <f t="shared" si="52"/>
        <v>1</v>
      </c>
      <c r="AG78" s="40">
        <f t="shared" si="52"/>
        <v>1</v>
      </c>
      <c r="AH78" s="40">
        <f t="shared" si="52"/>
        <v>1</v>
      </c>
      <c r="AI78" s="40">
        <f t="shared" si="52"/>
        <v>1</v>
      </c>
      <c r="AJ78" s="40">
        <f t="shared" si="52"/>
        <v>1</v>
      </c>
      <c r="AK78" s="40">
        <f t="shared" si="52"/>
        <v>1</v>
      </c>
      <c r="AL78" s="41">
        <f t="shared" si="52"/>
        <v>1</v>
      </c>
      <c r="AM78" s="39">
        <f t="shared" si="47"/>
        <v>11</v>
      </c>
      <c r="AN78" s="40">
        <f t="shared" si="48"/>
        <v>12</v>
      </c>
      <c r="AO78" s="41">
        <f t="shared" si="49"/>
        <v>12</v>
      </c>
    </row>
    <row r="79" spans="1:41" x14ac:dyDescent="0.3">
      <c r="A79" s="103"/>
      <c r="B79" s="24" t="s">
        <v>6</v>
      </c>
      <c r="C79" s="39">
        <v>0</v>
      </c>
      <c r="D79" s="40">
        <f>C48</f>
        <v>1.1666666666666667</v>
      </c>
      <c r="E79" s="40">
        <f t="shared" si="52"/>
        <v>1.1666666666666667</v>
      </c>
      <c r="F79" s="40">
        <f t="shared" si="52"/>
        <v>1.1666666666666667</v>
      </c>
      <c r="G79" s="40">
        <f t="shared" si="52"/>
        <v>1.1666666666666667</v>
      </c>
      <c r="H79" s="40">
        <f t="shared" si="52"/>
        <v>1.1666666666666667</v>
      </c>
      <c r="I79" s="40">
        <f t="shared" si="52"/>
        <v>1.1666666666666667</v>
      </c>
      <c r="J79" s="40">
        <f t="shared" si="52"/>
        <v>1.1666666666666667</v>
      </c>
      <c r="K79" s="40">
        <f t="shared" si="52"/>
        <v>1.1666666666666667</v>
      </c>
      <c r="L79" s="40">
        <f t="shared" si="52"/>
        <v>1.1666666666666667</v>
      </c>
      <c r="M79" s="40">
        <f t="shared" si="52"/>
        <v>1.1666666666666667</v>
      </c>
      <c r="N79" s="40">
        <f t="shared" si="52"/>
        <v>1.1666666666666667</v>
      </c>
      <c r="O79" s="40">
        <f t="shared" si="52"/>
        <v>1.1666666666666667</v>
      </c>
      <c r="P79" s="40">
        <f t="shared" si="52"/>
        <v>1.1666666666666667</v>
      </c>
      <c r="Q79" s="40">
        <f t="shared" si="52"/>
        <v>1.1666666666666667</v>
      </c>
      <c r="R79" s="40">
        <f t="shared" si="52"/>
        <v>1.1666666666666667</v>
      </c>
      <c r="S79" s="40">
        <f t="shared" si="52"/>
        <v>1.1666666666666667</v>
      </c>
      <c r="T79" s="40">
        <f t="shared" si="52"/>
        <v>1.1666666666666667</v>
      </c>
      <c r="U79" s="40">
        <f t="shared" si="52"/>
        <v>1.1666666666666667</v>
      </c>
      <c r="V79" s="40">
        <f t="shared" si="52"/>
        <v>1.1666666666666667</v>
      </c>
      <c r="W79" s="40">
        <f t="shared" si="52"/>
        <v>1.1666666666666667</v>
      </c>
      <c r="X79" s="40">
        <f t="shared" si="52"/>
        <v>1.1666666666666667</v>
      </c>
      <c r="Y79" s="40">
        <f t="shared" si="52"/>
        <v>1.1666666666666667</v>
      </c>
      <c r="Z79" s="40">
        <f t="shared" si="52"/>
        <v>1.1666666666666667</v>
      </c>
      <c r="AA79" s="40">
        <f t="shared" si="52"/>
        <v>1.1666666666666667</v>
      </c>
      <c r="AB79" s="40">
        <f t="shared" si="52"/>
        <v>1.1666666666666667</v>
      </c>
      <c r="AC79" s="40">
        <f t="shared" si="52"/>
        <v>1.1666666666666667</v>
      </c>
      <c r="AD79" s="40">
        <f t="shared" si="52"/>
        <v>1.1666666666666667</v>
      </c>
      <c r="AE79" s="40">
        <f t="shared" si="52"/>
        <v>1.1666666666666667</v>
      </c>
      <c r="AF79" s="40">
        <f t="shared" si="52"/>
        <v>1.1666666666666667</v>
      </c>
      <c r="AG79" s="40">
        <f t="shared" si="52"/>
        <v>1.1666666666666667</v>
      </c>
      <c r="AH79" s="40">
        <f t="shared" si="52"/>
        <v>1.1666666666666667</v>
      </c>
      <c r="AI79" s="40">
        <f t="shared" si="52"/>
        <v>1.1666666666666667</v>
      </c>
      <c r="AJ79" s="40">
        <f t="shared" si="52"/>
        <v>1.1666666666666667</v>
      </c>
      <c r="AK79" s="40">
        <f t="shared" si="52"/>
        <v>1.1666666666666667</v>
      </c>
      <c r="AL79" s="41">
        <f t="shared" si="52"/>
        <v>1.1666666666666667</v>
      </c>
      <c r="AM79" s="39">
        <f t="shared" si="47"/>
        <v>12.833333333333332</v>
      </c>
      <c r="AN79" s="40">
        <f t="shared" si="48"/>
        <v>13.999999999999998</v>
      </c>
      <c r="AO79" s="41">
        <f t="shared" si="49"/>
        <v>13.999999999999998</v>
      </c>
    </row>
    <row r="80" spans="1:41" x14ac:dyDescent="0.3">
      <c r="A80" s="103"/>
      <c r="B80" s="24" t="s">
        <v>0</v>
      </c>
      <c r="C80" s="39">
        <f>C49</f>
        <v>6.25</v>
      </c>
      <c r="D80" s="40">
        <f>D49</f>
        <v>6.25</v>
      </c>
      <c r="E80" s="40">
        <f t="shared" ref="E80:AL80" si="53">E49</f>
        <v>6.25</v>
      </c>
      <c r="F80" s="40">
        <f t="shared" si="53"/>
        <v>6.25</v>
      </c>
      <c r="G80" s="40">
        <f t="shared" si="53"/>
        <v>6.25</v>
      </c>
      <c r="H80" s="40">
        <f t="shared" si="53"/>
        <v>6.25</v>
      </c>
      <c r="I80" s="40">
        <f t="shared" si="53"/>
        <v>6.25</v>
      </c>
      <c r="J80" s="40">
        <f t="shared" si="53"/>
        <v>6.25</v>
      </c>
      <c r="K80" s="40">
        <f t="shared" si="53"/>
        <v>6.25</v>
      </c>
      <c r="L80" s="40">
        <f t="shared" si="53"/>
        <v>6.25</v>
      </c>
      <c r="M80" s="40">
        <f t="shared" si="53"/>
        <v>6.25</v>
      </c>
      <c r="N80" s="40">
        <f t="shared" si="53"/>
        <v>6.25</v>
      </c>
      <c r="O80" s="40">
        <f t="shared" si="53"/>
        <v>6.25</v>
      </c>
      <c r="P80" s="40">
        <f t="shared" si="53"/>
        <v>6.25</v>
      </c>
      <c r="Q80" s="40">
        <f t="shared" si="53"/>
        <v>6.25</v>
      </c>
      <c r="R80" s="40">
        <f t="shared" si="53"/>
        <v>6.25</v>
      </c>
      <c r="S80" s="40">
        <f t="shared" si="53"/>
        <v>6.25</v>
      </c>
      <c r="T80" s="40">
        <f t="shared" si="53"/>
        <v>6.25</v>
      </c>
      <c r="U80" s="40">
        <f t="shared" si="53"/>
        <v>6.25</v>
      </c>
      <c r="V80" s="40">
        <f t="shared" si="53"/>
        <v>6.25</v>
      </c>
      <c r="W80" s="40">
        <f t="shared" si="53"/>
        <v>6.25</v>
      </c>
      <c r="X80" s="40">
        <f t="shared" si="53"/>
        <v>6.25</v>
      </c>
      <c r="Y80" s="40">
        <f t="shared" si="53"/>
        <v>6.25</v>
      </c>
      <c r="Z80" s="40">
        <f t="shared" si="53"/>
        <v>6.25</v>
      </c>
      <c r="AA80" s="40">
        <f t="shared" si="53"/>
        <v>6.25</v>
      </c>
      <c r="AB80" s="40">
        <f t="shared" si="53"/>
        <v>6.25</v>
      </c>
      <c r="AC80" s="40">
        <f t="shared" si="53"/>
        <v>6.25</v>
      </c>
      <c r="AD80" s="40">
        <f t="shared" si="53"/>
        <v>6.25</v>
      </c>
      <c r="AE80" s="40">
        <f t="shared" si="53"/>
        <v>6.25</v>
      </c>
      <c r="AF80" s="40">
        <f t="shared" si="53"/>
        <v>6.25</v>
      </c>
      <c r="AG80" s="40">
        <f t="shared" si="53"/>
        <v>6.25</v>
      </c>
      <c r="AH80" s="40">
        <f t="shared" si="53"/>
        <v>6.25</v>
      </c>
      <c r="AI80" s="40">
        <f t="shared" si="53"/>
        <v>6.25</v>
      </c>
      <c r="AJ80" s="40">
        <f t="shared" si="53"/>
        <v>6.25</v>
      </c>
      <c r="AK80" s="40">
        <f t="shared" si="53"/>
        <v>6.25</v>
      </c>
      <c r="AL80" s="41">
        <f t="shared" si="53"/>
        <v>6.25</v>
      </c>
      <c r="AM80" s="39">
        <f t="shared" si="47"/>
        <v>75</v>
      </c>
      <c r="AN80" s="40">
        <f t="shared" si="48"/>
        <v>75</v>
      </c>
      <c r="AO80" s="41">
        <f t="shared" si="49"/>
        <v>75</v>
      </c>
    </row>
    <row r="81" spans="1:41" x14ac:dyDescent="0.3">
      <c r="A81" s="103"/>
      <c r="B81" s="24" t="s">
        <v>38</v>
      </c>
      <c r="C81" s="39">
        <v>1.2</v>
      </c>
      <c r="D81" s="40">
        <v>0</v>
      </c>
      <c r="E81" s="40">
        <v>0</v>
      </c>
      <c r="F81" s="40">
        <v>0</v>
      </c>
      <c r="G81" s="40">
        <v>0</v>
      </c>
      <c r="H81" s="40">
        <v>0</v>
      </c>
      <c r="I81" s="40">
        <v>0</v>
      </c>
      <c r="J81" s="40">
        <v>0</v>
      </c>
      <c r="K81" s="40">
        <v>0</v>
      </c>
      <c r="L81" s="40">
        <v>0</v>
      </c>
      <c r="M81" s="40">
        <v>0</v>
      </c>
      <c r="N81" s="40">
        <v>0</v>
      </c>
      <c r="O81" s="40">
        <v>1.2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0</v>
      </c>
      <c r="V81" s="40">
        <v>0</v>
      </c>
      <c r="W81" s="40">
        <v>0</v>
      </c>
      <c r="X81" s="40">
        <v>0</v>
      </c>
      <c r="Y81" s="40">
        <v>0</v>
      </c>
      <c r="Z81" s="40">
        <v>0</v>
      </c>
      <c r="AA81" s="40">
        <v>1.2</v>
      </c>
      <c r="AB81" s="40">
        <v>0</v>
      </c>
      <c r="AC81" s="40">
        <v>0</v>
      </c>
      <c r="AD81" s="40">
        <v>0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  <c r="AJ81" s="40">
        <v>0</v>
      </c>
      <c r="AK81" s="40">
        <v>0</v>
      </c>
      <c r="AL81" s="41">
        <v>0</v>
      </c>
      <c r="AM81" s="39">
        <f t="shared" si="47"/>
        <v>1.2</v>
      </c>
      <c r="AN81" s="40">
        <f t="shared" si="48"/>
        <v>1.2</v>
      </c>
      <c r="AO81" s="41">
        <f t="shared" si="49"/>
        <v>1.2</v>
      </c>
    </row>
    <row r="82" spans="1:41" x14ac:dyDescent="0.3">
      <c r="A82" s="104"/>
      <c r="B82" s="61" t="s">
        <v>39</v>
      </c>
      <c r="C82" s="39">
        <f t="shared" ref="C82:D85" si="54">C51</f>
        <v>2</v>
      </c>
      <c r="D82" s="40">
        <f t="shared" si="54"/>
        <v>2</v>
      </c>
      <c r="E82" s="40">
        <f t="shared" ref="E82:AL85" si="55">E51</f>
        <v>2</v>
      </c>
      <c r="F82" s="40">
        <f t="shared" si="55"/>
        <v>2</v>
      </c>
      <c r="G82" s="40">
        <f t="shared" si="55"/>
        <v>2</v>
      </c>
      <c r="H82" s="40">
        <f t="shared" si="55"/>
        <v>2</v>
      </c>
      <c r="I82" s="40">
        <f t="shared" si="55"/>
        <v>2</v>
      </c>
      <c r="J82" s="40">
        <f t="shared" si="55"/>
        <v>2</v>
      </c>
      <c r="K82" s="40">
        <f t="shared" si="55"/>
        <v>2</v>
      </c>
      <c r="L82" s="40">
        <f t="shared" si="55"/>
        <v>2</v>
      </c>
      <c r="M82" s="40">
        <f t="shared" si="55"/>
        <v>2</v>
      </c>
      <c r="N82" s="40">
        <f t="shared" si="55"/>
        <v>2</v>
      </c>
      <c r="O82" s="40">
        <f t="shared" si="55"/>
        <v>2.1875</v>
      </c>
      <c r="P82" s="40">
        <f t="shared" si="55"/>
        <v>2.1875</v>
      </c>
      <c r="Q82" s="40">
        <f t="shared" si="55"/>
        <v>2.1875</v>
      </c>
      <c r="R82" s="40">
        <f t="shared" si="55"/>
        <v>2.1875</v>
      </c>
      <c r="S82" s="40">
        <f t="shared" si="55"/>
        <v>2.1875</v>
      </c>
      <c r="T82" s="40">
        <f t="shared" si="55"/>
        <v>2.1875</v>
      </c>
      <c r="U82" s="40">
        <f t="shared" si="55"/>
        <v>2.1875</v>
      </c>
      <c r="V82" s="40">
        <f t="shared" si="55"/>
        <v>2.1875</v>
      </c>
      <c r="W82" s="40">
        <f t="shared" si="55"/>
        <v>2.1875</v>
      </c>
      <c r="X82" s="40">
        <f t="shared" si="55"/>
        <v>2.1875</v>
      </c>
      <c r="Y82" s="40">
        <f t="shared" si="55"/>
        <v>2.1875</v>
      </c>
      <c r="Z82" s="40">
        <f t="shared" si="55"/>
        <v>2.1875</v>
      </c>
      <c r="AA82" s="40">
        <f t="shared" si="55"/>
        <v>2.375</v>
      </c>
      <c r="AB82" s="40">
        <f t="shared" si="55"/>
        <v>2.375</v>
      </c>
      <c r="AC82" s="40">
        <f t="shared" si="55"/>
        <v>2.375</v>
      </c>
      <c r="AD82" s="40">
        <f t="shared" si="55"/>
        <v>2.375</v>
      </c>
      <c r="AE82" s="40">
        <f t="shared" si="55"/>
        <v>2.375</v>
      </c>
      <c r="AF82" s="40">
        <f t="shared" si="55"/>
        <v>2.375</v>
      </c>
      <c r="AG82" s="40">
        <f t="shared" si="55"/>
        <v>2.375</v>
      </c>
      <c r="AH82" s="40">
        <f t="shared" si="55"/>
        <v>2.375</v>
      </c>
      <c r="AI82" s="40">
        <f t="shared" si="55"/>
        <v>2.375</v>
      </c>
      <c r="AJ82" s="40">
        <f t="shared" si="55"/>
        <v>2.375</v>
      </c>
      <c r="AK82" s="40">
        <f t="shared" si="55"/>
        <v>2.375</v>
      </c>
      <c r="AL82" s="41">
        <f t="shared" si="55"/>
        <v>2.375</v>
      </c>
      <c r="AM82" s="39">
        <f t="shared" si="47"/>
        <v>24</v>
      </c>
      <c r="AN82" s="40">
        <f t="shared" si="48"/>
        <v>26.25</v>
      </c>
      <c r="AO82" s="41">
        <f t="shared" si="49"/>
        <v>28.5</v>
      </c>
    </row>
    <row r="83" spans="1:41" x14ac:dyDescent="0.3">
      <c r="A83" s="104"/>
      <c r="B83" s="61" t="s">
        <v>40</v>
      </c>
      <c r="C83" s="39">
        <f t="shared" si="54"/>
        <v>0.8</v>
      </c>
      <c r="D83" s="40">
        <f t="shared" si="54"/>
        <v>0.8</v>
      </c>
      <c r="E83" s="40">
        <f t="shared" si="55"/>
        <v>0.8</v>
      </c>
      <c r="F83" s="40">
        <f t="shared" si="55"/>
        <v>0.8</v>
      </c>
      <c r="G83" s="40">
        <f t="shared" si="55"/>
        <v>0.8</v>
      </c>
      <c r="H83" s="40">
        <f t="shared" si="55"/>
        <v>0.8</v>
      </c>
      <c r="I83" s="40">
        <f t="shared" si="55"/>
        <v>0.8</v>
      </c>
      <c r="J83" s="40">
        <f t="shared" si="55"/>
        <v>0.8</v>
      </c>
      <c r="K83" s="40">
        <f t="shared" si="55"/>
        <v>0.8</v>
      </c>
      <c r="L83" s="40">
        <f t="shared" si="55"/>
        <v>0.8</v>
      </c>
      <c r="M83" s="40">
        <f t="shared" si="55"/>
        <v>0.8</v>
      </c>
      <c r="N83" s="40">
        <f t="shared" si="55"/>
        <v>0.8</v>
      </c>
      <c r="O83" s="40">
        <f t="shared" si="55"/>
        <v>0.87500000000000011</v>
      </c>
      <c r="P83" s="40">
        <f t="shared" si="55"/>
        <v>0.87500000000000011</v>
      </c>
      <c r="Q83" s="40">
        <f t="shared" si="55"/>
        <v>0.87500000000000011</v>
      </c>
      <c r="R83" s="40">
        <f t="shared" si="55"/>
        <v>0.87500000000000011</v>
      </c>
      <c r="S83" s="40">
        <f t="shared" si="55"/>
        <v>0.87500000000000011</v>
      </c>
      <c r="T83" s="40">
        <f t="shared" si="55"/>
        <v>0.87500000000000011</v>
      </c>
      <c r="U83" s="40">
        <f t="shared" si="55"/>
        <v>0.87500000000000011</v>
      </c>
      <c r="V83" s="40">
        <f t="shared" si="55"/>
        <v>0.87500000000000011</v>
      </c>
      <c r="W83" s="40">
        <f t="shared" si="55"/>
        <v>0.87500000000000011</v>
      </c>
      <c r="X83" s="40">
        <f t="shared" si="55"/>
        <v>0.87500000000000011</v>
      </c>
      <c r="Y83" s="40">
        <f t="shared" si="55"/>
        <v>0.87500000000000011</v>
      </c>
      <c r="Z83" s="40">
        <f t="shared" si="55"/>
        <v>0.87500000000000011</v>
      </c>
      <c r="AA83" s="40">
        <f t="shared" si="55"/>
        <v>0.95000000000000007</v>
      </c>
      <c r="AB83" s="40">
        <f t="shared" si="55"/>
        <v>0.95000000000000007</v>
      </c>
      <c r="AC83" s="40">
        <f t="shared" si="55"/>
        <v>0.95000000000000007</v>
      </c>
      <c r="AD83" s="40">
        <f t="shared" si="55"/>
        <v>0.95000000000000007</v>
      </c>
      <c r="AE83" s="40">
        <f t="shared" si="55"/>
        <v>0.95000000000000007</v>
      </c>
      <c r="AF83" s="40">
        <f t="shared" si="55"/>
        <v>0.95000000000000007</v>
      </c>
      <c r="AG83" s="40">
        <f t="shared" si="55"/>
        <v>0.95000000000000007</v>
      </c>
      <c r="AH83" s="40">
        <f t="shared" si="55"/>
        <v>0.95000000000000007</v>
      </c>
      <c r="AI83" s="40">
        <f t="shared" si="55"/>
        <v>0.95000000000000007</v>
      </c>
      <c r="AJ83" s="40">
        <f t="shared" si="55"/>
        <v>0.95000000000000007</v>
      </c>
      <c r="AK83" s="40">
        <f t="shared" si="55"/>
        <v>0.95000000000000007</v>
      </c>
      <c r="AL83" s="41">
        <f t="shared" si="55"/>
        <v>0.95000000000000007</v>
      </c>
      <c r="AM83" s="39">
        <f t="shared" si="47"/>
        <v>9.6</v>
      </c>
      <c r="AN83" s="40">
        <f t="shared" si="48"/>
        <v>10.500000000000002</v>
      </c>
      <c r="AO83" s="41">
        <f t="shared" si="49"/>
        <v>11.399999999999999</v>
      </c>
    </row>
    <row r="84" spans="1:41" x14ac:dyDescent="0.3">
      <c r="A84" s="103"/>
      <c r="B84" s="61" t="s">
        <v>41</v>
      </c>
      <c r="C84" s="39">
        <f t="shared" si="54"/>
        <v>0.3</v>
      </c>
      <c r="D84" s="40">
        <f t="shared" si="54"/>
        <v>0.3</v>
      </c>
      <c r="E84" s="40">
        <f t="shared" si="55"/>
        <v>0.3</v>
      </c>
      <c r="F84" s="40">
        <f t="shared" si="55"/>
        <v>0.3</v>
      </c>
      <c r="G84" s="40">
        <f t="shared" si="55"/>
        <v>0.3</v>
      </c>
      <c r="H84" s="40">
        <f t="shared" si="55"/>
        <v>0.3</v>
      </c>
      <c r="I84" s="40">
        <f t="shared" si="55"/>
        <v>0.3</v>
      </c>
      <c r="J84" s="40">
        <f t="shared" si="55"/>
        <v>0.3</v>
      </c>
      <c r="K84" s="40">
        <f t="shared" si="55"/>
        <v>0.3</v>
      </c>
      <c r="L84" s="40">
        <f t="shared" si="55"/>
        <v>0.3</v>
      </c>
      <c r="M84" s="40">
        <f t="shared" si="55"/>
        <v>0.3</v>
      </c>
      <c r="N84" s="40">
        <f t="shared" si="55"/>
        <v>0.3</v>
      </c>
      <c r="O84" s="40">
        <f t="shared" si="55"/>
        <v>0.3</v>
      </c>
      <c r="P84" s="40">
        <f t="shared" si="55"/>
        <v>0.3</v>
      </c>
      <c r="Q84" s="40">
        <f t="shared" si="55"/>
        <v>0.3</v>
      </c>
      <c r="R84" s="40">
        <f t="shared" si="55"/>
        <v>0.3</v>
      </c>
      <c r="S84" s="40">
        <f t="shared" si="55"/>
        <v>0.3</v>
      </c>
      <c r="T84" s="40">
        <f t="shared" si="55"/>
        <v>0.3</v>
      </c>
      <c r="U84" s="40">
        <f t="shared" si="55"/>
        <v>0.3</v>
      </c>
      <c r="V84" s="40">
        <f t="shared" si="55"/>
        <v>0.3</v>
      </c>
      <c r="W84" s="40">
        <f t="shared" si="55"/>
        <v>0.3</v>
      </c>
      <c r="X84" s="40">
        <f t="shared" si="55"/>
        <v>0.3</v>
      </c>
      <c r="Y84" s="40">
        <f t="shared" si="55"/>
        <v>0.3</v>
      </c>
      <c r="Z84" s="40">
        <f t="shared" si="55"/>
        <v>0.3</v>
      </c>
      <c r="AA84" s="40">
        <f t="shared" si="55"/>
        <v>0.3</v>
      </c>
      <c r="AB84" s="40">
        <f t="shared" si="55"/>
        <v>0.3</v>
      </c>
      <c r="AC84" s="40">
        <f t="shared" si="55"/>
        <v>0.3</v>
      </c>
      <c r="AD84" s="40">
        <f t="shared" si="55"/>
        <v>0.3</v>
      </c>
      <c r="AE84" s="40">
        <f t="shared" si="55"/>
        <v>0.3</v>
      </c>
      <c r="AF84" s="40">
        <f t="shared" si="55"/>
        <v>0.3</v>
      </c>
      <c r="AG84" s="40">
        <f t="shared" si="55"/>
        <v>0.3</v>
      </c>
      <c r="AH84" s="40">
        <f t="shared" si="55"/>
        <v>0.3</v>
      </c>
      <c r="AI84" s="40">
        <f t="shared" si="55"/>
        <v>0.3</v>
      </c>
      <c r="AJ84" s="40">
        <f t="shared" si="55"/>
        <v>0.3</v>
      </c>
      <c r="AK84" s="40">
        <f t="shared" si="55"/>
        <v>0.3</v>
      </c>
      <c r="AL84" s="41">
        <f t="shared" si="55"/>
        <v>0.3</v>
      </c>
      <c r="AM84" s="39">
        <f t="shared" si="47"/>
        <v>3.5999999999999992</v>
      </c>
      <c r="AN84" s="40">
        <f t="shared" si="48"/>
        <v>3.5999999999999992</v>
      </c>
      <c r="AO84" s="41">
        <f t="shared" si="49"/>
        <v>3.5999999999999992</v>
      </c>
    </row>
    <row r="85" spans="1:41" x14ac:dyDescent="0.3">
      <c r="A85" s="104"/>
      <c r="B85" s="61" t="s">
        <v>42</v>
      </c>
      <c r="C85" s="39">
        <f t="shared" si="54"/>
        <v>0.66666666666666674</v>
      </c>
      <c r="D85" s="40">
        <f t="shared" si="54"/>
        <v>0.66666666666666674</v>
      </c>
      <c r="E85" s="40">
        <f t="shared" si="55"/>
        <v>0.66666666666666674</v>
      </c>
      <c r="F85" s="40">
        <f t="shared" si="55"/>
        <v>0.66666666666666674</v>
      </c>
      <c r="G85" s="40">
        <f t="shared" si="55"/>
        <v>0.66666666666666674</v>
      </c>
      <c r="H85" s="40">
        <f t="shared" si="55"/>
        <v>0.66666666666666674</v>
      </c>
      <c r="I85" s="40">
        <f t="shared" si="55"/>
        <v>0.66666666666666674</v>
      </c>
      <c r="J85" s="40">
        <f t="shared" si="55"/>
        <v>0.66666666666666674</v>
      </c>
      <c r="K85" s="40">
        <f t="shared" si="55"/>
        <v>0.66666666666666674</v>
      </c>
      <c r="L85" s="40">
        <f t="shared" si="55"/>
        <v>0.66666666666666674</v>
      </c>
      <c r="M85" s="40">
        <f t="shared" si="55"/>
        <v>0.66666666666666674</v>
      </c>
      <c r="N85" s="40">
        <f t="shared" si="55"/>
        <v>0.66666666666666674</v>
      </c>
      <c r="O85" s="40">
        <f t="shared" si="55"/>
        <v>0.72916666666666674</v>
      </c>
      <c r="P85" s="40">
        <f t="shared" si="55"/>
        <v>0.72916666666666674</v>
      </c>
      <c r="Q85" s="40">
        <f t="shared" si="55"/>
        <v>0.72916666666666674</v>
      </c>
      <c r="R85" s="40">
        <f t="shared" si="55"/>
        <v>0.72916666666666674</v>
      </c>
      <c r="S85" s="40">
        <f t="shared" si="55"/>
        <v>0.72916666666666674</v>
      </c>
      <c r="T85" s="40">
        <f t="shared" si="55"/>
        <v>0.72916666666666674</v>
      </c>
      <c r="U85" s="40">
        <f t="shared" si="55"/>
        <v>0.72916666666666674</v>
      </c>
      <c r="V85" s="40">
        <f t="shared" si="55"/>
        <v>0.72916666666666674</v>
      </c>
      <c r="W85" s="40">
        <f t="shared" si="55"/>
        <v>0.72916666666666674</v>
      </c>
      <c r="X85" s="40">
        <f t="shared" si="55"/>
        <v>0.72916666666666674</v>
      </c>
      <c r="Y85" s="40">
        <f t="shared" si="55"/>
        <v>0.72916666666666674</v>
      </c>
      <c r="Z85" s="40">
        <f t="shared" si="55"/>
        <v>0.72916666666666674</v>
      </c>
      <c r="AA85" s="40">
        <f t="shared" si="55"/>
        <v>0.79166666666666674</v>
      </c>
      <c r="AB85" s="40">
        <f t="shared" si="55"/>
        <v>0.79166666666666674</v>
      </c>
      <c r="AC85" s="40">
        <f t="shared" si="55"/>
        <v>0.79166666666666674</v>
      </c>
      <c r="AD85" s="40">
        <f t="shared" si="55"/>
        <v>0.79166666666666674</v>
      </c>
      <c r="AE85" s="40">
        <f t="shared" si="55"/>
        <v>0.79166666666666674</v>
      </c>
      <c r="AF85" s="40">
        <f t="shared" si="55"/>
        <v>0.79166666666666674</v>
      </c>
      <c r="AG85" s="40">
        <f t="shared" si="55"/>
        <v>0.79166666666666674</v>
      </c>
      <c r="AH85" s="40">
        <f t="shared" si="55"/>
        <v>0.79166666666666674</v>
      </c>
      <c r="AI85" s="40">
        <f t="shared" si="55"/>
        <v>0.79166666666666674</v>
      </c>
      <c r="AJ85" s="40">
        <f t="shared" si="55"/>
        <v>0.79166666666666674</v>
      </c>
      <c r="AK85" s="40">
        <f t="shared" si="55"/>
        <v>0.79166666666666674</v>
      </c>
      <c r="AL85" s="41">
        <f t="shared" si="55"/>
        <v>0.79166666666666674</v>
      </c>
      <c r="AM85" s="39">
        <f t="shared" si="47"/>
        <v>8.0000000000000018</v>
      </c>
      <c r="AN85" s="40">
        <f t="shared" si="48"/>
        <v>8.7500000000000018</v>
      </c>
      <c r="AO85" s="41">
        <f t="shared" si="49"/>
        <v>9.5000000000000018</v>
      </c>
    </row>
    <row r="86" spans="1:41" x14ac:dyDescent="0.3">
      <c r="A86" s="105"/>
      <c r="B86" s="61" t="s">
        <v>43</v>
      </c>
      <c r="C86" s="39">
        <v>0</v>
      </c>
      <c r="D86" s="40">
        <f>C55</f>
        <v>2.84</v>
      </c>
      <c r="E86" s="40">
        <f t="shared" ref="E86:AL86" si="56">D55</f>
        <v>2.84</v>
      </c>
      <c r="F86" s="40">
        <f t="shared" si="56"/>
        <v>2.84</v>
      </c>
      <c r="G86" s="40">
        <f t="shared" si="56"/>
        <v>2.84</v>
      </c>
      <c r="H86" s="40">
        <f t="shared" si="56"/>
        <v>2.84</v>
      </c>
      <c r="I86" s="40">
        <f t="shared" si="56"/>
        <v>2.84</v>
      </c>
      <c r="J86" s="40">
        <f t="shared" si="56"/>
        <v>2.84</v>
      </c>
      <c r="K86" s="40">
        <f t="shared" si="56"/>
        <v>2.84</v>
      </c>
      <c r="L86" s="40">
        <f t="shared" si="56"/>
        <v>2.84</v>
      </c>
      <c r="M86" s="40">
        <f t="shared" si="56"/>
        <v>2.84</v>
      </c>
      <c r="N86" s="40">
        <f t="shared" si="56"/>
        <v>2.84</v>
      </c>
      <c r="O86" s="40">
        <f t="shared" si="56"/>
        <v>2.84</v>
      </c>
      <c r="P86" s="40">
        <f t="shared" si="56"/>
        <v>2.84</v>
      </c>
      <c r="Q86" s="40">
        <f t="shared" si="56"/>
        <v>2.84</v>
      </c>
      <c r="R86" s="40">
        <f t="shared" si="56"/>
        <v>2.84</v>
      </c>
      <c r="S86" s="40">
        <f t="shared" si="56"/>
        <v>2.84</v>
      </c>
      <c r="T86" s="40">
        <f t="shared" si="56"/>
        <v>2.84</v>
      </c>
      <c r="U86" s="40">
        <f t="shared" si="56"/>
        <v>2.84</v>
      </c>
      <c r="V86" s="40">
        <f t="shared" si="56"/>
        <v>2.84</v>
      </c>
      <c r="W86" s="40">
        <f t="shared" si="56"/>
        <v>2.84</v>
      </c>
      <c r="X86" s="40">
        <f t="shared" si="56"/>
        <v>2.84</v>
      </c>
      <c r="Y86" s="40">
        <f t="shared" si="56"/>
        <v>2.84</v>
      </c>
      <c r="Z86" s="40">
        <f t="shared" si="56"/>
        <v>2.84</v>
      </c>
      <c r="AA86" s="40">
        <f t="shared" si="56"/>
        <v>2.84</v>
      </c>
      <c r="AB86" s="40">
        <f t="shared" si="56"/>
        <v>2.84</v>
      </c>
      <c r="AC86" s="40">
        <f t="shared" si="56"/>
        <v>2.84</v>
      </c>
      <c r="AD86" s="40">
        <f t="shared" si="56"/>
        <v>2.84</v>
      </c>
      <c r="AE86" s="40">
        <f t="shared" si="56"/>
        <v>2.84</v>
      </c>
      <c r="AF86" s="40">
        <f t="shared" si="56"/>
        <v>2.84</v>
      </c>
      <c r="AG86" s="40">
        <f t="shared" si="56"/>
        <v>2.84</v>
      </c>
      <c r="AH86" s="40">
        <f t="shared" si="56"/>
        <v>2.84</v>
      </c>
      <c r="AI86" s="40">
        <f t="shared" si="56"/>
        <v>2.84</v>
      </c>
      <c r="AJ86" s="40">
        <f t="shared" si="56"/>
        <v>2.84</v>
      </c>
      <c r="AK86" s="40">
        <f t="shared" si="56"/>
        <v>2.84</v>
      </c>
      <c r="AL86" s="41">
        <f t="shared" si="56"/>
        <v>2.84</v>
      </c>
      <c r="AM86" s="39">
        <f t="shared" si="47"/>
        <v>31.24</v>
      </c>
      <c r="AN86" s="40">
        <f t="shared" si="48"/>
        <v>34.08</v>
      </c>
      <c r="AO86" s="41">
        <f t="shared" si="49"/>
        <v>34.08</v>
      </c>
    </row>
    <row r="87" spans="1:41" x14ac:dyDescent="0.3">
      <c r="A87" s="105"/>
      <c r="B87" s="61" t="s">
        <v>63</v>
      </c>
      <c r="C87" s="39">
        <f>C30</f>
        <v>41.333333333333336</v>
      </c>
      <c r="D87" s="40">
        <f t="shared" ref="D87:AL87" si="57">D30</f>
        <v>41.333333333333336</v>
      </c>
      <c r="E87" s="40">
        <f t="shared" si="57"/>
        <v>41.333333333333336</v>
      </c>
      <c r="F87" s="40">
        <f t="shared" si="57"/>
        <v>41.333333333333336</v>
      </c>
      <c r="G87" s="40">
        <f t="shared" si="57"/>
        <v>41.333333333333336</v>
      </c>
      <c r="H87" s="40">
        <f t="shared" si="57"/>
        <v>41.333333333333336</v>
      </c>
      <c r="I87" s="40">
        <f t="shared" si="57"/>
        <v>41.333333333333336</v>
      </c>
      <c r="J87" s="40">
        <f t="shared" si="57"/>
        <v>41.333333333333336</v>
      </c>
      <c r="K87" s="40">
        <f t="shared" si="57"/>
        <v>41.333333333333336</v>
      </c>
      <c r="L87" s="40">
        <f t="shared" si="57"/>
        <v>41.333333333333336</v>
      </c>
      <c r="M87" s="40">
        <f t="shared" si="57"/>
        <v>41.333333333333336</v>
      </c>
      <c r="N87" s="40">
        <f t="shared" si="57"/>
        <v>41.333333333333336</v>
      </c>
      <c r="O87" s="40">
        <f t="shared" si="57"/>
        <v>45.208333333333336</v>
      </c>
      <c r="P87" s="40">
        <f t="shared" si="57"/>
        <v>45.208333333333336</v>
      </c>
      <c r="Q87" s="40">
        <f t="shared" si="57"/>
        <v>45.208333333333336</v>
      </c>
      <c r="R87" s="40">
        <f t="shared" si="57"/>
        <v>45.208333333333336</v>
      </c>
      <c r="S87" s="40">
        <f t="shared" si="57"/>
        <v>45.208333333333336</v>
      </c>
      <c r="T87" s="40">
        <f t="shared" si="57"/>
        <v>45.208333333333336</v>
      </c>
      <c r="U87" s="40">
        <f t="shared" si="57"/>
        <v>45.208333333333336</v>
      </c>
      <c r="V87" s="40">
        <f t="shared" si="57"/>
        <v>45.208333333333336</v>
      </c>
      <c r="W87" s="40">
        <f t="shared" si="57"/>
        <v>45.208333333333336</v>
      </c>
      <c r="X87" s="40">
        <f t="shared" si="57"/>
        <v>45.208333333333336</v>
      </c>
      <c r="Y87" s="40">
        <f t="shared" si="57"/>
        <v>45.208333333333336</v>
      </c>
      <c r="Z87" s="40">
        <f t="shared" si="57"/>
        <v>45.208333333333336</v>
      </c>
      <c r="AA87" s="40">
        <f t="shared" si="57"/>
        <v>49.083333333333336</v>
      </c>
      <c r="AB87" s="40">
        <f t="shared" si="57"/>
        <v>49.083333333333336</v>
      </c>
      <c r="AC87" s="40">
        <f t="shared" si="57"/>
        <v>49.083333333333336</v>
      </c>
      <c r="AD87" s="40">
        <f t="shared" si="57"/>
        <v>49.083333333333336</v>
      </c>
      <c r="AE87" s="40">
        <f t="shared" si="57"/>
        <v>49.083333333333336</v>
      </c>
      <c r="AF87" s="40">
        <f t="shared" si="57"/>
        <v>49.083333333333336</v>
      </c>
      <c r="AG87" s="40">
        <f t="shared" si="57"/>
        <v>49.083333333333336</v>
      </c>
      <c r="AH87" s="40">
        <f t="shared" si="57"/>
        <v>49.083333333333336</v>
      </c>
      <c r="AI87" s="40">
        <f t="shared" si="57"/>
        <v>49.083333333333336</v>
      </c>
      <c r="AJ87" s="40">
        <f t="shared" si="57"/>
        <v>49.083333333333336</v>
      </c>
      <c r="AK87" s="40">
        <f t="shared" si="57"/>
        <v>49.083333333333336</v>
      </c>
      <c r="AL87" s="41">
        <f t="shared" si="57"/>
        <v>49.083333333333336</v>
      </c>
      <c r="AM87" s="39">
        <f t="shared" si="47"/>
        <v>495.99999999999994</v>
      </c>
      <c r="AN87" s="40">
        <f t="shared" si="48"/>
        <v>542.49999999999989</v>
      </c>
      <c r="AO87" s="41">
        <f t="shared" si="49"/>
        <v>589</v>
      </c>
    </row>
    <row r="88" spans="1:41" x14ac:dyDescent="0.3">
      <c r="A88" s="105"/>
      <c r="B88" s="61" t="s">
        <v>64</v>
      </c>
      <c r="C88" s="39">
        <f>C60</f>
        <v>0</v>
      </c>
      <c r="D88" s="40">
        <f t="shared" ref="D88:AL88" si="58">D60</f>
        <v>0</v>
      </c>
      <c r="E88" s="40">
        <f t="shared" si="58"/>
        <v>0</v>
      </c>
      <c r="F88" s="40">
        <f t="shared" si="58"/>
        <v>0</v>
      </c>
      <c r="G88" s="40">
        <f t="shared" si="58"/>
        <v>0</v>
      </c>
      <c r="H88" s="40">
        <f t="shared" si="58"/>
        <v>0</v>
      </c>
      <c r="I88" s="40">
        <f t="shared" si="58"/>
        <v>0</v>
      </c>
      <c r="J88" s="40">
        <f t="shared" si="58"/>
        <v>0</v>
      </c>
      <c r="K88" s="40">
        <f t="shared" si="58"/>
        <v>0</v>
      </c>
      <c r="L88" s="40">
        <f t="shared" si="58"/>
        <v>0</v>
      </c>
      <c r="M88" s="40">
        <f t="shared" si="58"/>
        <v>0</v>
      </c>
      <c r="N88" s="40">
        <f t="shared" si="58"/>
        <v>112.42751999999992</v>
      </c>
      <c r="O88" s="40">
        <f t="shared" si="58"/>
        <v>0</v>
      </c>
      <c r="P88" s="40">
        <f t="shared" si="58"/>
        <v>0</v>
      </c>
      <c r="Q88" s="40">
        <f t="shared" si="58"/>
        <v>0</v>
      </c>
      <c r="R88" s="40">
        <f t="shared" si="58"/>
        <v>0</v>
      </c>
      <c r="S88" s="40">
        <f t="shared" si="58"/>
        <v>0</v>
      </c>
      <c r="T88" s="40">
        <f t="shared" si="58"/>
        <v>0</v>
      </c>
      <c r="U88" s="40">
        <f t="shared" si="58"/>
        <v>0</v>
      </c>
      <c r="V88" s="40">
        <f t="shared" si="58"/>
        <v>0</v>
      </c>
      <c r="W88" s="40">
        <f t="shared" si="58"/>
        <v>0</v>
      </c>
      <c r="X88" s="40">
        <f t="shared" si="58"/>
        <v>0</v>
      </c>
      <c r="Y88" s="40">
        <f t="shared" si="58"/>
        <v>0</v>
      </c>
      <c r="Z88" s="40">
        <f t="shared" si="58"/>
        <v>174.49775999999989</v>
      </c>
      <c r="AA88" s="40">
        <f t="shared" si="58"/>
        <v>0</v>
      </c>
      <c r="AB88" s="40">
        <f t="shared" si="58"/>
        <v>0</v>
      </c>
      <c r="AC88" s="40">
        <f t="shared" si="58"/>
        <v>0</v>
      </c>
      <c r="AD88" s="40">
        <f t="shared" si="58"/>
        <v>0</v>
      </c>
      <c r="AE88" s="40">
        <f t="shared" si="58"/>
        <v>0</v>
      </c>
      <c r="AF88" s="40">
        <f t="shared" si="58"/>
        <v>0</v>
      </c>
      <c r="AG88" s="40">
        <f t="shared" si="58"/>
        <v>0</v>
      </c>
      <c r="AH88" s="40">
        <f t="shared" si="58"/>
        <v>0</v>
      </c>
      <c r="AI88" s="40">
        <f t="shared" si="58"/>
        <v>0</v>
      </c>
      <c r="AJ88" s="40">
        <f t="shared" si="58"/>
        <v>0</v>
      </c>
      <c r="AK88" s="40">
        <f t="shared" si="58"/>
        <v>0</v>
      </c>
      <c r="AL88" s="41">
        <f t="shared" si="58"/>
        <v>209.82527999999996</v>
      </c>
      <c r="AM88" s="39">
        <f t="shared" si="47"/>
        <v>112.42751999999992</v>
      </c>
      <c r="AN88" s="40">
        <f t="shared" si="48"/>
        <v>174.49775999999989</v>
      </c>
      <c r="AO88" s="41">
        <f t="shared" si="49"/>
        <v>209.82527999999996</v>
      </c>
    </row>
    <row r="89" spans="1:41" x14ac:dyDescent="0.3">
      <c r="A89" s="43"/>
      <c r="B89" s="67" t="s">
        <v>47</v>
      </c>
      <c r="C89" s="68">
        <f>SUM(C72:C88)</f>
        <v>83.316666666666663</v>
      </c>
      <c r="D89" s="69">
        <f t="shared" ref="D89:AO89" si="59">SUM(D72:D88)</f>
        <v>95.740000000000009</v>
      </c>
      <c r="E89" s="69">
        <f t="shared" si="59"/>
        <v>95.740000000000009</v>
      </c>
      <c r="F89" s="69">
        <f t="shared" si="59"/>
        <v>95.740000000000009</v>
      </c>
      <c r="G89" s="69">
        <f t="shared" si="59"/>
        <v>95.740000000000009</v>
      </c>
      <c r="H89" s="69">
        <f t="shared" si="59"/>
        <v>95.740000000000009</v>
      </c>
      <c r="I89" s="69">
        <f t="shared" si="59"/>
        <v>95.740000000000009</v>
      </c>
      <c r="J89" s="69">
        <f t="shared" si="59"/>
        <v>95.740000000000009</v>
      </c>
      <c r="K89" s="69">
        <f t="shared" si="59"/>
        <v>95.740000000000009</v>
      </c>
      <c r="L89" s="69">
        <f t="shared" si="59"/>
        <v>95.740000000000009</v>
      </c>
      <c r="M89" s="69">
        <f t="shared" si="59"/>
        <v>95.740000000000009</v>
      </c>
      <c r="N89" s="69">
        <f t="shared" si="59"/>
        <v>208.16751999999991</v>
      </c>
      <c r="O89" s="69">
        <f t="shared" si="59"/>
        <v>103.47750000000002</v>
      </c>
      <c r="P89" s="69">
        <f t="shared" si="59"/>
        <v>102.94416666666666</v>
      </c>
      <c r="Q89" s="69">
        <f t="shared" si="59"/>
        <v>102.94416666666666</v>
      </c>
      <c r="R89" s="69">
        <f t="shared" si="59"/>
        <v>102.94416666666666</v>
      </c>
      <c r="S89" s="69">
        <f t="shared" si="59"/>
        <v>102.94416666666666</v>
      </c>
      <c r="T89" s="69">
        <f t="shared" si="59"/>
        <v>102.94416666666666</v>
      </c>
      <c r="U89" s="69">
        <f t="shared" si="59"/>
        <v>102.94416666666666</v>
      </c>
      <c r="V89" s="69">
        <f t="shared" si="59"/>
        <v>102.94416666666666</v>
      </c>
      <c r="W89" s="69">
        <f t="shared" si="59"/>
        <v>102.94416666666666</v>
      </c>
      <c r="X89" s="69">
        <f t="shared" si="59"/>
        <v>102.94416666666666</v>
      </c>
      <c r="Y89" s="69">
        <f t="shared" si="59"/>
        <v>102.94416666666666</v>
      </c>
      <c r="Z89" s="69">
        <f t="shared" si="59"/>
        <v>277.44192666666652</v>
      </c>
      <c r="AA89" s="69">
        <f t="shared" si="59"/>
        <v>110.68166666666667</v>
      </c>
      <c r="AB89" s="69">
        <f t="shared" si="59"/>
        <v>110.14833333333334</v>
      </c>
      <c r="AC89" s="69">
        <f t="shared" si="59"/>
        <v>110.14833333333334</v>
      </c>
      <c r="AD89" s="69">
        <f t="shared" si="59"/>
        <v>110.14833333333334</v>
      </c>
      <c r="AE89" s="69">
        <f t="shared" si="59"/>
        <v>110.14833333333334</v>
      </c>
      <c r="AF89" s="69">
        <f t="shared" si="59"/>
        <v>110.14833333333334</v>
      </c>
      <c r="AG89" s="69">
        <f t="shared" si="59"/>
        <v>110.14833333333334</v>
      </c>
      <c r="AH89" s="69">
        <f t="shared" si="59"/>
        <v>110.14833333333334</v>
      </c>
      <c r="AI89" s="69">
        <f t="shared" si="59"/>
        <v>110.14833333333334</v>
      </c>
      <c r="AJ89" s="69">
        <f t="shared" si="59"/>
        <v>110.14833333333334</v>
      </c>
      <c r="AK89" s="69">
        <f t="shared" si="59"/>
        <v>110.14833333333334</v>
      </c>
      <c r="AL89" s="70">
        <f t="shared" si="59"/>
        <v>319.97361333333333</v>
      </c>
      <c r="AM89" s="64">
        <f t="shared" si="59"/>
        <v>1248.8841866666669</v>
      </c>
      <c r="AN89" s="65">
        <f t="shared" si="59"/>
        <v>1410.3610933333334</v>
      </c>
      <c r="AO89" s="66">
        <f t="shared" si="59"/>
        <v>1532.1386133333335</v>
      </c>
    </row>
    <row r="90" spans="1:41" x14ac:dyDescent="0.3">
      <c r="B90" s="24"/>
      <c r="C90" s="42"/>
      <c r="AL90" s="43"/>
      <c r="AM90" s="42"/>
      <c r="AO90" s="43"/>
    </row>
    <row r="91" spans="1:41" x14ac:dyDescent="0.3">
      <c r="B91" s="62" t="s">
        <v>65</v>
      </c>
      <c r="C91" s="39">
        <f>C70-C89</f>
        <v>44.336666666666673</v>
      </c>
      <c r="D91" s="40">
        <f t="shared" ref="D91:AO91" si="60">D70-D89</f>
        <v>35.913333333333327</v>
      </c>
      <c r="E91" s="40">
        <f t="shared" si="60"/>
        <v>35.913333333333327</v>
      </c>
      <c r="F91" s="40">
        <f t="shared" si="60"/>
        <v>35.913333333333327</v>
      </c>
      <c r="G91" s="40">
        <f t="shared" si="60"/>
        <v>35.913333333333327</v>
      </c>
      <c r="H91" s="40">
        <f t="shared" si="60"/>
        <v>35.913333333333327</v>
      </c>
      <c r="I91" s="40">
        <f t="shared" si="60"/>
        <v>35.913333333333327</v>
      </c>
      <c r="J91" s="40">
        <f t="shared" si="60"/>
        <v>35.913333333333327</v>
      </c>
      <c r="K91" s="40">
        <f t="shared" si="60"/>
        <v>35.913333333333327</v>
      </c>
      <c r="L91" s="40">
        <f t="shared" si="60"/>
        <v>35.913333333333327</v>
      </c>
      <c r="M91" s="40">
        <f t="shared" si="60"/>
        <v>35.913333333333327</v>
      </c>
      <c r="N91" s="40">
        <f t="shared" si="60"/>
        <v>-76.514186666666575</v>
      </c>
      <c r="O91" s="40">
        <f t="shared" si="60"/>
        <v>40.143333333333317</v>
      </c>
      <c r="P91" s="40">
        <f t="shared" si="60"/>
        <v>41.051666666666677</v>
      </c>
      <c r="Q91" s="40">
        <f t="shared" si="60"/>
        <v>41.051666666666677</v>
      </c>
      <c r="R91" s="40">
        <f t="shared" si="60"/>
        <v>41.051666666666677</v>
      </c>
      <c r="S91" s="40">
        <f t="shared" si="60"/>
        <v>41.051666666666677</v>
      </c>
      <c r="T91" s="40">
        <f t="shared" si="60"/>
        <v>41.051666666666677</v>
      </c>
      <c r="U91" s="40">
        <f t="shared" si="60"/>
        <v>41.051666666666677</v>
      </c>
      <c r="V91" s="40">
        <f t="shared" si="60"/>
        <v>41.051666666666677</v>
      </c>
      <c r="W91" s="40">
        <f t="shared" si="60"/>
        <v>41.051666666666677</v>
      </c>
      <c r="X91" s="40">
        <f t="shared" si="60"/>
        <v>41.051666666666677</v>
      </c>
      <c r="Y91" s="40">
        <f t="shared" si="60"/>
        <v>41.051666666666677</v>
      </c>
      <c r="Z91" s="40">
        <f t="shared" si="60"/>
        <v>-133.44609333333318</v>
      </c>
      <c r="AA91" s="40">
        <f t="shared" si="60"/>
        <v>45.281666666666666</v>
      </c>
      <c r="AB91" s="40">
        <f t="shared" si="60"/>
        <v>46.19</v>
      </c>
      <c r="AC91" s="40">
        <f t="shared" si="60"/>
        <v>46.19</v>
      </c>
      <c r="AD91" s="40">
        <f t="shared" si="60"/>
        <v>46.19</v>
      </c>
      <c r="AE91" s="40">
        <f t="shared" si="60"/>
        <v>46.19</v>
      </c>
      <c r="AF91" s="40">
        <f t="shared" si="60"/>
        <v>46.19</v>
      </c>
      <c r="AG91" s="40">
        <f t="shared" si="60"/>
        <v>46.19</v>
      </c>
      <c r="AH91" s="40">
        <f t="shared" si="60"/>
        <v>46.19</v>
      </c>
      <c r="AI91" s="40">
        <f t="shared" si="60"/>
        <v>46.19</v>
      </c>
      <c r="AJ91" s="40">
        <f t="shared" si="60"/>
        <v>46.19</v>
      </c>
      <c r="AK91" s="40">
        <f t="shared" si="60"/>
        <v>46.19</v>
      </c>
      <c r="AL91" s="41">
        <f t="shared" si="60"/>
        <v>-163.63527999999999</v>
      </c>
      <c r="AM91" s="55">
        <f t="shared" si="60"/>
        <v>326.95581333333348</v>
      </c>
      <c r="AN91" s="12">
        <f t="shared" si="60"/>
        <v>317.21390666666707</v>
      </c>
      <c r="AO91" s="56">
        <f t="shared" si="60"/>
        <v>343.54638666666665</v>
      </c>
    </row>
    <row r="92" spans="1:41" ht="15.6" x14ac:dyDescent="0.3">
      <c r="B92" s="72" t="s">
        <v>66</v>
      </c>
      <c r="C92" s="81">
        <f>C91</f>
        <v>44.336666666666673</v>
      </c>
      <c r="D92" s="79">
        <f>C92+D91</f>
        <v>80.25</v>
      </c>
      <c r="E92" s="79">
        <f t="shared" ref="E92:AL92" si="61">D92+E91</f>
        <v>116.16333333333333</v>
      </c>
      <c r="F92" s="79">
        <f t="shared" si="61"/>
        <v>152.07666666666665</v>
      </c>
      <c r="G92" s="79">
        <f t="shared" si="61"/>
        <v>187.98999999999998</v>
      </c>
      <c r="H92" s="79">
        <f t="shared" si="61"/>
        <v>223.90333333333331</v>
      </c>
      <c r="I92" s="79">
        <f t="shared" si="61"/>
        <v>259.81666666666661</v>
      </c>
      <c r="J92" s="79">
        <f t="shared" si="61"/>
        <v>295.7299999999999</v>
      </c>
      <c r="K92" s="79">
        <f t="shared" si="61"/>
        <v>331.6433333333332</v>
      </c>
      <c r="L92" s="79">
        <f t="shared" si="61"/>
        <v>367.5566666666665</v>
      </c>
      <c r="M92" s="79">
        <f t="shared" si="61"/>
        <v>403.4699999999998</v>
      </c>
      <c r="N92" s="79">
        <f t="shared" si="61"/>
        <v>326.95581333333325</v>
      </c>
      <c r="O92" s="79">
        <f t="shared" si="61"/>
        <v>367.09914666666657</v>
      </c>
      <c r="P92" s="79">
        <f t="shared" si="61"/>
        <v>408.15081333333325</v>
      </c>
      <c r="Q92" s="79">
        <f t="shared" si="61"/>
        <v>449.20247999999992</v>
      </c>
      <c r="R92" s="79">
        <f t="shared" si="61"/>
        <v>490.2541466666666</v>
      </c>
      <c r="S92" s="79">
        <f t="shared" si="61"/>
        <v>531.30581333333328</v>
      </c>
      <c r="T92" s="79">
        <f t="shared" si="61"/>
        <v>572.3574799999999</v>
      </c>
      <c r="U92" s="79">
        <f t="shared" si="61"/>
        <v>613.40914666666663</v>
      </c>
      <c r="V92" s="79">
        <f t="shared" si="61"/>
        <v>654.46081333333336</v>
      </c>
      <c r="W92" s="79">
        <f t="shared" si="61"/>
        <v>695.5124800000001</v>
      </c>
      <c r="X92" s="79">
        <f t="shared" si="61"/>
        <v>736.56414666666683</v>
      </c>
      <c r="Y92" s="79">
        <f t="shared" si="61"/>
        <v>777.61581333333356</v>
      </c>
      <c r="Z92" s="79">
        <f t="shared" si="61"/>
        <v>644.16972000000032</v>
      </c>
      <c r="AA92" s="79">
        <f t="shared" si="61"/>
        <v>689.45138666666696</v>
      </c>
      <c r="AB92" s="79">
        <f t="shared" si="61"/>
        <v>735.6413866666669</v>
      </c>
      <c r="AC92" s="79">
        <f t="shared" si="61"/>
        <v>781.83138666666696</v>
      </c>
      <c r="AD92" s="79">
        <f t="shared" si="61"/>
        <v>828.02138666666701</v>
      </c>
      <c r="AE92" s="79">
        <f t="shared" si="61"/>
        <v>874.21138666666707</v>
      </c>
      <c r="AF92" s="79">
        <f t="shared" si="61"/>
        <v>920.40138666666712</v>
      </c>
      <c r="AG92" s="79">
        <f t="shared" si="61"/>
        <v>966.59138666666718</v>
      </c>
      <c r="AH92" s="79">
        <f t="shared" si="61"/>
        <v>1012.7813866666672</v>
      </c>
      <c r="AI92" s="79">
        <f t="shared" si="61"/>
        <v>1058.9713866666673</v>
      </c>
      <c r="AJ92" s="79">
        <f t="shared" si="61"/>
        <v>1105.1613866666673</v>
      </c>
      <c r="AK92" s="79">
        <f t="shared" si="61"/>
        <v>1151.3513866666674</v>
      </c>
      <c r="AL92" s="80">
        <f t="shared" si="61"/>
        <v>987.71610666666743</v>
      </c>
      <c r="AM92" s="76">
        <f>N92</f>
        <v>326.95581333333325</v>
      </c>
      <c r="AN92" s="77">
        <f>Z92</f>
        <v>644.16972000000032</v>
      </c>
      <c r="AO92" s="78">
        <f>AL92</f>
        <v>987.71610666666743</v>
      </c>
    </row>
  </sheetData>
  <mergeCells count="5">
    <mergeCell ref="N4:P4"/>
    <mergeCell ref="C18:AL18"/>
    <mergeCell ref="C34:AL34"/>
    <mergeCell ref="C64:AL64"/>
    <mergeCell ref="S4:U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0"/>
  <sheetViews>
    <sheetView showGridLines="0" workbookViewId="0">
      <selection activeCell="E13" sqref="E13"/>
    </sheetView>
  </sheetViews>
  <sheetFormatPr defaultRowHeight="14.4" x14ac:dyDescent="0.3"/>
  <cols>
    <col min="1" max="1" width="0.88671875" customWidth="1"/>
    <col min="3" max="3" width="18.5546875" customWidth="1"/>
    <col min="4" max="4" width="5.88671875" bestFit="1" customWidth="1"/>
    <col min="8" max="8" width="26.6640625" customWidth="1"/>
    <col min="9" max="9" width="10.88671875" customWidth="1"/>
  </cols>
  <sheetData>
    <row r="1" spans="1:9" x14ac:dyDescent="0.3">
      <c r="A1" s="124" t="s">
        <v>77</v>
      </c>
      <c r="H1" t="s">
        <v>106</v>
      </c>
      <c r="I1" s="122"/>
    </row>
    <row r="2" spans="1:9" x14ac:dyDescent="0.3">
      <c r="A2" s="124" t="s">
        <v>78</v>
      </c>
      <c r="I2" s="196">
        <v>45272</v>
      </c>
    </row>
    <row r="3" spans="1:9" ht="15" thickBot="1" x14ac:dyDescent="0.35"/>
    <row r="4" spans="1:9" ht="18.600000000000001" thickBot="1" x14ac:dyDescent="0.4">
      <c r="B4" s="137" t="s">
        <v>81</v>
      </c>
      <c r="C4" s="138"/>
      <c r="D4" s="138"/>
      <c r="E4" s="138"/>
      <c r="F4" s="138"/>
      <c r="G4" s="139"/>
    </row>
    <row r="6" spans="1:9" x14ac:dyDescent="0.3">
      <c r="C6" s="135" t="s">
        <v>76</v>
      </c>
      <c r="D6" s="136"/>
    </row>
    <row r="7" spans="1:9" x14ac:dyDescent="0.3">
      <c r="C7" s="96"/>
      <c r="D7" s="126" t="s">
        <v>83</v>
      </c>
    </row>
    <row r="8" spans="1:9" x14ac:dyDescent="0.3">
      <c r="C8" s="86" t="s">
        <v>72</v>
      </c>
      <c r="D8" s="89">
        <v>20</v>
      </c>
    </row>
    <row r="9" spans="1:9" x14ac:dyDescent="0.3">
      <c r="C9" s="86" t="s">
        <v>71</v>
      </c>
      <c r="D9" s="53">
        <f>'Final Template'!A28</f>
        <v>15</v>
      </c>
    </row>
    <row r="10" spans="1:9" x14ac:dyDescent="0.3">
      <c r="C10" s="86" t="s">
        <v>73</v>
      </c>
      <c r="D10" s="89">
        <v>390</v>
      </c>
    </row>
    <row r="11" spans="1:9" x14ac:dyDescent="0.3">
      <c r="C11" s="86" t="s">
        <v>36</v>
      </c>
      <c r="D11" s="89">
        <v>50</v>
      </c>
    </row>
    <row r="12" spans="1:9" x14ac:dyDescent="0.3">
      <c r="C12" s="86" t="s">
        <v>2</v>
      </c>
      <c r="D12" s="89">
        <v>1</v>
      </c>
    </row>
    <row r="13" spans="1:9" x14ac:dyDescent="0.3">
      <c r="C13" s="119" t="s">
        <v>47</v>
      </c>
      <c r="D13" s="120">
        <f>SUM(D8:D12)</f>
        <v>476</v>
      </c>
    </row>
    <row r="14" spans="1:9" ht="4.5" customHeight="1" x14ac:dyDescent="0.3">
      <c r="C14" s="42"/>
      <c r="D14" s="53"/>
    </row>
    <row r="15" spans="1:9" x14ac:dyDescent="0.3">
      <c r="C15" s="86" t="s">
        <v>75</v>
      </c>
      <c r="D15" s="53">
        <f>ABS(MIN('Final Template'!C92:AL92))</f>
        <v>44.336666666666673</v>
      </c>
    </row>
    <row r="16" spans="1:9" ht="3.75" customHeight="1" x14ac:dyDescent="0.3">
      <c r="C16" s="42"/>
      <c r="D16" s="53"/>
    </row>
    <row r="17" spans="2:4" ht="15.6" x14ac:dyDescent="0.3">
      <c r="C17" s="121" t="s">
        <v>74</v>
      </c>
      <c r="D17" s="80">
        <f>D13+D15</f>
        <v>520.3366666666667</v>
      </c>
    </row>
    <row r="18" spans="2:4" x14ac:dyDescent="0.3">
      <c r="C18" s="125" t="s">
        <v>82</v>
      </c>
    </row>
    <row r="20" spans="2:4" x14ac:dyDescent="0.3">
      <c r="B20" t="s">
        <v>89</v>
      </c>
    </row>
  </sheetData>
  <mergeCells count="2">
    <mergeCell ref="C6:D6"/>
    <mergeCell ref="B4:G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O92"/>
  <sheetViews>
    <sheetView showGridLines="0" tabSelected="1" topLeftCell="B77" zoomScaleNormal="100" workbookViewId="0">
      <pane xSplit="1" topLeftCell="C1" activePane="topRight" state="frozen"/>
      <selection activeCell="B1" sqref="B1"/>
      <selection pane="topRight" activeCell="H2" sqref="H2:S2"/>
    </sheetView>
  </sheetViews>
  <sheetFormatPr defaultRowHeight="14.4" x14ac:dyDescent="0.3"/>
  <cols>
    <col min="1" max="1" width="6.109375" bestFit="1" customWidth="1"/>
    <col min="2" max="2" width="21" bestFit="1" customWidth="1"/>
    <col min="3" max="3" width="11.5546875" bestFit="1" customWidth="1"/>
    <col min="4" max="4" width="10.6640625" bestFit="1" customWidth="1"/>
    <col min="5" max="6" width="6.88671875" customWidth="1"/>
    <col min="7" max="8" width="9.109375" bestFit="1" customWidth="1"/>
    <col min="9" max="9" width="8.6640625" bestFit="1" customWidth="1"/>
    <col min="10" max="10" width="11.6640625" bestFit="1" customWidth="1"/>
    <col min="11" max="12" width="6.88671875" customWidth="1"/>
    <col min="13" max="13" width="9.6640625" bestFit="1" customWidth="1"/>
    <col min="14" max="16" width="7.109375" customWidth="1"/>
    <col min="17" max="17" width="6.88671875" customWidth="1"/>
    <col min="18" max="18" width="9.6640625" bestFit="1" customWidth="1"/>
    <col min="19" max="38" width="7.109375" customWidth="1"/>
    <col min="39" max="41" width="9.5546875" bestFit="1" customWidth="1"/>
  </cols>
  <sheetData>
    <row r="1" spans="1:22" ht="15" thickBot="1" x14ac:dyDescent="0.35">
      <c r="A1" s="124" t="s">
        <v>77</v>
      </c>
      <c r="V1" s="122" t="s">
        <v>79</v>
      </c>
    </row>
    <row r="2" spans="1:22" ht="18.600000000000001" thickBot="1" x14ac:dyDescent="0.4">
      <c r="A2" s="124" t="s">
        <v>78</v>
      </c>
      <c r="H2" s="137" t="s">
        <v>81</v>
      </c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9"/>
      <c r="V2" s="123" t="s">
        <v>80</v>
      </c>
    </row>
    <row r="4" spans="1:22" x14ac:dyDescent="0.3">
      <c r="N4" s="132" t="s">
        <v>12</v>
      </c>
      <c r="O4" s="133"/>
      <c r="P4" s="134"/>
      <c r="S4" s="132" t="s">
        <v>8</v>
      </c>
      <c r="T4" s="133"/>
      <c r="U4" s="134"/>
    </row>
    <row r="5" spans="1:22" x14ac:dyDescent="0.3">
      <c r="B5" s="101" t="s">
        <v>17</v>
      </c>
      <c r="C5" s="82" t="s">
        <v>18</v>
      </c>
      <c r="D5" s="125" t="s">
        <v>88</v>
      </c>
      <c r="N5" s="107" t="s">
        <v>69</v>
      </c>
      <c r="O5" s="108" t="s">
        <v>70</v>
      </c>
      <c r="P5" s="109" t="s">
        <v>70</v>
      </c>
      <c r="S5" s="107" t="s">
        <v>69</v>
      </c>
      <c r="T5" s="108" t="s">
        <v>70</v>
      </c>
      <c r="U5" s="109" t="s">
        <v>70</v>
      </c>
    </row>
    <row r="6" spans="1:22" x14ac:dyDescent="0.3">
      <c r="L6" s="43"/>
      <c r="M6" s="116" t="s">
        <v>10</v>
      </c>
      <c r="N6" s="110">
        <v>1599.9999999999998</v>
      </c>
      <c r="O6" s="111">
        <v>1749.9999999999998</v>
      </c>
      <c r="P6" s="112">
        <v>1899.9999999999998</v>
      </c>
      <c r="R6" s="116" t="s">
        <v>10</v>
      </c>
      <c r="S6" s="110">
        <v>1280</v>
      </c>
      <c r="T6" s="111">
        <v>1400.0000000000002</v>
      </c>
      <c r="U6" s="112">
        <v>1520.0000000000002</v>
      </c>
    </row>
    <row r="7" spans="1:22" x14ac:dyDescent="0.3">
      <c r="B7" s="83" t="s">
        <v>9</v>
      </c>
      <c r="C7" s="84" t="s">
        <v>12</v>
      </c>
      <c r="D7" s="85" t="s">
        <v>8</v>
      </c>
      <c r="F7" s="83" t="s">
        <v>50</v>
      </c>
      <c r="G7" s="94"/>
      <c r="H7" s="127" t="s">
        <v>84</v>
      </c>
      <c r="I7" s="94"/>
      <c r="J7" s="95"/>
      <c r="L7" s="43"/>
      <c r="M7" s="117" t="s">
        <v>67</v>
      </c>
      <c r="N7" s="113">
        <v>290.47399999999982</v>
      </c>
      <c r="O7" s="5">
        <v>419.78699999999975</v>
      </c>
      <c r="P7" s="53">
        <v>493.38599999999991</v>
      </c>
      <c r="R7" s="117" t="s">
        <v>67</v>
      </c>
      <c r="S7" s="113">
        <v>61.226000000000198</v>
      </c>
      <c r="T7" s="5">
        <v>169.04700000000011</v>
      </c>
      <c r="U7" s="53">
        <v>221.1540000000002</v>
      </c>
    </row>
    <row r="8" spans="1:22" x14ac:dyDescent="0.3">
      <c r="B8" s="86" t="s">
        <v>11</v>
      </c>
      <c r="C8" s="88">
        <v>1600000</v>
      </c>
      <c r="D8" s="89">
        <f>C8*0.8</f>
        <v>1280000</v>
      </c>
      <c r="F8" s="96" t="s">
        <v>51</v>
      </c>
      <c r="G8" s="4" t="s">
        <v>52</v>
      </c>
      <c r="H8" s="4" t="s">
        <v>53</v>
      </c>
      <c r="I8" s="4" t="s">
        <v>54</v>
      </c>
      <c r="J8" s="97" t="s">
        <v>55</v>
      </c>
      <c r="L8" s="43"/>
      <c r="M8" s="117" t="s">
        <v>68</v>
      </c>
      <c r="N8" s="113">
        <v>178.04647999999992</v>
      </c>
      <c r="O8" s="5">
        <v>245.28923999999986</v>
      </c>
      <c r="P8" s="53">
        <v>283.56071999999995</v>
      </c>
      <c r="R8" s="117" t="s">
        <v>68</v>
      </c>
      <c r="S8" s="113">
        <v>48.756280000000153</v>
      </c>
      <c r="T8" s="5">
        <v>114.90444000000005</v>
      </c>
      <c r="U8" s="53">
        <v>142.00008000000011</v>
      </c>
    </row>
    <row r="9" spans="1:22" x14ac:dyDescent="0.3">
      <c r="B9" s="86" t="s">
        <v>13</v>
      </c>
      <c r="C9" s="88">
        <v>150000</v>
      </c>
      <c r="D9" s="89">
        <f>C9*0.8</f>
        <v>120000</v>
      </c>
      <c r="F9" s="96">
        <v>1</v>
      </c>
      <c r="G9" s="88">
        <v>0</v>
      </c>
      <c r="H9" s="88">
        <v>50</v>
      </c>
      <c r="I9" s="5">
        <v>0</v>
      </c>
      <c r="J9" s="92">
        <v>0.2</v>
      </c>
      <c r="L9" s="43"/>
      <c r="M9" s="118" t="s">
        <v>3</v>
      </c>
      <c r="N9" s="114">
        <v>326.95581333333325</v>
      </c>
      <c r="O9" s="99">
        <v>644.16972000000032</v>
      </c>
      <c r="P9" s="115">
        <v>987.71610666666743</v>
      </c>
      <c r="R9" s="118" t="s">
        <v>3</v>
      </c>
      <c r="S9" s="114">
        <v>197.39894666666655</v>
      </c>
      <c r="T9" s="99">
        <v>384.20305333333283</v>
      </c>
      <c r="U9" s="115">
        <v>586.16379999999958</v>
      </c>
    </row>
    <row r="10" spans="1:22" x14ac:dyDescent="0.3">
      <c r="B10" s="86" t="s">
        <v>35</v>
      </c>
      <c r="C10" s="90">
        <v>0.31</v>
      </c>
      <c r="D10" s="91">
        <v>0.35</v>
      </c>
      <c r="F10" s="96">
        <v>2</v>
      </c>
      <c r="G10" s="5">
        <f>H9</f>
        <v>50</v>
      </c>
      <c r="H10" s="88">
        <v>100</v>
      </c>
      <c r="I10" s="5">
        <f>H9*J9</f>
        <v>10</v>
      </c>
      <c r="J10" s="92">
        <v>0.22</v>
      </c>
      <c r="K10" s="10"/>
      <c r="P10" s="127" t="s">
        <v>84</v>
      </c>
    </row>
    <row r="11" spans="1:22" x14ac:dyDescent="0.3">
      <c r="B11" s="86" t="s">
        <v>34</v>
      </c>
      <c r="C11" s="90">
        <v>0.17</v>
      </c>
      <c r="D11" s="92">
        <v>0.2</v>
      </c>
      <c r="F11" s="98">
        <v>3</v>
      </c>
      <c r="G11" s="99">
        <f>H10</f>
        <v>100</v>
      </c>
      <c r="H11" s="99"/>
      <c r="I11" s="99">
        <f>I10+J10*(H10-G10)</f>
        <v>21</v>
      </c>
      <c r="J11" s="100">
        <v>0.48</v>
      </c>
    </row>
    <row r="12" spans="1:22" x14ac:dyDescent="0.3">
      <c r="B12" s="86" t="s">
        <v>45</v>
      </c>
      <c r="C12" s="88">
        <v>2000</v>
      </c>
      <c r="D12" s="43"/>
      <c r="I12" s="10"/>
    </row>
    <row r="13" spans="1:22" x14ac:dyDescent="0.3">
      <c r="B13" s="86" t="s">
        <v>46</v>
      </c>
      <c r="C13" s="88">
        <v>426000</v>
      </c>
      <c r="D13" s="43"/>
    </row>
    <row r="14" spans="1:22" x14ac:dyDescent="0.3">
      <c r="B14" s="87" t="s">
        <v>43</v>
      </c>
      <c r="C14" s="93">
        <v>0.08</v>
      </c>
      <c r="D14" s="60"/>
      <c r="F14" s="131" t="s">
        <v>91</v>
      </c>
      <c r="G14" s="129"/>
      <c r="H14" s="129"/>
      <c r="I14" s="129"/>
      <c r="J14" s="129"/>
      <c r="K14" s="129"/>
      <c r="L14" s="54"/>
    </row>
    <row r="15" spans="1:22" x14ac:dyDescent="0.3">
      <c r="B15" s="127" t="s">
        <v>85</v>
      </c>
      <c r="F15" s="130" t="s">
        <v>87</v>
      </c>
    </row>
    <row r="17" spans="1:41" x14ac:dyDescent="0.3">
      <c r="C17" t="s">
        <v>90</v>
      </c>
    </row>
    <row r="18" spans="1:41" x14ac:dyDescent="0.3">
      <c r="C18" s="132" t="s">
        <v>29</v>
      </c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4"/>
    </row>
    <row r="19" spans="1:41" x14ac:dyDescent="0.3">
      <c r="B19" s="128" t="s">
        <v>86</v>
      </c>
      <c r="C19" s="20">
        <v>1</v>
      </c>
      <c r="D19" s="21">
        <v>2</v>
      </c>
      <c r="E19" s="21">
        <v>3</v>
      </c>
      <c r="F19" s="21">
        <v>4</v>
      </c>
      <c r="G19" s="21">
        <v>5</v>
      </c>
      <c r="H19" s="21">
        <v>6</v>
      </c>
      <c r="I19" s="21">
        <v>7</v>
      </c>
      <c r="J19" s="21">
        <v>8</v>
      </c>
      <c r="K19" s="21">
        <v>9</v>
      </c>
      <c r="L19" s="21">
        <v>10</v>
      </c>
      <c r="M19" s="21">
        <v>11</v>
      </c>
      <c r="N19" s="21">
        <v>12</v>
      </c>
      <c r="O19" s="21">
        <v>13</v>
      </c>
      <c r="P19" s="21">
        <v>14</v>
      </c>
      <c r="Q19" s="21">
        <v>15</v>
      </c>
      <c r="R19" s="21">
        <v>16</v>
      </c>
      <c r="S19" s="21">
        <v>17</v>
      </c>
      <c r="T19" s="21">
        <v>18</v>
      </c>
      <c r="U19" s="21">
        <v>19</v>
      </c>
      <c r="V19" s="21">
        <v>20</v>
      </c>
      <c r="W19" s="21">
        <v>21</v>
      </c>
      <c r="X19" s="21">
        <v>22</v>
      </c>
      <c r="Y19" s="21">
        <v>23</v>
      </c>
      <c r="Z19" s="21">
        <v>24</v>
      </c>
      <c r="AA19" s="21">
        <v>25</v>
      </c>
      <c r="AB19" s="21">
        <v>26</v>
      </c>
      <c r="AC19" s="21">
        <v>27</v>
      </c>
      <c r="AD19" s="21">
        <v>28</v>
      </c>
      <c r="AE19" s="21">
        <v>29</v>
      </c>
      <c r="AF19" s="21">
        <v>30</v>
      </c>
      <c r="AG19" s="21">
        <v>31</v>
      </c>
      <c r="AH19" s="21">
        <v>32</v>
      </c>
      <c r="AI19" s="21">
        <v>33</v>
      </c>
      <c r="AJ19" s="21">
        <v>34</v>
      </c>
      <c r="AK19" s="21">
        <v>35</v>
      </c>
      <c r="AL19" s="22">
        <v>36</v>
      </c>
      <c r="AM19" s="17" t="s">
        <v>14</v>
      </c>
      <c r="AN19" s="18" t="s">
        <v>15</v>
      </c>
      <c r="AO19" s="19" t="s">
        <v>16</v>
      </c>
    </row>
    <row r="20" spans="1:41" x14ac:dyDescent="0.3">
      <c r="A20" s="25"/>
      <c r="B20" s="23" t="s">
        <v>10</v>
      </c>
      <c r="C20" s="36">
        <f>IF(C5="W", C8/12/1000, D8/12/1000)</f>
        <v>133.33333333333334</v>
      </c>
      <c r="D20" s="37">
        <f>C20</f>
        <v>133.33333333333334</v>
      </c>
      <c r="E20" s="37">
        <f t="shared" ref="E20:N20" si="0">D20</f>
        <v>133.33333333333334</v>
      </c>
      <c r="F20" s="37">
        <f t="shared" si="0"/>
        <v>133.33333333333334</v>
      </c>
      <c r="G20" s="37">
        <f t="shared" si="0"/>
        <v>133.33333333333334</v>
      </c>
      <c r="H20" s="37">
        <f t="shared" si="0"/>
        <v>133.33333333333334</v>
      </c>
      <c r="I20" s="37">
        <f t="shared" si="0"/>
        <v>133.33333333333334</v>
      </c>
      <c r="J20" s="37">
        <f t="shared" si="0"/>
        <v>133.33333333333334</v>
      </c>
      <c r="K20" s="37">
        <f t="shared" si="0"/>
        <v>133.33333333333334</v>
      </c>
      <c r="L20" s="37">
        <f t="shared" si="0"/>
        <v>133.33333333333334</v>
      </c>
      <c r="M20" s="37">
        <f t="shared" si="0"/>
        <v>133.33333333333334</v>
      </c>
      <c r="N20" s="37">
        <f t="shared" si="0"/>
        <v>133.33333333333334</v>
      </c>
      <c r="O20" s="37">
        <f>IF(C5="W",(C8+C9)/12/1000, (D8+D9)/12/1000)</f>
        <v>145.83333333333334</v>
      </c>
      <c r="P20" s="37">
        <f>O20</f>
        <v>145.83333333333334</v>
      </c>
      <c r="Q20" s="37">
        <f t="shared" ref="Q20:Z20" si="1">P20</f>
        <v>145.83333333333334</v>
      </c>
      <c r="R20" s="37">
        <f t="shared" si="1"/>
        <v>145.83333333333334</v>
      </c>
      <c r="S20" s="37">
        <f t="shared" si="1"/>
        <v>145.83333333333334</v>
      </c>
      <c r="T20" s="37">
        <f t="shared" si="1"/>
        <v>145.83333333333334</v>
      </c>
      <c r="U20" s="37">
        <f t="shared" si="1"/>
        <v>145.83333333333334</v>
      </c>
      <c r="V20" s="37">
        <f t="shared" si="1"/>
        <v>145.83333333333334</v>
      </c>
      <c r="W20" s="37">
        <f t="shared" si="1"/>
        <v>145.83333333333334</v>
      </c>
      <c r="X20" s="37">
        <f t="shared" si="1"/>
        <v>145.83333333333334</v>
      </c>
      <c r="Y20" s="37">
        <f t="shared" si="1"/>
        <v>145.83333333333334</v>
      </c>
      <c r="Z20" s="37">
        <f t="shared" si="1"/>
        <v>145.83333333333334</v>
      </c>
      <c r="AA20" s="37">
        <f>IF(C5="W",(C8+C9+C9)/12/1000,(D8+D9+D9)/12/1000)</f>
        <v>158.33333333333334</v>
      </c>
      <c r="AB20" s="37">
        <f>AA20</f>
        <v>158.33333333333334</v>
      </c>
      <c r="AC20" s="37">
        <f t="shared" ref="AC20:AL20" si="2">AB20</f>
        <v>158.33333333333334</v>
      </c>
      <c r="AD20" s="37">
        <f t="shared" si="2"/>
        <v>158.33333333333334</v>
      </c>
      <c r="AE20" s="37">
        <f t="shared" si="2"/>
        <v>158.33333333333334</v>
      </c>
      <c r="AF20" s="37">
        <f t="shared" si="2"/>
        <v>158.33333333333334</v>
      </c>
      <c r="AG20" s="37">
        <f t="shared" si="2"/>
        <v>158.33333333333334</v>
      </c>
      <c r="AH20" s="37">
        <f t="shared" si="2"/>
        <v>158.33333333333334</v>
      </c>
      <c r="AI20" s="37">
        <f t="shared" si="2"/>
        <v>158.33333333333334</v>
      </c>
      <c r="AJ20" s="37">
        <f t="shared" si="2"/>
        <v>158.33333333333334</v>
      </c>
      <c r="AK20" s="37">
        <f t="shared" si="2"/>
        <v>158.33333333333334</v>
      </c>
      <c r="AL20" s="38">
        <f t="shared" si="2"/>
        <v>158.33333333333334</v>
      </c>
      <c r="AM20" s="36">
        <f>SUM(C20:N20)</f>
        <v>1599.9999999999998</v>
      </c>
      <c r="AN20" s="37">
        <f>SUM(O20:Z20)</f>
        <v>1749.9999999999998</v>
      </c>
      <c r="AO20" s="38">
        <f>SUM(AA20:AL20)</f>
        <v>1899.9999999999998</v>
      </c>
    </row>
    <row r="21" spans="1:41" x14ac:dyDescent="0.3">
      <c r="A21" s="28">
        <v>0.4</v>
      </c>
      <c r="B21" s="32" t="s">
        <v>20</v>
      </c>
      <c r="C21" s="39">
        <f>C20*$A$21</f>
        <v>53.333333333333343</v>
      </c>
      <c r="D21" s="40">
        <f t="shared" ref="D21:AL21" si="3">D20*$A$21</f>
        <v>53.333333333333343</v>
      </c>
      <c r="E21" s="40">
        <f t="shared" si="3"/>
        <v>53.333333333333343</v>
      </c>
      <c r="F21" s="40">
        <f t="shared" si="3"/>
        <v>53.333333333333343</v>
      </c>
      <c r="G21" s="40">
        <f t="shared" si="3"/>
        <v>53.333333333333343</v>
      </c>
      <c r="H21" s="40">
        <f t="shared" si="3"/>
        <v>53.333333333333343</v>
      </c>
      <c r="I21" s="40">
        <f t="shared" si="3"/>
        <v>53.333333333333343</v>
      </c>
      <c r="J21" s="40">
        <f t="shared" si="3"/>
        <v>53.333333333333343</v>
      </c>
      <c r="K21" s="40">
        <f t="shared" si="3"/>
        <v>53.333333333333343</v>
      </c>
      <c r="L21" s="40">
        <f t="shared" si="3"/>
        <v>53.333333333333343</v>
      </c>
      <c r="M21" s="40">
        <f t="shared" si="3"/>
        <v>53.333333333333343</v>
      </c>
      <c r="N21" s="40">
        <f t="shared" si="3"/>
        <v>53.333333333333343</v>
      </c>
      <c r="O21" s="40">
        <f t="shared" si="3"/>
        <v>58.333333333333343</v>
      </c>
      <c r="P21" s="40">
        <f t="shared" si="3"/>
        <v>58.333333333333343</v>
      </c>
      <c r="Q21" s="40">
        <f t="shared" si="3"/>
        <v>58.333333333333343</v>
      </c>
      <c r="R21" s="40">
        <f t="shared" si="3"/>
        <v>58.333333333333343</v>
      </c>
      <c r="S21" s="40">
        <f t="shared" si="3"/>
        <v>58.333333333333343</v>
      </c>
      <c r="T21" s="40">
        <f t="shared" si="3"/>
        <v>58.333333333333343</v>
      </c>
      <c r="U21" s="40">
        <f t="shared" si="3"/>
        <v>58.333333333333343</v>
      </c>
      <c r="V21" s="40">
        <f t="shared" si="3"/>
        <v>58.333333333333343</v>
      </c>
      <c r="W21" s="40">
        <f t="shared" si="3"/>
        <v>58.333333333333343</v>
      </c>
      <c r="X21" s="40">
        <f t="shared" si="3"/>
        <v>58.333333333333343</v>
      </c>
      <c r="Y21" s="40">
        <f t="shared" si="3"/>
        <v>58.333333333333343</v>
      </c>
      <c r="Z21" s="40">
        <f t="shared" si="3"/>
        <v>58.333333333333343</v>
      </c>
      <c r="AA21" s="40">
        <f t="shared" si="3"/>
        <v>63.333333333333343</v>
      </c>
      <c r="AB21" s="40">
        <f t="shared" si="3"/>
        <v>63.333333333333343</v>
      </c>
      <c r="AC21" s="40">
        <f t="shared" si="3"/>
        <v>63.333333333333343</v>
      </c>
      <c r="AD21" s="40">
        <f t="shared" si="3"/>
        <v>63.333333333333343</v>
      </c>
      <c r="AE21" s="40">
        <f t="shared" si="3"/>
        <v>63.333333333333343</v>
      </c>
      <c r="AF21" s="40">
        <f t="shared" si="3"/>
        <v>63.333333333333343</v>
      </c>
      <c r="AG21" s="40">
        <f t="shared" si="3"/>
        <v>63.333333333333343</v>
      </c>
      <c r="AH21" s="40">
        <f t="shared" si="3"/>
        <v>63.333333333333343</v>
      </c>
      <c r="AI21" s="40">
        <f t="shared" si="3"/>
        <v>63.333333333333343</v>
      </c>
      <c r="AJ21" s="40">
        <f t="shared" si="3"/>
        <v>63.333333333333343</v>
      </c>
      <c r="AK21" s="40">
        <f t="shared" si="3"/>
        <v>63.333333333333343</v>
      </c>
      <c r="AL21" s="41">
        <f t="shared" si="3"/>
        <v>63.333333333333343</v>
      </c>
      <c r="AM21" s="39">
        <f>SUM(C21:N21)</f>
        <v>640.00000000000034</v>
      </c>
      <c r="AN21" s="40">
        <f>SUM(O21:Z21)</f>
        <v>700.00000000000034</v>
      </c>
      <c r="AO21" s="41">
        <f>SUM(AA21:AL21)</f>
        <v>760.00000000000034</v>
      </c>
    </row>
    <row r="22" spans="1:41" x14ac:dyDescent="0.3">
      <c r="A22" s="49">
        <f>60%*0.95</f>
        <v>0.56999999999999995</v>
      </c>
      <c r="B22" s="32" t="s">
        <v>21</v>
      </c>
      <c r="C22" s="39">
        <f>C20*$A$22</f>
        <v>76</v>
      </c>
      <c r="D22" s="40">
        <f t="shared" ref="D22:AL22" si="4">D20*$A$22</f>
        <v>76</v>
      </c>
      <c r="E22" s="40">
        <f t="shared" si="4"/>
        <v>76</v>
      </c>
      <c r="F22" s="40">
        <f t="shared" si="4"/>
        <v>76</v>
      </c>
      <c r="G22" s="40">
        <f t="shared" si="4"/>
        <v>76</v>
      </c>
      <c r="H22" s="40">
        <f t="shared" si="4"/>
        <v>76</v>
      </c>
      <c r="I22" s="40">
        <f t="shared" si="4"/>
        <v>76</v>
      </c>
      <c r="J22" s="40">
        <f t="shared" si="4"/>
        <v>76</v>
      </c>
      <c r="K22" s="40">
        <f t="shared" si="4"/>
        <v>76</v>
      </c>
      <c r="L22" s="40">
        <f t="shared" si="4"/>
        <v>76</v>
      </c>
      <c r="M22" s="40">
        <f t="shared" si="4"/>
        <v>76</v>
      </c>
      <c r="N22" s="40">
        <f t="shared" si="4"/>
        <v>76</v>
      </c>
      <c r="O22" s="40">
        <f t="shared" si="4"/>
        <v>83.125</v>
      </c>
      <c r="P22" s="40">
        <f t="shared" si="4"/>
        <v>83.125</v>
      </c>
      <c r="Q22" s="40">
        <f t="shared" si="4"/>
        <v>83.125</v>
      </c>
      <c r="R22" s="40">
        <f t="shared" si="4"/>
        <v>83.125</v>
      </c>
      <c r="S22" s="40">
        <f t="shared" si="4"/>
        <v>83.125</v>
      </c>
      <c r="T22" s="40">
        <f t="shared" si="4"/>
        <v>83.125</v>
      </c>
      <c r="U22" s="40">
        <f t="shared" si="4"/>
        <v>83.125</v>
      </c>
      <c r="V22" s="40">
        <f t="shared" si="4"/>
        <v>83.125</v>
      </c>
      <c r="W22" s="40">
        <f t="shared" si="4"/>
        <v>83.125</v>
      </c>
      <c r="X22" s="40">
        <f t="shared" si="4"/>
        <v>83.125</v>
      </c>
      <c r="Y22" s="40">
        <f t="shared" si="4"/>
        <v>83.125</v>
      </c>
      <c r="Z22" s="40">
        <f t="shared" si="4"/>
        <v>83.125</v>
      </c>
      <c r="AA22" s="40">
        <f t="shared" si="4"/>
        <v>90.25</v>
      </c>
      <c r="AB22" s="40">
        <f t="shared" si="4"/>
        <v>90.25</v>
      </c>
      <c r="AC22" s="40">
        <f t="shared" si="4"/>
        <v>90.25</v>
      </c>
      <c r="AD22" s="40">
        <f t="shared" si="4"/>
        <v>90.25</v>
      </c>
      <c r="AE22" s="40">
        <f t="shared" si="4"/>
        <v>90.25</v>
      </c>
      <c r="AF22" s="40">
        <f t="shared" si="4"/>
        <v>90.25</v>
      </c>
      <c r="AG22" s="40">
        <f t="shared" si="4"/>
        <v>90.25</v>
      </c>
      <c r="AH22" s="40">
        <f t="shared" si="4"/>
        <v>90.25</v>
      </c>
      <c r="AI22" s="40">
        <f t="shared" si="4"/>
        <v>90.25</v>
      </c>
      <c r="AJ22" s="40">
        <f t="shared" si="4"/>
        <v>90.25</v>
      </c>
      <c r="AK22" s="40">
        <f t="shared" si="4"/>
        <v>90.25</v>
      </c>
      <c r="AL22" s="41">
        <f t="shared" si="4"/>
        <v>90.25</v>
      </c>
      <c r="AM22" s="39">
        <f>SUM(C22:N22)</f>
        <v>912</v>
      </c>
      <c r="AN22" s="40">
        <f>SUM(O22:Z22)</f>
        <v>997.5</v>
      </c>
      <c r="AO22" s="41">
        <f>SUM(AA22:AL22)</f>
        <v>1083</v>
      </c>
    </row>
    <row r="23" spans="1:41" x14ac:dyDescent="0.3">
      <c r="A23" s="49">
        <f>60%*0.05</f>
        <v>0.03</v>
      </c>
      <c r="B23" s="32" t="s">
        <v>22</v>
      </c>
      <c r="C23" s="39">
        <v>0</v>
      </c>
      <c r="D23" s="40">
        <f>C20*$A$23</f>
        <v>4</v>
      </c>
      <c r="E23" s="40">
        <f t="shared" ref="E23:AL23" si="5">D20*$A$23</f>
        <v>4</v>
      </c>
      <c r="F23" s="40">
        <f t="shared" si="5"/>
        <v>4</v>
      </c>
      <c r="G23" s="40">
        <f t="shared" si="5"/>
        <v>4</v>
      </c>
      <c r="H23" s="40">
        <f t="shared" si="5"/>
        <v>4</v>
      </c>
      <c r="I23" s="40">
        <f t="shared" si="5"/>
        <v>4</v>
      </c>
      <c r="J23" s="40">
        <f t="shared" si="5"/>
        <v>4</v>
      </c>
      <c r="K23" s="40">
        <f t="shared" si="5"/>
        <v>4</v>
      </c>
      <c r="L23" s="40">
        <f t="shared" si="5"/>
        <v>4</v>
      </c>
      <c r="M23" s="40">
        <f t="shared" si="5"/>
        <v>4</v>
      </c>
      <c r="N23" s="40">
        <f t="shared" si="5"/>
        <v>4</v>
      </c>
      <c r="O23" s="40">
        <f t="shared" si="5"/>
        <v>4</v>
      </c>
      <c r="P23" s="40">
        <f t="shared" si="5"/>
        <v>4.375</v>
      </c>
      <c r="Q23" s="40">
        <f t="shared" si="5"/>
        <v>4.375</v>
      </c>
      <c r="R23" s="40">
        <f t="shared" si="5"/>
        <v>4.375</v>
      </c>
      <c r="S23" s="40">
        <f t="shared" si="5"/>
        <v>4.375</v>
      </c>
      <c r="T23" s="40">
        <f t="shared" si="5"/>
        <v>4.375</v>
      </c>
      <c r="U23" s="40">
        <f t="shared" si="5"/>
        <v>4.375</v>
      </c>
      <c r="V23" s="40">
        <f t="shared" si="5"/>
        <v>4.375</v>
      </c>
      <c r="W23" s="40">
        <f t="shared" si="5"/>
        <v>4.375</v>
      </c>
      <c r="X23" s="40">
        <f t="shared" si="5"/>
        <v>4.375</v>
      </c>
      <c r="Y23" s="40">
        <f t="shared" si="5"/>
        <v>4.375</v>
      </c>
      <c r="Z23" s="40">
        <f t="shared" si="5"/>
        <v>4.375</v>
      </c>
      <c r="AA23" s="40">
        <f t="shared" si="5"/>
        <v>4.375</v>
      </c>
      <c r="AB23" s="40">
        <f t="shared" si="5"/>
        <v>4.75</v>
      </c>
      <c r="AC23" s="40">
        <f t="shared" si="5"/>
        <v>4.75</v>
      </c>
      <c r="AD23" s="40">
        <f t="shared" si="5"/>
        <v>4.75</v>
      </c>
      <c r="AE23" s="40">
        <f t="shared" si="5"/>
        <v>4.75</v>
      </c>
      <c r="AF23" s="40">
        <f t="shared" si="5"/>
        <v>4.75</v>
      </c>
      <c r="AG23" s="40">
        <f t="shared" si="5"/>
        <v>4.75</v>
      </c>
      <c r="AH23" s="40">
        <f t="shared" si="5"/>
        <v>4.75</v>
      </c>
      <c r="AI23" s="40">
        <f t="shared" si="5"/>
        <v>4.75</v>
      </c>
      <c r="AJ23" s="40">
        <f t="shared" si="5"/>
        <v>4.75</v>
      </c>
      <c r="AK23" s="40">
        <f t="shared" si="5"/>
        <v>4.75</v>
      </c>
      <c r="AL23" s="41">
        <f t="shared" si="5"/>
        <v>4.75</v>
      </c>
      <c r="AM23" s="39">
        <f>SUM(C23:N23)</f>
        <v>44</v>
      </c>
      <c r="AN23" s="40">
        <f>SUM(O23:Z23)</f>
        <v>52.125</v>
      </c>
      <c r="AO23" s="41">
        <f>SUM(AA23:AL23)</f>
        <v>56.625</v>
      </c>
    </row>
    <row r="24" spans="1:41" x14ac:dyDescent="0.3">
      <c r="A24" s="28">
        <v>2.1000000000000001E-2</v>
      </c>
      <c r="B24" s="32" t="s">
        <v>23</v>
      </c>
      <c r="C24" s="39">
        <f t="shared" ref="C24:AK24" si="6">($A$23+$A$22)*C20*$A$24</f>
        <v>1.6800000000000002</v>
      </c>
      <c r="D24" s="40">
        <f t="shared" si="6"/>
        <v>1.6800000000000002</v>
      </c>
      <c r="E24" s="40">
        <f t="shared" si="6"/>
        <v>1.6800000000000002</v>
      </c>
      <c r="F24" s="40">
        <f t="shared" si="6"/>
        <v>1.6800000000000002</v>
      </c>
      <c r="G24" s="40">
        <f t="shared" si="6"/>
        <v>1.6800000000000002</v>
      </c>
      <c r="H24" s="40">
        <f t="shared" si="6"/>
        <v>1.6800000000000002</v>
      </c>
      <c r="I24" s="40">
        <f t="shared" si="6"/>
        <v>1.6800000000000002</v>
      </c>
      <c r="J24" s="40">
        <f t="shared" si="6"/>
        <v>1.6800000000000002</v>
      </c>
      <c r="K24" s="40">
        <f t="shared" si="6"/>
        <v>1.6800000000000002</v>
      </c>
      <c r="L24" s="40">
        <f t="shared" si="6"/>
        <v>1.6800000000000002</v>
      </c>
      <c r="M24" s="40">
        <f t="shared" si="6"/>
        <v>1.6800000000000002</v>
      </c>
      <c r="N24" s="40">
        <f t="shared" si="6"/>
        <v>1.6800000000000002</v>
      </c>
      <c r="O24" s="40">
        <f t="shared" si="6"/>
        <v>1.8375000000000001</v>
      </c>
      <c r="P24" s="40">
        <f t="shared" si="6"/>
        <v>1.8375000000000001</v>
      </c>
      <c r="Q24" s="40">
        <f t="shared" si="6"/>
        <v>1.8375000000000001</v>
      </c>
      <c r="R24" s="40">
        <f t="shared" si="6"/>
        <v>1.8375000000000001</v>
      </c>
      <c r="S24" s="40">
        <f t="shared" si="6"/>
        <v>1.8375000000000001</v>
      </c>
      <c r="T24" s="40">
        <f t="shared" si="6"/>
        <v>1.8375000000000001</v>
      </c>
      <c r="U24" s="40">
        <f t="shared" si="6"/>
        <v>1.8375000000000001</v>
      </c>
      <c r="V24" s="40">
        <f t="shared" si="6"/>
        <v>1.8375000000000001</v>
      </c>
      <c r="W24" s="40">
        <f t="shared" si="6"/>
        <v>1.8375000000000001</v>
      </c>
      <c r="X24" s="40">
        <f t="shared" si="6"/>
        <v>1.8375000000000001</v>
      </c>
      <c r="Y24" s="40">
        <f t="shared" si="6"/>
        <v>1.8375000000000001</v>
      </c>
      <c r="Z24" s="40">
        <f t="shared" si="6"/>
        <v>1.8375000000000001</v>
      </c>
      <c r="AA24" s="40">
        <f t="shared" si="6"/>
        <v>1.9950000000000001</v>
      </c>
      <c r="AB24" s="40">
        <f t="shared" si="6"/>
        <v>1.9950000000000001</v>
      </c>
      <c r="AC24" s="40">
        <f t="shared" si="6"/>
        <v>1.9950000000000001</v>
      </c>
      <c r="AD24" s="40">
        <f t="shared" si="6"/>
        <v>1.9950000000000001</v>
      </c>
      <c r="AE24" s="40">
        <f t="shared" si="6"/>
        <v>1.9950000000000001</v>
      </c>
      <c r="AF24" s="40">
        <f t="shared" si="6"/>
        <v>1.9950000000000001</v>
      </c>
      <c r="AG24" s="40">
        <f t="shared" si="6"/>
        <v>1.9950000000000001</v>
      </c>
      <c r="AH24" s="40">
        <f t="shared" si="6"/>
        <v>1.9950000000000001</v>
      </c>
      <c r="AI24" s="40">
        <f t="shared" si="6"/>
        <v>1.9950000000000001</v>
      </c>
      <c r="AJ24" s="40">
        <f t="shared" si="6"/>
        <v>1.9950000000000001</v>
      </c>
      <c r="AK24" s="40">
        <f t="shared" si="6"/>
        <v>1.9950000000000001</v>
      </c>
      <c r="AL24" s="41">
        <f>($A$23+$A$22)*AL20*$A$24</f>
        <v>1.9950000000000001</v>
      </c>
      <c r="AM24" s="39">
        <f>SUM(C24:N24)</f>
        <v>20.16</v>
      </c>
      <c r="AN24" s="40">
        <f>SUM(O24:Z24)</f>
        <v>22.049999999999997</v>
      </c>
      <c r="AO24" s="41">
        <f>SUM(AA24:AL24)</f>
        <v>23.940000000000008</v>
      </c>
    </row>
    <row r="25" spans="1:41" ht="4.5" customHeight="1" x14ac:dyDescent="0.3">
      <c r="A25" s="29"/>
      <c r="B25" s="24"/>
      <c r="C25" s="42"/>
      <c r="AL25" s="43"/>
      <c r="AM25" s="42"/>
      <c r="AO25" s="43"/>
    </row>
    <row r="26" spans="1:41" x14ac:dyDescent="0.3">
      <c r="A26" s="50">
        <v>15</v>
      </c>
      <c r="B26" s="32" t="s">
        <v>24</v>
      </c>
      <c r="C26" s="42"/>
      <c r="AL26" s="43"/>
      <c r="AM26" s="42"/>
      <c r="AO26" s="43"/>
    </row>
    <row r="27" spans="1:41" ht="4.5" customHeight="1" x14ac:dyDescent="0.3">
      <c r="A27" s="29"/>
      <c r="B27" s="24"/>
      <c r="C27" s="42"/>
      <c r="AL27" s="43"/>
      <c r="AM27" s="42"/>
      <c r="AO27" s="43"/>
    </row>
    <row r="28" spans="1:41" x14ac:dyDescent="0.3">
      <c r="A28" s="50">
        <v>15</v>
      </c>
      <c r="B28" s="33" t="s">
        <v>25</v>
      </c>
      <c r="C28" s="42">
        <f>A28</f>
        <v>15</v>
      </c>
      <c r="D28">
        <f>C31</f>
        <v>15</v>
      </c>
      <c r="E28">
        <f t="shared" ref="E28:AL28" si="7">D31</f>
        <v>15</v>
      </c>
      <c r="F28">
        <f t="shared" si="7"/>
        <v>15</v>
      </c>
      <c r="G28">
        <f t="shared" si="7"/>
        <v>15</v>
      </c>
      <c r="H28">
        <f t="shared" si="7"/>
        <v>15</v>
      </c>
      <c r="I28">
        <f t="shared" si="7"/>
        <v>15</v>
      </c>
      <c r="J28">
        <f t="shared" si="7"/>
        <v>15</v>
      </c>
      <c r="K28">
        <f t="shared" si="7"/>
        <v>15</v>
      </c>
      <c r="L28">
        <f t="shared" si="7"/>
        <v>15</v>
      </c>
      <c r="M28">
        <f t="shared" si="7"/>
        <v>15</v>
      </c>
      <c r="N28">
        <f t="shared" si="7"/>
        <v>15</v>
      </c>
      <c r="O28">
        <f t="shared" si="7"/>
        <v>15</v>
      </c>
      <c r="P28">
        <f t="shared" si="7"/>
        <v>15</v>
      </c>
      <c r="Q28">
        <f t="shared" si="7"/>
        <v>15</v>
      </c>
      <c r="R28">
        <f t="shared" si="7"/>
        <v>15</v>
      </c>
      <c r="S28">
        <f t="shared" si="7"/>
        <v>15</v>
      </c>
      <c r="T28">
        <f t="shared" si="7"/>
        <v>15</v>
      </c>
      <c r="U28">
        <f t="shared" si="7"/>
        <v>15</v>
      </c>
      <c r="V28">
        <f t="shared" si="7"/>
        <v>15</v>
      </c>
      <c r="W28">
        <f t="shared" si="7"/>
        <v>15</v>
      </c>
      <c r="X28">
        <f t="shared" si="7"/>
        <v>15</v>
      </c>
      <c r="Y28">
        <f t="shared" si="7"/>
        <v>15</v>
      </c>
      <c r="Z28">
        <f t="shared" si="7"/>
        <v>15</v>
      </c>
      <c r="AA28">
        <f t="shared" si="7"/>
        <v>15</v>
      </c>
      <c r="AB28">
        <f t="shared" si="7"/>
        <v>15</v>
      </c>
      <c r="AC28">
        <f t="shared" si="7"/>
        <v>15</v>
      </c>
      <c r="AD28">
        <f t="shared" si="7"/>
        <v>15</v>
      </c>
      <c r="AE28">
        <f t="shared" si="7"/>
        <v>15</v>
      </c>
      <c r="AF28">
        <f t="shared" si="7"/>
        <v>15</v>
      </c>
      <c r="AG28">
        <f t="shared" si="7"/>
        <v>15</v>
      </c>
      <c r="AH28">
        <f t="shared" si="7"/>
        <v>15</v>
      </c>
      <c r="AI28">
        <f t="shared" si="7"/>
        <v>15</v>
      </c>
      <c r="AJ28">
        <f t="shared" si="7"/>
        <v>15</v>
      </c>
      <c r="AK28">
        <f t="shared" si="7"/>
        <v>15</v>
      </c>
      <c r="AL28" s="43">
        <f t="shared" si="7"/>
        <v>15</v>
      </c>
      <c r="AM28" s="42"/>
      <c r="AO28" s="43"/>
    </row>
    <row r="29" spans="1:41" x14ac:dyDescent="0.3">
      <c r="A29" s="29"/>
      <c r="B29" s="34" t="s">
        <v>27</v>
      </c>
      <c r="C29" s="39">
        <f>IF($C$5="W",C20*$C$10,C20*$D$10)</f>
        <v>41.333333333333336</v>
      </c>
      <c r="D29" s="40">
        <f t="shared" ref="D29:AL29" si="8">IF($C$5="W",D20*$C$10,D20*$D$10)</f>
        <v>41.333333333333336</v>
      </c>
      <c r="E29" s="40">
        <f t="shared" si="8"/>
        <v>41.333333333333336</v>
      </c>
      <c r="F29" s="40">
        <f t="shared" si="8"/>
        <v>41.333333333333336</v>
      </c>
      <c r="G29" s="40">
        <f t="shared" si="8"/>
        <v>41.333333333333336</v>
      </c>
      <c r="H29" s="40">
        <f t="shared" si="8"/>
        <v>41.333333333333336</v>
      </c>
      <c r="I29" s="40">
        <f t="shared" si="8"/>
        <v>41.333333333333336</v>
      </c>
      <c r="J29" s="40">
        <f t="shared" si="8"/>
        <v>41.333333333333336</v>
      </c>
      <c r="K29" s="40">
        <f t="shared" si="8"/>
        <v>41.333333333333336</v>
      </c>
      <c r="L29" s="40">
        <f t="shared" si="8"/>
        <v>41.333333333333336</v>
      </c>
      <c r="M29" s="40">
        <f t="shared" si="8"/>
        <v>41.333333333333336</v>
      </c>
      <c r="N29" s="40">
        <f t="shared" si="8"/>
        <v>41.333333333333336</v>
      </c>
      <c r="O29" s="40">
        <f t="shared" si="8"/>
        <v>45.208333333333336</v>
      </c>
      <c r="P29" s="40">
        <f t="shared" si="8"/>
        <v>45.208333333333336</v>
      </c>
      <c r="Q29" s="40">
        <f t="shared" si="8"/>
        <v>45.208333333333336</v>
      </c>
      <c r="R29" s="40">
        <f t="shared" si="8"/>
        <v>45.208333333333336</v>
      </c>
      <c r="S29" s="40">
        <f t="shared" si="8"/>
        <v>45.208333333333336</v>
      </c>
      <c r="T29" s="40">
        <f t="shared" si="8"/>
        <v>45.208333333333336</v>
      </c>
      <c r="U29" s="40">
        <f t="shared" si="8"/>
        <v>45.208333333333336</v>
      </c>
      <c r="V29" s="40">
        <f t="shared" si="8"/>
        <v>45.208333333333336</v>
      </c>
      <c r="W29" s="40">
        <f t="shared" si="8"/>
        <v>45.208333333333336</v>
      </c>
      <c r="X29" s="40">
        <f t="shared" si="8"/>
        <v>45.208333333333336</v>
      </c>
      <c r="Y29" s="40">
        <f t="shared" si="8"/>
        <v>45.208333333333336</v>
      </c>
      <c r="Z29" s="40">
        <f t="shared" si="8"/>
        <v>45.208333333333336</v>
      </c>
      <c r="AA29" s="40">
        <f t="shared" si="8"/>
        <v>49.083333333333336</v>
      </c>
      <c r="AB29" s="40">
        <f t="shared" si="8"/>
        <v>49.083333333333336</v>
      </c>
      <c r="AC29" s="40">
        <f t="shared" si="8"/>
        <v>49.083333333333336</v>
      </c>
      <c r="AD29" s="40">
        <f t="shared" si="8"/>
        <v>49.083333333333336</v>
      </c>
      <c r="AE29" s="40">
        <f t="shared" si="8"/>
        <v>49.083333333333336</v>
      </c>
      <c r="AF29" s="40">
        <f t="shared" si="8"/>
        <v>49.083333333333336</v>
      </c>
      <c r="AG29" s="40">
        <f t="shared" si="8"/>
        <v>49.083333333333336</v>
      </c>
      <c r="AH29" s="40">
        <f t="shared" si="8"/>
        <v>49.083333333333336</v>
      </c>
      <c r="AI29" s="40">
        <f t="shared" si="8"/>
        <v>49.083333333333336</v>
      </c>
      <c r="AJ29" s="40">
        <f t="shared" si="8"/>
        <v>49.083333333333336</v>
      </c>
      <c r="AK29" s="40">
        <f t="shared" si="8"/>
        <v>49.083333333333336</v>
      </c>
      <c r="AL29" s="41">
        <f t="shared" si="8"/>
        <v>49.083333333333336</v>
      </c>
      <c r="AM29" s="39">
        <f>SUM(C29:N29)</f>
        <v>495.99999999999994</v>
      </c>
      <c r="AN29" s="40">
        <f>SUM(O29:Z29)</f>
        <v>542.49999999999989</v>
      </c>
      <c r="AO29" s="41">
        <f>SUM(AA29:AL29)</f>
        <v>589</v>
      </c>
    </row>
    <row r="30" spans="1:41" x14ac:dyDescent="0.3">
      <c r="A30" s="29"/>
      <c r="B30" s="34" t="s">
        <v>28</v>
      </c>
      <c r="C30" s="39">
        <f>IF(C28-C29&gt;$A$26,0,$A$26-C28+C29)</f>
        <v>41.333333333333336</v>
      </c>
      <c r="D30" s="40">
        <f t="shared" ref="D30:AL30" si="9">IF(D28-D29&gt;$A$26,0,$A$26-D28+D29)</f>
        <v>41.333333333333336</v>
      </c>
      <c r="E30" s="40">
        <f t="shared" si="9"/>
        <v>41.333333333333336</v>
      </c>
      <c r="F30" s="40">
        <f t="shared" si="9"/>
        <v>41.333333333333336</v>
      </c>
      <c r="G30" s="40">
        <f t="shared" si="9"/>
        <v>41.333333333333336</v>
      </c>
      <c r="H30" s="40">
        <f t="shared" si="9"/>
        <v>41.333333333333336</v>
      </c>
      <c r="I30" s="40">
        <f t="shared" si="9"/>
        <v>41.333333333333336</v>
      </c>
      <c r="J30" s="40">
        <f t="shared" si="9"/>
        <v>41.333333333333336</v>
      </c>
      <c r="K30" s="40">
        <f t="shared" si="9"/>
        <v>41.333333333333336</v>
      </c>
      <c r="L30" s="40">
        <f t="shared" si="9"/>
        <v>41.333333333333336</v>
      </c>
      <c r="M30" s="40">
        <f t="shared" si="9"/>
        <v>41.333333333333336</v>
      </c>
      <c r="N30" s="40">
        <f t="shared" si="9"/>
        <v>41.333333333333336</v>
      </c>
      <c r="O30" s="40">
        <f t="shared" si="9"/>
        <v>45.208333333333336</v>
      </c>
      <c r="P30" s="40">
        <f t="shared" si="9"/>
        <v>45.208333333333336</v>
      </c>
      <c r="Q30" s="40">
        <f t="shared" si="9"/>
        <v>45.208333333333336</v>
      </c>
      <c r="R30" s="40">
        <f t="shared" si="9"/>
        <v>45.208333333333336</v>
      </c>
      <c r="S30" s="40">
        <f t="shared" si="9"/>
        <v>45.208333333333336</v>
      </c>
      <c r="T30" s="40">
        <f t="shared" si="9"/>
        <v>45.208333333333336</v>
      </c>
      <c r="U30" s="40">
        <f t="shared" si="9"/>
        <v>45.208333333333336</v>
      </c>
      <c r="V30" s="40">
        <f t="shared" si="9"/>
        <v>45.208333333333336</v>
      </c>
      <c r="W30" s="40">
        <f t="shared" si="9"/>
        <v>45.208333333333336</v>
      </c>
      <c r="X30" s="40">
        <f t="shared" si="9"/>
        <v>45.208333333333336</v>
      </c>
      <c r="Y30" s="40">
        <f t="shared" si="9"/>
        <v>45.208333333333336</v>
      </c>
      <c r="Z30" s="40">
        <f t="shared" si="9"/>
        <v>45.208333333333336</v>
      </c>
      <c r="AA30" s="40">
        <f t="shared" si="9"/>
        <v>49.083333333333336</v>
      </c>
      <c r="AB30" s="40">
        <f t="shared" si="9"/>
        <v>49.083333333333336</v>
      </c>
      <c r="AC30" s="40">
        <f t="shared" si="9"/>
        <v>49.083333333333336</v>
      </c>
      <c r="AD30" s="40">
        <f t="shared" si="9"/>
        <v>49.083333333333336</v>
      </c>
      <c r="AE30" s="40">
        <f t="shared" si="9"/>
        <v>49.083333333333336</v>
      </c>
      <c r="AF30" s="40">
        <f t="shared" si="9"/>
        <v>49.083333333333336</v>
      </c>
      <c r="AG30" s="40">
        <f t="shared" si="9"/>
        <v>49.083333333333336</v>
      </c>
      <c r="AH30" s="40">
        <f t="shared" si="9"/>
        <v>49.083333333333336</v>
      </c>
      <c r="AI30" s="40">
        <f t="shared" si="9"/>
        <v>49.083333333333336</v>
      </c>
      <c r="AJ30" s="40">
        <f t="shared" si="9"/>
        <v>49.083333333333336</v>
      </c>
      <c r="AK30" s="40">
        <f t="shared" si="9"/>
        <v>49.083333333333336</v>
      </c>
      <c r="AL30" s="41">
        <f t="shared" si="9"/>
        <v>49.083333333333336</v>
      </c>
      <c r="AM30" s="39">
        <f>SUM(C30:N30)</f>
        <v>495.99999999999994</v>
      </c>
      <c r="AN30" s="40">
        <f>SUM(O30:Z30)</f>
        <v>542.49999999999989</v>
      </c>
      <c r="AO30" s="41">
        <f>SUM(AA30:AL30)</f>
        <v>589</v>
      </c>
    </row>
    <row r="31" spans="1:41" x14ac:dyDescent="0.3">
      <c r="A31" s="31"/>
      <c r="B31" s="35" t="s">
        <v>26</v>
      </c>
      <c r="C31" s="44">
        <f>C28-C29+C30</f>
        <v>15</v>
      </c>
      <c r="D31" s="45">
        <f t="shared" ref="D31:AL31" si="10">D28-D29+D30</f>
        <v>15</v>
      </c>
      <c r="E31" s="45">
        <f t="shared" si="10"/>
        <v>15</v>
      </c>
      <c r="F31" s="45">
        <f t="shared" si="10"/>
        <v>15</v>
      </c>
      <c r="G31" s="45">
        <f t="shared" si="10"/>
        <v>15</v>
      </c>
      <c r="H31" s="45">
        <f t="shared" si="10"/>
        <v>15</v>
      </c>
      <c r="I31" s="45">
        <f t="shared" si="10"/>
        <v>15</v>
      </c>
      <c r="J31" s="45">
        <f t="shared" si="10"/>
        <v>15</v>
      </c>
      <c r="K31" s="45">
        <f t="shared" si="10"/>
        <v>15</v>
      </c>
      <c r="L31" s="45">
        <f t="shared" si="10"/>
        <v>15</v>
      </c>
      <c r="M31" s="45">
        <f t="shared" si="10"/>
        <v>15</v>
      </c>
      <c r="N31" s="45">
        <f t="shared" si="10"/>
        <v>15</v>
      </c>
      <c r="O31" s="45">
        <f t="shared" si="10"/>
        <v>15</v>
      </c>
      <c r="P31" s="45">
        <f t="shared" si="10"/>
        <v>15</v>
      </c>
      <c r="Q31" s="45">
        <f t="shared" si="10"/>
        <v>15</v>
      </c>
      <c r="R31" s="45">
        <f t="shared" si="10"/>
        <v>15</v>
      </c>
      <c r="S31" s="45">
        <f t="shared" si="10"/>
        <v>15</v>
      </c>
      <c r="T31" s="45">
        <f t="shared" si="10"/>
        <v>15</v>
      </c>
      <c r="U31" s="45">
        <f t="shared" si="10"/>
        <v>15</v>
      </c>
      <c r="V31" s="45">
        <f t="shared" si="10"/>
        <v>15</v>
      </c>
      <c r="W31" s="45">
        <f t="shared" si="10"/>
        <v>15</v>
      </c>
      <c r="X31" s="45">
        <f t="shared" si="10"/>
        <v>15</v>
      </c>
      <c r="Y31" s="45">
        <f t="shared" si="10"/>
        <v>15</v>
      </c>
      <c r="Z31" s="45">
        <f t="shared" si="10"/>
        <v>15</v>
      </c>
      <c r="AA31" s="45">
        <f t="shared" si="10"/>
        <v>15</v>
      </c>
      <c r="AB31" s="45">
        <f t="shared" si="10"/>
        <v>15</v>
      </c>
      <c r="AC31" s="45">
        <f t="shared" si="10"/>
        <v>15</v>
      </c>
      <c r="AD31" s="45">
        <f t="shared" si="10"/>
        <v>15</v>
      </c>
      <c r="AE31" s="45">
        <f t="shared" si="10"/>
        <v>15</v>
      </c>
      <c r="AF31" s="45">
        <f t="shared" si="10"/>
        <v>15</v>
      </c>
      <c r="AG31" s="45">
        <f t="shared" si="10"/>
        <v>15</v>
      </c>
      <c r="AH31" s="45">
        <f t="shared" si="10"/>
        <v>15</v>
      </c>
      <c r="AI31" s="45">
        <f t="shared" si="10"/>
        <v>15</v>
      </c>
      <c r="AJ31" s="45">
        <f t="shared" si="10"/>
        <v>15</v>
      </c>
      <c r="AK31" s="45">
        <f t="shared" si="10"/>
        <v>15</v>
      </c>
      <c r="AL31" s="46">
        <f t="shared" si="10"/>
        <v>15</v>
      </c>
      <c r="AM31" s="44">
        <f>N31</f>
        <v>15</v>
      </c>
      <c r="AN31" s="45">
        <f>Z31</f>
        <v>15</v>
      </c>
      <c r="AO31" s="46">
        <f>AL31</f>
        <v>15</v>
      </c>
    </row>
    <row r="34" spans="1:41" x14ac:dyDescent="0.3">
      <c r="C34" s="132" t="s">
        <v>30</v>
      </c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4"/>
    </row>
    <row r="35" spans="1:41" x14ac:dyDescent="0.3">
      <c r="B35" s="128" t="s">
        <v>86</v>
      </c>
      <c r="C35" s="20">
        <v>1</v>
      </c>
      <c r="D35" s="21">
        <v>2</v>
      </c>
      <c r="E35" s="21">
        <v>3</v>
      </c>
      <c r="F35" s="21">
        <v>4</v>
      </c>
      <c r="G35" s="21">
        <v>5</v>
      </c>
      <c r="H35" s="21">
        <v>6</v>
      </c>
      <c r="I35" s="21">
        <v>7</v>
      </c>
      <c r="J35" s="21">
        <v>8</v>
      </c>
      <c r="K35" s="21">
        <v>9</v>
      </c>
      <c r="L35" s="21">
        <v>10</v>
      </c>
      <c r="M35" s="21">
        <v>11</v>
      </c>
      <c r="N35" s="21">
        <v>12</v>
      </c>
      <c r="O35" s="21">
        <v>13</v>
      </c>
      <c r="P35" s="21">
        <v>14</v>
      </c>
      <c r="Q35" s="21">
        <v>15</v>
      </c>
      <c r="R35" s="21">
        <v>16</v>
      </c>
      <c r="S35" s="21">
        <v>17</v>
      </c>
      <c r="T35" s="21">
        <v>18</v>
      </c>
      <c r="U35" s="21">
        <v>19</v>
      </c>
      <c r="V35" s="21">
        <v>20</v>
      </c>
      <c r="W35" s="21">
        <v>21</v>
      </c>
      <c r="X35" s="21">
        <v>22</v>
      </c>
      <c r="Y35" s="21">
        <v>23</v>
      </c>
      <c r="Z35" s="21">
        <v>24</v>
      </c>
      <c r="AA35" s="21">
        <v>25</v>
      </c>
      <c r="AB35" s="21">
        <v>26</v>
      </c>
      <c r="AC35" s="21">
        <v>27</v>
      </c>
      <c r="AD35" s="21">
        <v>28</v>
      </c>
      <c r="AE35" s="21">
        <v>29</v>
      </c>
      <c r="AF35" s="21">
        <v>30</v>
      </c>
      <c r="AG35" s="21">
        <v>31</v>
      </c>
      <c r="AH35" s="21">
        <v>32</v>
      </c>
      <c r="AI35" s="21">
        <v>33</v>
      </c>
      <c r="AJ35" s="21">
        <v>34</v>
      </c>
      <c r="AK35" s="21">
        <v>35</v>
      </c>
      <c r="AL35" s="22">
        <v>36</v>
      </c>
      <c r="AM35" s="17" t="s">
        <v>14</v>
      </c>
      <c r="AN35" s="18" t="s">
        <v>15</v>
      </c>
      <c r="AO35" s="19" t="s">
        <v>16</v>
      </c>
    </row>
    <row r="36" spans="1:41" x14ac:dyDescent="0.3">
      <c r="B36" s="23" t="s">
        <v>10</v>
      </c>
      <c r="C36" s="57">
        <f>C20</f>
        <v>133.33333333333334</v>
      </c>
      <c r="D36" s="58">
        <f t="shared" ref="D36:AL36" si="11">D20</f>
        <v>133.33333333333334</v>
      </c>
      <c r="E36" s="58">
        <f t="shared" si="11"/>
        <v>133.33333333333334</v>
      </c>
      <c r="F36" s="58">
        <f t="shared" si="11"/>
        <v>133.33333333333334</v>
      </c>
      <c r="G36" s="58">
        <f t="shared" si="11"/>
        <v>133.33333333333334</v>
      </c>
      <c r="H36" s="58">
        <f t="shared" si="11"/>
        <v>133.33333333333334</v>
      </c>
      <c r="I36" s="58">
        <f t="shared" si="11"/>
        <v>133.33333333333334</v>
      </c>
      <c r="J36" s="58">
        <f t="shared" si="11"/>
        <v>133.33333333333334</v>
      </c>
      <c r="K36" s="58">
        <f t="shared" si="11"/>
        <v>133.33333333333334</v>
      </c>
      <c r="L36" s="58">
        <f t="shared" si="11"/>
        <v>133.33333333333334</v>
      </c>
      <c r="M36" s="58">
        <f t="shared" si="11"/>
        <v>133.33333333333334</v>
      </c>
      <c r="N36" s="58">
        <f t="shared" si="11"/>
        <v>133.33333333333334</v>
      </c>
      <c r="O36" s="58">
        <f t="shared" si="11"/>
        <v>145.83333333333334</v>
      </c>
      <c r="P36" s="58">
        <f t="shared" si="11"/>
        <v>145.83333333333334</v>
      </c>
      <c r="Q36" s="58">
        <f t="shared" si="11"/>
        <v>145.83333333333334</v>
      </c>
      <c r="R36" s="58">
        <f t="shared" si="11"/>
        <v>145.83333333333334</v>
      </c>
      <c r="S36" s="58">
        <f t="shared" si="11"/>
        <v>145.83333333333334</v>
      </c>
      <c r="T36" s="58">
        <f t="shared" si="11"/>
        <v>145.83333333333334</v>
      </c>
      <c r="U36" s="58">
        <f t="shared" si="11"/>
        <v>145.83333333333334</v>
      </c>
      <c r="V36" s="58">
        <f t="shared" si="11"/>
        <v>145.83333333333334</v>
      </c>
      <c r="W36" s="58">
        <f t="shared" si="11"/>
        <v>145.83333333333334</v>
      </c>
      <c r="X36" s="58">
        <f t="shared" si="11"/>
        <v>145.83333333333334</v>
      </c>
      <c r="Y36" s="58">
        <f t="shared" si="11"/>
        <v>145.83333333333334</v>
      </c>
      <c r="Z36" s="58">
        <f t="shared" si="11"/>
        <v>145.83333333333334</v>
      </c>
      <c r="AA36" s="58">
        <f t="shared" si="11"/>
        <v>158.33333333333334</v>
      </c>
      <c r="AB36" s="58">
        <f t="shared" si="11"/>
        <v>158.33333333333334</v>
      </c>
      <c r="AC36" s="58">
        <f t="shared" si="11"/>
        <v>158.33333333333334</v>
      </c>
      <c r="AD36" s="58">
        <f t="shared" si="11"/>
        <v>158.33333333333334</v>
      </c>
      <c r="AE36" s="58">
        <f t="shared" si="11"/>
        <v>158.33333333333334</v>
      </c>
      <c r="AF36" s="58">
        <f t="shared" si="11"/>
        <v>158.33333333333334</v>
      </c>
      <c r="AG36" s="58">
        <f t="shared" si="11"/>
        <v>158.33333333333334</v>
      </c>
      <c r="AH36" s="58">
        <f t="shared" si="11"/>
        <v>158.33333333333334</v>
      </c>
      <c r="AI36" s="58">
        <f t="shared" si="11"/>
        <v>158.33333333333334</v>
      </c>
      <c r="AJ36" s="58">
        <f t="shared" si="11"/>
        <v>158.33333333333334</v>
      </c>
      <c r="AK36" s="58">
        <f t="shared" si="11"/>
        <v>158.33333333333334</v>
      </c>
      <c r="AL36" s="59">
        <f t="shared" si="11"/>
        <v>158.33333333333334</v>
      </c>
      <c r="AM36" s="36">
        <f t="shared" ref="AM36:AM39" si="12">SUM(C36:N36)</f>
        <v>1599.9999999999998</v>
      </c>
      <c r="AN36" s="37">
        <f t="shared" ref="AN36:AN39" si="13">SUM(O36:Z36)</f>
        <v>1749.9999999999998</v>
      </c>
      <c r="AO36" s="38">
        <f t="shared" ref="AO36:AO39" si="14">SUM(AA36:AL36)</f>
        <v>1899.9999999999998</v>
      </c>
    </row>
    <row r="37" spans="1:41" x14ac:dyDescent="0.3">
      <c r="B37" s="34" t="s">
        <v>27</v>
      </c>
      <c r="C37" s="55">
        <f>C29</f>
        <v>41.333333333333336</v>
      </c>
      <c r="D37" s="12">
        <f t="shared" ref="D37:AL37" si="15">D29</f>
        <v>41.333333333333336</v>
      </c>
      <c r="E37" s="12">
        <f t="shared" si="15"/>
        <v>41.333333333333336</v>
      </c>
      <c r="F37" s="12">
        <f t="shared" si="15"/>
        <v>41.333333333333336</v>
      </c>
      <c r="G37" s="12">
        <f t="shared" si="15"/>
        <v>41.333333333333336</v>
      </c>
      <c r="H37" s="12">
        <f t="shared" si="15"/>
        <v>41.333333333333336</v>
      </c>
      <c r="I37" s="12">
        <f t="shared" si="15"/>
        <v>41.333333333333336</v>
      </c>
      <c r="J37" s="12">
        <f t="shared" si="15"/>
        <v>41.333333333333336</v>
      </c>
      <c r="K37" s="12">
        <f t="shared" si="15"/>
        <v>41.333333333333336</v>
      </c>
      <c r="L37" s="12">
        <f t="shared" si="15"/>
        <v>41.333333333333336</v>
      </c>
      <c r="M37" s="12">
        <f t="shared" si="15"/>
        <v>41.333333333333336</v>
      </c>
      <c r="N37" s="12">
        <f t="shared" si="15"/>
        <v>41.333333333333336</v>
      </c>
      <c r="O37" s="12">
        <f t="shared" si="15"/>
        <v>45.208333333333336</v>
      </c>
      <c r="P37" s="12">
        <f t="shared" si="15"/>
        <v>45.208333333333336</v>
      </c>
      <c r="Q37" s="12">
        <f t="shared" si="15"/>
        <v>45.208333333333336</v>
      </c>
      <c r="R37" s="12">
        <f t="shared" si="15"/>
        <v>45.208333333333336</v>
      </c>
      <c r="S37" s="12">
        <f t="shared" si="15"/>
        <v>45.208333333333336</v>
      </c>
      <c r="T37" s="12">
        <f t="shared" si="15"/>
        <v>45.208333333333336</v>
      </c>
      <c r="U37" s="12">
        <f t="shared" si="15"/>
        <v>45.208333333333336</v>
      </c>
      <c r="V37" s="12">
        <f t="shared" si="15"/>
        <v>45.208333333333336</v>
      </c>
      <c r="W37" s="12">
        <f t="shared" si="15"/>
        <v>45.208333333333336</v>
      </c>
      <c r="X37" s="12">
        <f t="shared" si="15"/>
        <v>45.208333333333336</v>
      </c>
      <c r="Y37" s="12">
        <f t="shared" si="15"/>
        <v>45.208333333333336</v>
      </c>
      <c r="Z37" s="12">
        <f t="shared" si="15"/>
        <v>45.208333333333336</v>
      </c>
      <c r="AA37" s="12">
        <f t="shared" si="15"/>
        <v>49.083333333333336</v>
      </c>
      <c r="AB37" s="12">
        <f t="shared" si="15"/>
        <v>49.083333333333336</v>
      </c>
      <c r="AC37" s="12">
        <f t="shared" si="15"/>
        <v>49.083333333333336</v>
      </c>
      <c r="AD37" s="12">
        <f t="shared" si="15"/>
        <v>49.083333333333336</v>
      </c>
      <c r="AE37" s="12">
        <f t="shared" si="15"/>
        <v>49.083333333333336</v>
      </c>
      <c r="AF37" s="12">
        <f t="shared" si="15"/>
        <v>49.083333333333336</v>
      </c>
      <c r="AG37" s="12">
        <f t="shared" si="15"/>
        <v>49.083333333333336</v>
      </c>
      <c r="AH37" s="12">
        <f t="shared" si="15"/>
        <v>49.083333333333336</v>
      </c>
      <c r="AI37" s="12">
        <f t="shared" si="15"/>
        <v>49.083333333333336</v>
      </c>
      <c r="AJ37" s="12">
        <f t="shared" si="15"/>
        <v>49.083333333333336</v>
      </c>
      <c r="AK37" s="12">
        <f t="shared" si="15"/>
        <v>49.083333333333336</v>
      </c>
      <c r="AL37" s="56">
        <f t="shared" si="15"/>
        <v>49.083333333333336</v>
      </c>
      <c r="AM37" s="39">
        <f t="shared" si="12"/>
        <v>495.99999999999994</v>
      </c>
      <c r="AN37" s="40">
        <f t="shared" si="13"/>
        <v>542.49999999999989</v>
      </c>
      <c r="AO37" s="41">
        <f t="shared" si="14"/>
        <v>589</v>
      </c>
    </row>
    <row r="38" spans="1:41" x14ac:dyDescent="0.3">
      <c r="B38" s="34" t="s">
        <v>31</v>
      </c>
      <c r="C38" s="55">
        <f>C24</f>
        <v>1.6800000000000002</v>
      </c>
      <c r="D38" s="12">
        <f t="shared" ref="D38:AL38" si="16">D24</f>
        <v>1.6800000000000002</v>
      </c>
      <c r="E38" s="12">
        <f t="shared" si="16"/>
        <v>1.6800000000000002</v>
      </c>
      <c r="F38" s="12">
        <f t="shared" si="16"/>
        <v>1.6800000000000002</v>
      </c>
      <c r="G38" s="12">
        <f t="shared" si="16"/>
        <v>1.6800000000000002</v>
      </c>
      <c r="H38" s="12">
        <f t="shared" si="16"/>
        <v>1.6800000000000002</v>
      </c>
      <c r="I38" s="12">
        <f t="shared" si="16"/>
        <v>1.6800000000000002</v>
      </c>
      <c r="J38" s="12">
        <f t="shared" si="16"/>
        <v>1.6800000000000002</v>
      </c>
      <c r="K38" s="12">
        <f t="shared" si="16"/>
        <v>1.6800000000000002</v>
      </c>
      <c r="L38" s="12">
        <f t="shared" si="16"/>
        <v>1.6800000000000002</v>
      </c>
      <c r="M38" s="12">
        <f t="shared" si="16"/>
        <v>1.6800000000000002</v>
      </c>
      <c r="N38" s="12">
        <f t="shared" si="16"/>
        <v>1.6800000000000002</v>
      </c>
      <c r="O38" s="12">
        <f t="shared" si="16"/>
        <v>1.8375000000000001</v>
      </c>
      <c r="P38" s="12">
        <f t="shared" si="16"/>
        <v>1.8375000000000001</v>
      </c>
      <c r="Q38" s="12">
        <f t="shared" si="16"/>
        <v>1.8375000000000001</v>
      </c>
      <c r="R38" s="12">
        <f t="shared" si="16"/>
        <v>1.8375000000000001</v>
      </c>
      <c r="S38" s="12">
        <f t="shared" si="16"/>
        <v>1.8375000000000001</v>
      </c>
      <c r="T38" s="12">
        <f t="shared" si="16"/>
        <v>1.8375000000000001</v>
      </c>
      <c r="U38" s="12">
        <f t="shared" si="16"/>
        <v>1.8375000000000001</v>
      </c>
      <c r="V38" s="12">
        <f t="shared" si="16"/>
        <v>1.8375000000000001</v>
      </c>
      <c r="W38" s="12">
        <f t="shared" si="16"/>
        <v>1.8375000000000001</v>
      </c>
      <c r="X38" s="12">
        <f t="shared" si="16"/>
        <v>1.8375000000000001</v>
      </c>
      <c r="Y38" s="12">
        <f t="shared" si="16"/>
        <v>1.8375000000000001</v>
      </c>
      <c r="Z38" s="12">
        <f t="shared" si="16"/>
        <v>1.8375000000000001</v>
      </c>
      <c r="AA38" s="12">
        <f t="shared" si="16"/>
        <v>1.9950000000000001</v>
      </c>
      <c r="AB38" s="12">
        <f t="shared" si="16"/>
        <v>1.9950000000000001</v>
      </c>
      <c r="AC38" s="12">
        <f t="shared" si="16"/>
        <v>1.9950000000000001</v>
      </c>
      <c r="AD38" s="12">
        <f t="shared" si="16"/>
        <v>1.9950000000000001</v>
      </c>
      <c r="AE38" s="12">
        <f t="shared" si="16"/>
        <v>1.9950000000000001</v>
      </c>
      <c r="AF38" s="12">
        <f t="shared" si="16"/>
        <v>1.9950000000000001</v>
      </c>
      <c r="AG38" s="12">
        <f t="shared" si="16"/>
        <v>1.9950000000000001</v>
      </c>
      <c r="AH38" s="12">
        <f t="shared" si="16"/>
        <v>1.9950000000000001</v>
      </c>
      <c r="AI38" s="12">
        <f t="shared" si="16"/>
        <v>1.9950000000000001</v>
      </c>
      <c r="AJ38" s="12">
        <f t="shared" si="16"/>
        <v>1.9950000000000001</v>
      </c>
      <c r="AK38" s="12">
        <f t="shared" si="16"/>
        <v>1.9950000000000001</v>
      </c>
      <c r="AL38" s="56">
        <f t="shared" si="16"/>
        <v>1.9950000000000001</v>
      </c>
      <c r="AM38" s="39">
        <f t="shared" si="12"/>
        <v>20.16</v>
      </c>
      <c r="AN38" s="40">
        <f t="shared" si="13"/>
        <v>22.049999999999997</v>
      </c>
      <c r="AO38" s="41">
        <f t="shared" si="14"/>
        <v>23.940000000000008</v>
      </c>
    </row>
    <row r="39" spans="1:41" x14ac:dyDescent="0.3">
      <c r="B39" s="63" t="s">
        <v>32</v>
      </c>
      <c r="C39" s="64">
        <f>C36-C37-C38</f>
        <v>90.32</v>
      </c>
      <c r="D39" s="65">
        <f t="shared" ref="D39:AL39" si="17">D36-D37-D38</f>
        <v>90.32</v>
      </c>
      <c r="E39" s="65">
        <f t="shared" si="17"/>
        <v>90.32</v>
      </c>
      <c r="F39" s="65">
        <f t="shared" si="17"/>
        <v>90.32</v>
      </c>
      <c r="G39" s="65">
        <f t="shared" si="17"/>
        <v>90.32</v>
      </c>
      <c r="H39" s="65">
        <f t="shared" si="17"/>
        <v>90.32</v>
      </c>
      <c r="I39" s="65">
        <f t="shared" si="17"/>
        <v>90.32</v>
      </c>
      <c r="J39" s="65">
        <f t="shared" si="17"/>
        <v>90.32</v>
      </c>
      <c r="K39" s="65">
        <f t="shared" si="17"/>
        <v>90.32</v>
      </c>
      <c r="L39" s="65">
        <f t="shared" si="17"/>
        <v>90.32</v>
      </c>
      <c r="M39" s="65">
        <f t="shared" si="17"/>
        <v>90.32</v>
      </c>
      <c r="N39" s="65">
        <f t="shared" si="17"/>
        <v>90.32</v>
      </c>
      <c r="O39" s="65">
        <f t="shared" si="17"/>
        <v>98.787499999999994</v>
      </c>
      <c r="P39" s="65">
        <f t="shared" si="17"/>
        <v>98.787499999999994</v>
      </c>
      <c r="Q39" s="65">
        <f t="shared" si="17"/>
        <v>98.787499999999994</v>
      </c>
      <c r="R39" s="65">
        <f t="shared" si="17"/>
        <v>98.787499999999994</v>
      </c>
      <c r="S39" s="65">
        <f t="shared" si="17"/>
        <v>98.787499999999994</v>
      </c>
      <c r="T39" s="65">
        <f t="shared" si="17"/>
        <v>98.787499999999994</v>
      </c>
      <c r="U39" s="65">
        <f t="shared" si="17"/>
        <v>98.787499999999994</v>
      </c>
      <c r="V39" s="65">
        <f t="shared" si="17"/>
        <v>98.787499999999994</v>
      </c>
      <c r="W39" s="65">
        <f t="shared" si="17"/>
        <v>98.787499999999994</v>
      </c>
      <c r="X39" s="65">
        <f t="shared" si="17"/>
        <v>98.787499999999994</v>
      </c>
      <c r="Y39" s="65">
        <f t="shared" si="17"/>
        <v>98.787499999999994</v>
      </c>
      <c r="Z39" s="65">
        <f t="shared" si="17"/>
        <v>98.787499999999994</v>
      </c>
      <c r="AA39" s="65">
        <f t="shared" si="17"/>
        <v>107.255</v>
      </c>
      <c r="AB39" s="65">
        <f t="shared" si="17"/>
        <v>107.255</v>
      </c>
      <c r="AC39" s="65">
        <f t="shared" si="17"/>
        <v>107.255</v>
      </c>
      <c r="AD39" s="65">
        <f t="shared" si="17"/>
        <v>107.255</v>
      </c>
      <c r="AE39" s="65">
        <f t="shared" si="17"/>
        <v>107.255</v>
      </c>
      <c r="AF39" s="65">
        <f t="shared" si="17"/>
        <v>107.255</v>
      </c>
      <c r="AG39" s="65">
        <f t="shared" si="17"/>
        <v>107.255</v>
      </c>
      <c r="AH39" s="65">
        <f t="shared" si="17"/>
        <v>107.255</v>
      </c>
      <c r="AI39" s="65">
        <f t="shared" si="17"/>
        <v>107.255</v>
      </c>
      <c r="AJ39" s="65">
        <f t="shared" si="17"/>
        <v>107.255</v>
      </c>
      <c r="AK39" s="65">
        <f t="shared" si="17"/>
        <v>107.255</v>
      </c>
      <c r="AL39" s="66">
        <f t="shared" si="17"/>
        <v>107.255</v>
      </c>
      <c r="AM39" s="64">
        <f t="shared" si="12"/>
        <v>1083.8399999999997</v>
      </c>
      <c r="AN39" s="65">
        <f t="shared" si="13"/>
        <v>1185.45</v>
      </c>
      <c r="AO39" s="66">
        <f t="shared" si="14"/>
        <v>1287.06</v>
      </c>
    </row>
    <row r="40" spans="1:41" ht="4.5" customHeight="1" x14ac:dyDescent="0.3">
      <c r="B40" s="24"/>
      <c r="C40" s="42"/>
      <c r="AL40" s="43"/>
      <c r="AM40" s="42"/>
      <c r="AO40" s="43"/>
    </row>
    <row r="41" spans="1:41" x14ac:dyDescent="0.3">
      <c r="A41" s="25"/>
      <c r="B41" s="24" t="s">
        <v>33</v>
      </c>
      <c r="C41" s="39">
        <f>IF($C$5="W",$C$11*C20,$D$11*C20)</f>
        <v>22.666666666666671</v>
      </c>
      <c r="D41" s="40">
        <f t="shared" ref="D41:AL41" si="18">IF($C$5="W",$C$11*D20,$D$11*D20)</f>
        <v>22.666666666666671</v>
      </c>
      <c r="E41" s="40">
        <f t="shared" si="18"/>
        <v>22.666666666666671</v>
      </c>
      <c r="F41" s="40">
        <f t="shared" si="18"/>
        <v>22.666666666666671</v>
      </c>
      <c r="G41" s="40">
        <f t="shared" si="18"/>
        <v>22.666666666666671</v>
      </c>
      <c r="H41" s="40">
        <f t="shared" si="18"/>
        <v>22.666666666666671</v>
      </c>
      <c r="I41" s="40">
        <f t="shared" si="18"/>
        <v>22.666666666666671</v>
      </c>
      <c r="J41" s="40">
        <f t="shared" si="18"/>
        <v>22.666666666666671</v>
      </c>
      <c r="K41" s="40">
        <f t="shared" si="18"/>
        <v>22.666666666666671</v>
      </c>
      <c r="L41" s="40">
        <f t="shared" si="18"/>
        <v>22.666666666666671</v>
      </c>
      <c r="M41" s="40">
        <f t="shared" si="18"/>
        <v>22.666666666666671</v>
      </c>
      <c r="N41" s="40">
        <f t="shared" si="18"/>
        <v>22.666666666666671</v>
      </c>
      <c r="O41" s="40">
        <f t="shared" si="18"/>
        <v>24.791666666666671</v>
      </c>
      <c r="P41" s="40">
        <f t="shared" si="18"/>
        <v>24.791666666666671</v>
      </c>
      <c r="Q41" s="40">
        <f t="shared" si="18"/>
        <v>24.791666666666671</v>
      </c>
      <c r="R41" s="40">
        <f t="shared" si="18"/>
        <v>24.791666666666671</v>
      </c>
      <c r="S41" s="40">
        <f t="shared" si="18"/>
        <v>24.791666666666671</v>
      </c>
      <c r="T41" s="40">
        <f t="shared" si="18"/>
        <v>24.791666666666671</v>
      </c>
      <c r="U41" s="40">
        <f t="shared" si="18"/>
        <v>24.791666666666671</v>
      </c>
      <c r="V41" s="40">
        <f t="shared" si="18"/>
        <v>24.791666666666671</v>
      </c>
      <c r="W41" s="40">
        <f t="shared" si="18"/>
        <v>24.791666666666671</v>
      </c>
      <c r="X41" s="40">
        <f t="shared" si="18"/>
        <v>24.791666666666671</v>
      </c>
      <c r="Y41" s="40">
        <f t="shared" si="18"/>
        <v>24.791666666666671</v>
      </c>
      <c r="Z41" s="40">
        <f t="shared" si="18"/>
        <v>24.791666666666671</v>
      </c>
      <c r="AA41" s="40">
        <f t="shared" si="18"/>
        <v>26.916666666666671</v>
      </c>
      <c r="AB41" s="40">
        <f t="shared" si="18"/>
        <v>26.916666666666671</v>
      </c>
      <c r="AC41" s="40">
        <f t="shared" si="18"/>
        <v>26.916666666666671</v>
      </c>
      <c r="AD41" s="40">
        <f t="shared" si="18"/>
        <v>26.916666666666671</v>
      </c>
      <c r="AE41" s="40">
        <f t="shared" si="18"/>
        <v>26.916666666666671</v>
      </c>
      <c r="AF41" s="40">
        <f t="shared" si="18"/>
        <v>26.916666666666671</v>
      </c>
      <c r="AG41" s="40">
        <f t="shared" si="18"/>
        <v>26.916666666666671</v>
      </c>
      <c r="AH41" s="40">
        <f t="shared" si="18"/>
        <v>26.916666666666671</v>
      </c>
      <c r="AI41" s="40">
        <f t="shared" si="18"/>
        <v>26.916666666666671</v>
      </c>
      <c r="AJ41" s="40">
        <f t="shared" si="18"/>
        <v>26.916666666666671</v>
      </c>
      <c r="AK41" s="40">
        <f t="shared" si="18"/>
        <v>26.916666666666671</v>
      </c>
      <c r="AL41" s="41">
        <f t="shared" si="18"/>
        <v>26.916666666666671</v>
      </c>
      <c r="AM41" s="39">
        <f t="shared" ref="AM41:AM57" si="19">SUM(C41:N41)</f>
        <v>272.00000000000011</v>
      </c>
      <c r="AN41" s="40">
        <f t="shared" ref="AN41:AN57" si="20">SUM(O41:Z41)</f>
        <v>297.50000000000011</v>
      </c>
      <c r="AO41" s="41">
        <f t="shared" ref="AO41:AO57" si="21">SUM(AA41:AL41)</f>
        <v>323.00000000000017</v>
      </c>
    </row>
    <row r="42" spans="1:41" x14ac:dyDescent="0.3">
      <c r="A42" s="28">
        <v>0.1</v>
      </c>
      <c r="B42" s="24" t="s">
        <v>1</v>
      </c>
      <c r="C42" s="39">
        <f>$A$42*C41</f>
        <v>2.2666666666666671</v>
      </c>
      <c r="D42" s="40">
        <f t="shared" ref="D42:AL42" si="22">$A$42*D41</f>
        <v>2.2666666666666671</v>
      </c>
      <c r="E42" s="40">
        <f t="shared" si="22"/>
        <v>2.2666666666666671</v>
      </c>
      <c r="F42" s="40">
        <f t="shared" si="22"/>
        <v>2.2666666666666671</v>
      </c>
      <c r="G42" s="40">
        <f t="shared" si="22"/>
        <v>2.2666666666666671</v>
      </c>
      <c r="H42" s="40">
        <f t="shared" si="22"/>
        <v>2.2666666666666671</v>
      </c>
      <c r="I42" s="40">
        <f t="shared" si="22"/>
        <v>2.2666666666666671</v>
      </c>
      <c r="J42" s="40">
        <f t="shared" si="22"/>
        <v>2.2666666666666671</v>
      </c>
      <c r="K42" s="40">
        <f t="shared" si="22"/>
        <v>2.2666666666666671</v>
      </c>
      <c r="L42" s="40">
        <f t="shared" si="22"/>
        <v>2.2666666666666671</v>
      </c>
      <c r="M42" s="40">
        <f t="shared" si="22"/>
        <v>2.2666666666666671</v>
      </c>
      <c r="N42" s="40">
        <f t="shared" si="22"/>
        <v>2.2666666666666671</v>
      </c>
      <c r="O42" s="40">
        <f t="shared" si="22"/>
        <v>2.4791666666666674</v>
      </c>
      <c r="P42" s="40">
        <f t="shared" si="22"/>
        <v>2.4791666666666674</v>
      </c>
      <c r="Q42" s="40">
        <f t="shared" si="22"/>
        <v>2.4791666666666674</v>
      </c>
      <c r="R42" s="40">
        <f t="shared" si="22"/>
        <v>2.4791666666666674</v>
      </c>
      <c r="S42" s="40">
        <f t="shared" si="22"/>
        <v>2.4791666666666674</v>
      </c>
      <c r="T42" s="40">
        <f t="shared" si="22"/>
        <v>2.4791666666666674</v>
      </c>
      <c r="U42" s="40">
        <f t="shared" si="22"/>
        <v>2.4791666666666674</v>
      </c>
      <c r="V42" s="40">
        <f t="shared" si="22"/>
        <v>2.4791666666666674</v>
      </c>
      <c r="W42" s="40">
        <f t="shared" si="22"/>
        <v>2.4791666666666674</v>
      </c>
      <c r="X42" s="40">
        <f t="shared" si="22"/>
        <v>2.4791666666666674</v>
      </c>
      <c r="Y42" s="40">
        <f t="shared" si="22"/>
        <v>2.4791666666666674</v>
      </c>
      <c r="Z42" s="40">
        <f t="shared" si="22"/>
        <v>2.4791666666666674</v>
      </c>
      <c r="AA42" s="40">
        <f t="shared" si="22"/>
        <v>2.6916666666666673</v>
      </c>
      <c r="AB42" s="40">
        <f t="shared" si="22"/>
        <v>2.6916666666666673</v>
      </c>
      <c r="AC42" s="40">
        <f t="shared" si="22"/>
        <v>2.6916666666666673</v>
      </c>
      <c r="AD42" s="40">
        <f t="shared" si="22"/>
        <v>2.6916666666666673</v>
      </c>
      <c r="AE42" s="40">
        <f t="shared" si="22"/>
        <v>2.6916666666666673</v>
      </c>
      <c r="AF42" s="40">
        <f t="shared" si="22"/>
        <v>2.6916666666666673</v>
      </c>
      <c r="AG42" s="40">
        <f t="shared" si="22"/>
        <v>2.6916666666666673</v>
      </c>
      <c r="AH42" s="40">
        <f t="shared" si="22"/>
        <v>2.6916666666666673</v>
      </c>
      <c r="AI42" s="40">
        <f t="shared" si="22"/>
        <v>2.6916666666666673</v>
      </c>
      <c r="AJ42" s="40">
        <f t="shared" si="22"/>
        <v>2.6916666666666673</v>
      </c>
      <c r="AK42" s="40">
        <f t="shared" si="22"/>
        <v>2.6916666666666673</v>
      </c>
      <c r="AL42" s="41">
        <f t="shared" si="22"/>
        <v>2.6916666666666673</v>
      </c>
      <c r="AM42" s="39">
        <f t="shared" si="19"/>
        <v>27.2</v>
      </c>
      <c r="AN42" s="40">
        <f t="shared" si="20"/>
        <v>29.750000000000011</v>
      </c>
      <c r="AO42" s="41">
        <f t="shared" si="21"/>
        <v>32.300000000000004</v>
      </c>
    </row>
    <row r="43" spans="1:41" x14ac:dyDescent="0.3">
      <c r="A43" s="28">
        <v>0.04</v>
      </c>
      <c r="B43" s="24" t="s">
        <v>36</v>
      </c>
      <c r="C43" s="39">
        <f>$A43*C$36</f>
        <v>5.3333333333333339</v>
      </c>
      <c r="D43" s="40">
        <f t="shared" ref="D43:AL43" si="23">$A43*D$36</f>
        <v>5.3333333333333339</v>
      </c>
      <c r="E43" s="40">
        <f t="shared" si="23"/>
        <v>5.3333333333333339</v>
      </c>
      <c r="F43" s="40">
        <f t="shared" si="23"/>
        <v>5.3333333333333339</v>
      </c>
      <c r="G43" s="40">
        <f t="shared" si="23"/>
        <v>5.3333333333333339</v>
      </c>
      <c r="H43" s="40">
        <f t="shared" si="23"/>
        <v>5.3333333333333339</v>
      </c>
      <c r="I43" s="40">
        <f t="shared" si="23"/>
        <v>5.3333333333333339</v>
      </c>
      <c r="J43" s="40">
        <f t="shared" si="23"/>
        <v>5.3333333333333339</v>
      </c>
      <c r="K43" s="40">
        <f t="shared" si="23"/>
        <v>5.3333333333333339</v>
      </c>
      <c r="L43" s="40">
        <f t="shared" si="23"/>
        <v>5.3333333333333339</v>
      </c>
      <c r="M43" s="40">
        <f t="shared" si="23"/>
        <v>5.3333333333333339</v>
      </c>
      <c r="N43" s="40">
        <f t="shared" si="23"/>
        <v>5.3333333333333339</v>
      </c>
      <c r="O43" s="40">
        <f t="shared" si="23"/>
        <v>5.8333333333333339</v>
      </c>
      <c r="P43" s="40">
        <f t="shared" si="23"/>
        <v>5.8333333333333339</v>
      </c>
      <c r="Q43" s="40">
        <f t="shared" si="23"/>
        <v>5.8333333333333339</v>
      </c>
      <c r="R43" s="40">
        <f t="shared" si="23"/>
        <v>5.8333333333333339</v>
      </c>
      <c r="S43" s="40">
        <f t="shared" si="23"/>
        <v>5.8333333333333339</v>
      </c>
      <c r="T43" s="40">
        <f t="shared" si="23"/>
        <v>5.8333333333333339</v>
      </c>
      <c r="U43" s="40">
        <f t="shared" si="23"/>
        <v>5.8333333333333339</v>
      </c>
      <c r="V43" s="40">
        <f t="shared" si="23"/>
        <v>5.8333333333333339</v>
      </c>
      <c r="W43" s="40">
        <f t="shared" si="23"/>
        <v>5.8333333333333339</v>
      </c>
      <c r="X43" s="40">
        <f t="shared" si="23"/>
        <v>5.8333333333333339</v>
      </c>
      <c r="Y43" s="40">
        <f t="shared" si="23"/>
        <v>5.8333333333333339</v>
      </c>
      <c r="Z43" s="40">
        <f t="shared" si="23"/>
        <v>5.8333333333333339</v>
      </c>
      <c r="AA43" s="40">
        <f t="shared" si="23"/>
        <v>6.3333333333333339</v>
      </c>
      <c r="AB43" s="40">
        <f t="shared" si="23"/>
        <v>6.3333333333333339</v>
      </c>
      <c r="AC43" s="40">
        <f t="shared" si="23"/>
        <v>6.3333333333333339</v>
      </c>
      <c r="AD43" s="40">
        <f t="shared" si="23"/>
        <v>6.3333333333333339</v>
      </c>
      <c r="AE43" s="40">
        <f t="shared" si="23"/>
        <v>6.3333333333333339</v>
      </c>
      <c r="AF43" s="40">
        <f t="shared" si="23"/>
        <v>6.3333333333333339</v>
      </c>
      <c r="AG43" s="40">
        <f t="shared" si="23"/>
        <v>6.3333333333333339</v>
      </c>
      <c r="AH43" s="40">
        <f t="shared" si="23"/>
        <v>6.3333333333333339</v>
      </c>
      <c r="AI43" s="40">
        <f t="shared" si="23"/>
        <v>6.3333333333333339</v>
      </c>
      <c r="AJ43" s="40">
        <f t="shared" si="23"/>
        <v>6.3333333333333339</v>
      </c>
      <c r="AK43" s="40">
        <f t="shared" si="23"/>
        <v>6.3333333333333339</v>
      </c>
      <c r="AL43" s="41">
        <f t="shared" si="23"/>
        <v>6.3333333333333339</v>
      </c>
      <c r="AM43" s="39">
        <f t="shared" si="19"/>
        <v>64.000000000000014</v>
      </c>
      <c r="AN43" s="40">
        <f t="shared" si="20"/>
        <v>70.000000000000014</v>
      </c>
      <c r="AO43" s="41">
        <f t="shared" si="21"/>
        <v>76.000000000000014</v>
      </c>
    </row>
    <row r="44" spans="1:41" x14ac:dyDescent="0.3">
      <c r="A44" s="50">
        <f>20*3500/1000</f>
        <v>70</v>
      </c>
      <c r="B44" s="24" t="s">
        <v>4</v>
      </c>
      <c r="C44" s="39">
        <f t="shared" ref="C44:C50" si="24">$A44/12</f>
        <v>5.833333333333333</v>
      </c>
      <c r="D44" s="40">
        <f t="shared" ref="D44:AL50" si="25">$A44/12</f>
        <v>5.833333333333333</v>
      </c>
      <c r="E44" s="40">
        <f t="shared" si="25"/>
        <v>5.833333333333333</v>
      </c>
      <c r="F44" s="40">
        <f t="shared" si="25"/>
        <v>5.833333333333333</v>
      </c>
      <c r="G44" s="40">
        <f t="shared" si="25"/>
        <v>5.833333333333333</v>
      </c>
      <c r="H44" s="40">
        <f t="shared" si="25"/>
        <v>5.833333333333333</v>
      </c>
      <c r="I44" s="40">
        <f t="shared" si="25"/>
        <v>5.833333333333333</v>
      </c>
      <c r="J44" s="40">
        <f t="shared" si="25"/>
        <v>5.833333333333333</v>
      </c>
      <c r="K44" s="40">
        <f t="shared" si="25"/>
        <v>5.833333333333333</v>
      </c>
      <c r="L44" s="40">
        <f t="shared" si="25"/>
        <v>5.833333333333333</v>
      </c>
      <c r="M44" s="40">
        <f t="shared" si="25"/>
        <v>5.833333333333333</v>
      </c>
      <c r="N44" s="40">
        <f t="shared" si="25"/>
        <v>5.833333333333333</v>
      </c>
      <c r="O44" s="40">
        <f t="shared" si="25"/>
        <v>5.833333333333333</v>
      </c>
      <c r="P44" s="40">
        <f t="shared" si="25"/>
        <v>5.833333333333333</v>
      </c>
      <c r="Q44" s="40">
        <f t="shared" si="25"/>
        <v>5.833333333333333</v>
      </c>
      <c r="R44" s="40">
        <f t="shared" si="25"/>
        <v>5.833333333333333</v>
      </c>
      <c r="S44" s="40">
        <f t="shared" si="25"/>
        <v>5.833333333333333</v>
      </c>
      <c r="T44" s="40">
        <f t="shared" si="25"/>
        <v>5.833333333333333</v>
      </c>
      <c r="U44" s="40">
        <f t="shared" si="25"/>
        <v>5.833333333333333</v>
      </c>
      <c r="V44" s="40">
        <f t="shared" si="25"/>
        <v>5.833333333333333</v>
      </c>
      <c r="W44" s="40">
        <f t="shared" si="25"/>
        <v>5.833333333333333</v>
      </c>
      <c r="X44" s="40">
        <f t="shared" si="25"/>
        <v>5.833333333333333</v>
      </c>
      <c r="Y44" s="40">
        <f t="shared" si="25"/>
        <v>5.833333333333333</v>
      </c>
      <c r="Z44" s="40">
        <f t="shared" si="25"/>
        <v>5.833333333333333</v>
      </c>
      <c r="AA44" s="40">
        <f t="shared" si="25"/>
        <v>5.833333333333333</v>
      </c>
      <c r="AB44" s="40">
        <f t="shared" si="25"/>
        <v>5.833333333333333</v>
      </c>
      <c r="AC44" s="40">
        <f t="shared" si="25"/>
        <v>5.833333333333333</v>
      </c>
      <c r="AD44" s="40">
        <f t="shared" si="25"/>
        <v>5.833333333333333</v>
      </c>
      <c r="AE44" s="40">
        <f t="shared" si="25"/>
        <v>5.833333333333333</v>
      </c>
      <c r="AF44" s="40">
        <f t="shared" si="25"/>
        <v>5.833333333333333</v>
      </c>
      <c r="AG44" s="40">
        <f t="shared" si="25"/>
        <v>5.833333333333333</v>
      </c>
      <c r="AH44" s="40">
        <f t="shared" si="25"/>
        <v>5.833333333333333</v>
      </c>
      <c r="AI44" s="40">
        <f t="shared" si="25"/>
        <v>5.833333333333333</v>
      </c>
      <c r="AJ44" s="40">
        <f t="shared" si="25"/>
        <v>5.833333333333333</v>
      </c>
      <c r="AK44" s="40">
        <f t="shared" si="25"/>
        <v>5.833333333333333</v>
      </c>
      <c r="AL44" s="41">
        <f t="shared" si="25"/>
        <v>5.833333333333333</v>
      </c>
      <c r="AM44" s="39">
        <f t="shared" si="19"/>
        <v>70</v>
      </c>
      <c r="AN44" s="40">
        <f t="shared" si="20"/>
        <v>70</v>
      </c>
      <c r="AO44" s="41">
        <f t="shared" si="21"/>
        <v>70</v>
      </c>
    </row>
    <row r="45" spans="1:41" x14ac:dyDescent="0.3">
      <c r="A45" s="50">
        <v>10</v>
      </c>
      <c r="B45" s="24" t="s">
        <v>37</v>
      </c>
      <c r="C45" s="39">
        <f t="shared" si="24"/>
        <v>0.83333333333333337</v>
      </c>
      <c r="D45" s="40">
        <f t="shared" si="25"/>
        <v>0.83333333333333337</v>
      </c>
      <c r="E45" s="40">
        <f t="shared" si="25"/>
        <v>0.83333333333333337</v>
      </c>
      <c r="F45" s="40">
        <f t="shared" si="25"/>
        <v>0.83333333333333337</v>
      </c>
      <c r="G45" s="40">
        <f t="shared" si="25"/>
        <v>0.83333333333333337</v>
      </c>
      <c r="H45" s="40">
        <f t="shared" si="25"/>
        <v>0.83333333333333337</v>
      </c>
      <c r="I45" s="40">
        <f t="shared" si="25"/>
        <v>0.83333333333333337</v>
      </c>
      <c r="J45" s="40">
        <f t="shared" si="25"/>
        <v>0.83333333333333337</v>
      </c>
      <c r="K45" s="40">
        <f t="shared" si="25"/>
        <v>0.83333333333333337</v>
      </c>
      <c r="L45" s="40">
        <f t="shared" si="25"/>
        <v>0.83333333333333337</v>
      </c>
      <c r="M45" s="40">
        <f t="shared" si="25"/>
        <v>0.83333333333333337</v>
      </c>
      <c r="N45" s="40">
        <f t="shared" si="25"/>
        <v>0.83333333333333337</v>
      </c>
      <c r="O45" s="40">
        <f t="shared" si="25"/>
        <v>0.83333333333333337</v>
      </c>
      <c r="P45" s="40">
        <f t="shared" si="25"/>
        <v>0.83333333333333337</v>
      </c>
      <c r="Q45" s="40">
        <f t="shared" si="25"/>
        <v>0.83333333333333337</v>
      </c>
      <c r="R45" s="40">
        <f t="shared" si="25"/>
        <v>0.83333333333333337</v>
      </c>
      <c r="S45" s="40">
        <f t="shared" si="25"/>
        <v>0.83333333333333337</v>
      </c>
      <c r="T45" s="40">
        <f t="shared" si="25"/>
        <v>0.83333333333333337</v>
      </c>
      <c r="U45" s="40">
        <f t="shared" si="25"/>
        <v>0.83333333333333337</v>
      </c>
      <c r="V45" s="40">
        <f t="shared" si="25"/>
        <v>0.83333333333333337</v>
      </c>
      <c r="W45" s="40">
        <f t="shared" si="25"/>
        <v>0.83333333333333337</v>
      </c>
      <c r="X45" s="40">
        <f t="shared" si="25"/>
        <v>0.83333333333333337</v>
      </c>
      <c r="Y45" s="40">
        <f t="shared" si="25"/>
        <v>0.83333333333333337</v>
      </c>
      <c r="Z45" s="40">
        <f t="shared" si="25"/>
        <v>0.83333333333333337</v>
      </c>
      <c r="AA45" s="40">
        <f t="shared" si="25"/>
        <v>0.83333333333333337</v>
      </c>
      <c r="AB45" s="40">
        <f t="shared" si="25"/>
        <v>0.83333333333333337</v>
      </c>
      <c r="AC45" s="40">
        <f t="shared" si="25"/>
        <v>0.83333333333333337</v>
      </c>
      <c r="AD45" s="40">
        <f t="shared" si="25"/>
        <v>0.83333333333333337</v>
      </c>
      <c r="AE45" s="40">
        <f t="shared" si="25"/>
        <v>0.83333333333333337</v>
      </c>
      <c r="AF45" s="40">
        <f t="shared" si="25"/>
        <v>0.83333333333333337</v>
      </c>
      <c r="AG45" s="40">
        <f t="shared" si="25"/>
        <v>0.83333333333333337</v>
      </c>
      <c r="AH45" s="40">
        <f t="shared" si="25"/>
        <v>0.83333333333333337</v>
      </c>
      <c r="AI45" s="40">
        <f t="shared" si="25"/>
        <v>0.83333333333333337</v>
      </c>
      <c r="AJ45" s="40">
        <f t="shared" si="25"/>
        <v>0.83333333333333337</v>
      </c>
      <c r="AK45" s="40">
        <f t="shared" si="25"/>
        <v>0.83333333333333337</v>
      </c>
      <c r="AL45" s="41">
        <f t="shared" si="25"/>
        <v>0.83333333333333337</v>
      </c>
      <c r="AM45" s="39">
        <f t="shared" si="19"/>
        <v>10</v>
      </c>
      <c r="AN45" s="40">
        <f t="shared" si="20"/>
        <v>10</v>
      </c>
      <c r="AO45" s="41">
        <f t="shared" si="21"/>
        <v>10</v>
      </c>
    </row>
    <row r="46" spans="1:41" x14ac:dyDescent="0.3">
      <c r="A46" s="50">
        <f>0.7*42</f>
        <v>29.4</v>
      </c>
      <c r="B46" s="24" t="s">
        <v>5</v>
      </c>
      <c r="C46" s="39">
        <f t="shared" si="24"/>
        <v>2.4499999999999997</v>
      </c>
      <c r="D46" s="40">
        <f t="shared" si="25"/>
        <v>2.4499999999999997</v>
      </c>
      <c r="E46" s="40">
        <f t="shared" si="25"/>
        <v>2.4499999999999997</v>
      </c>
      <c r="F46" s="40">
        <f t="shared" si="25"/>
        <v>2.4499999999999997</v>
      </c>
      <c r="G46" s="40">
        <f t="shared" si="25"/>
        <v>2.4499999999999997</v>
      </c>
      <c r="H46" s="40">
        <f t="shared" si="25"/>
        <v>2.4499999999999997</v>
      </c>
      <c r="I46" s="40">
        <f t="shared" si="25"/>
        <v>2.4499999999999997</v>
      </c>
      <c r="J46" s="40">
        <f t="shared" si="25"/>
        <v>2.4499999999999997</v>
      </c>
      <c r="K46" s="40">
        <f t="shared" si="25"/>
        <v>2.4499999999999997</v>
      </c>
      <c r="L46" s="40">
        <f t="shared" si="25"/>
        <v>2.4499999999999997</v>
      </c>
      <c r="M46" s="40">
        <f t="shared" si="25"/>
        <v>2.4499999999999997</v>
      </c>
      <c r="N46" s="40">
        <f t="shared" si="25"/>
        <v>2.4499999999999997</v>
      </c>
      <c r="O46" s="40">
        <f>($A$46+$C$12/1000)/12</f>
        <v>2.6166666666666667</v>
      </c>
      <c r="P46" s="40">
        <f t="shared" ref="P46:Z46" si="26">($A$46+$C$12/1000)/12</f>
        <v>2.6166666666666667</v>
      </c>
      <c r="Q46" s="40">
        <f t="shared" si="26"/>
        <v>2.6166666666666667</v>
      </c>
      <c r="R46" s="40">
        <f t="shared" si="26"/>
        <v>2.6166666666666667</v>
      </c>
      <c r="S46" s="40">
        <f t="shared" si="26"/>
        <v>2.6166666666666667</v>
      </c>
      <c r="T46" s="40">
        <f t="shared" si="26"/>
        <v>2.6166666666666667</v>
      </c>
      <c r="U46" s="40">
        <f t="shared" si="26"/>
        <v>2.6166666666666667</v>
      </c>
      <c r="V46" s="40">
        <f t="shared" si="26"/>
        <v>2.6166666666666667</v>
      </c>
      <c r="W46" s="40">
        <f t="shared" si="26"/>
        <v>2.6166666666666667</v>
      </c>
      <c r="X46" s="40">
        <f t="shared" si="26"/>
        <v>2.6166666666666667</v>
      </c>
      <c r="Y46" s="40">
        <f t="shared" si="26"/>
        <v>2.6166666666666667</v>
      </c>
      <c r="Z46" s="40">
        <f t="shared" si="26"/>
        <v>2.6166666666666667</v>
      </c>
      <c r="AA46" s="40">
        <f t="shared" ref="AA46:AL46" si="27">($A$46+$C$12/1000+$C$12/1000)/12</f>
        <v>2.7833333333333332</v>
      </c>
      <c r="AB46" s="40">
        <f t="shared" si="27"/>
        <v>2.7833333333333332</v>
      </c>
      <c r="AC46" s="40">
        <f t="shared" si="27"/>
        <v>2.7833333333333332</v>
      </c>
      <c r="AD46" s="40">
        <f t="shared" si="27"/>
        <v>2.7833333333333332</v>
      </c>
      <c r="AE46" s="40">
        <f t="shared" si="27"/>
        <v>2.7833333333333332</v>
      </c>
      <c r="AF46" s="40">
        <f t="shared" si="27"/>
        <v>2.7833333333333332</v>
      </c>
      <c r="AG46" s="40">
        <f t="shared" si="27"/>
        <v>2.7833333333333332</v>
      </c>
      <c r="AH46" s="40">
        <f t="shared" si="27"/>
        <v>2.7833333333333332</v>
      </c>
      <c r="AI46" s="40">
        <f t="shared" si="27"/>
        <v>2.7833333333333332</v>
      </c>
      <c r="AJ46" s="40">
        <f t="shared" si="27"/>
        <v>2.7833333333333332</v>
      </c>
      <c r="AK46" s="40">
        <f t="shared" si="27"/>
        <v>2.7833333333333332</v>
      </c>
      <c r="AL46" s="41">
        <f t="shared" si="27"/>
        <v>2.7833333333333332</v>
      </c>
      <c r="AM46" s="39">
        <f t="shared" si="19"/>
        <v>29.399999999999995</v>
      </c>
      <c r="AN46" s="40">
        <f t="shared" si="20"/>
        <v>31.400000000000002</v>
      </c>
      <c r="AO46" s="41">
        <f t="shared" si="21"/>
        <v>33.399999999999991</v>
      </c>
    </row>
    <row r="47" spans="1:41" x14ac:dyDescent="0.3">
      <c r="A47" s="50">
        <v>12</v>
      </c>
      <c r="B47" s="24" t="s">
        <v>7</v>
      </c>
      <c r="C47" s="39">
        <f t="shared" si="24"/>
        <v>1</v>
      </c>
      <c r="D47" s="40">
        <f t="shared" si="25"/>
        <v>1</v>
      </c>
      <c r="E47" s="40">
        <f t="shared" si="25"/>
        <v>1</v>
      </c>
      <c r="F47" s="40">
        <f t="shared" si="25"/>
        <v>1</v>
      </c>
      <c r="G47" s="40">
        <f t="shared" si="25"/>
        <v>1</v>
      </c>
      <c r="H47" s="40">
        <f t="shared" si="25"/>
        <v>1</v>
      </c>
      <c r="I47" s="40">
        <f t="shared" si="25"/>
        <v>1</v>
      </c>
      <c r="J47" s="40">
        <f t="shared" si="25"/>
        <v>1</v>
      </c>
      <c r="K47" s="40">
        <f t="shared" si="25"/>
        <v>1</v>
      </c>
      <c r="L47" s="40">
        <f t="shared" si="25"/>
        <v>1</v>
      </c>
      <c r="M47" s="40">
        <f t="shared" si="25"/>
        <v>1</v>
      </c>
      <c r="N47" s="40">
        <f t="shared" si="25"/>
        <v>1</v>
      </c>
      <c r="O47" s="40">
        <f t="shared" si="25"/>
        <v>1</v>
      </c>
      <c r="P47" s="40">
        <f t="shared" si="25"/>
        <v>1</v>
      </c>
      <c r="Q47" s="40">
        <f t="shared" si="25"/>
        <v>1</v>
      </c>
      <c r="R47" s="40">
        <f t="shared" si="25"/>
        <v>1</v>
      </c>
      <c r="S47" s="40">
        <f t="shared" si="25"/>
        <v>1</v>
      </c>
      <c r="T47" s="40">
        <f t="shared" si="25"/>
        <v>1</v>
      </c>
      <c r="U47" s="40">
        <f t="shared" si="25"/>
        <v>1</v>
      </c>
      <c r="V47" s="40">
        <f t="shared" si="25"/>
        <v>1</v>
      </c>
      <c r="W47" s="40">
        <f t="shared" si="25"/>
        <v>1</v>
      </c>
      <c r="X47" s="40">
        <f t="shared" si="25"/>
        <v>1</v>
      </c>
      <c r="Y47" s="40">
        <f t="shared" si="25"/>
        <v>1</v>
      </c>
      <c r="Z47" s="40">
        <f t="shared" si="25"/>
        <v>1</v>
      </c>
      <c r="AA47" s="40">
        <f t="shared" si="25"/>
        <v>1</v>
      </c>
      <c r="AB47" s="40">
        <f t="shared" si="25"/>
        <v>1</v>
      </c>
      <c r="AC47" s="40">
        <f t="shared" si="25"/>
        <v>1</v>
      </c>
      <c r="AD47" s="40">
        <f t="shared" si="25"/>
        <v>1</v>
      </c>
      <c r="AE47" s="40">
        <f t="shared" si="25"/>
        <v>1</v>
      </c>
      <c r="AF47" s="40">
        <f t="shared" si="25"/>
        <v>1</v>
      </c>
      <c r="AG47" s="40">
        <f t="shared" si="25"/>
        <v>1</v>
      </c>
      <c r="AH47" s="40">
        <f t="shared" si="25"/>
        <v>1</v>
      </c>
      <c r="AI47" s="40">
        <f t="shared" si="25"/>
        <v>1</v>
      </c>
      <c r="AJ47" s="40">
        <f t="shared" si="25"/>
        <v>1</v>
      </c>
      <c r="AK47" s="40">
        <f t="shared" si="25"/>
        <v>1</v>
      </c>
      <c r="AL47" s="41">
        <f t="shared" si="25"/>
        <v>1</v>
      </c>
      <c r="AM47" s="39">
        <f t="shared" si="19"/>
        <v>12</v>
      </c>
      <c r="AN47" s="40">
        <f t="shared" si="20"/>
        <v>12</v>
      </c>
      <c r="AO47" s="41">
        <f t="shared" si="21"/>
        <v>12</v>
      </c>
    </row>
    <row r="48" spans="1:41" x14ac:dyDescent="0.3">
      <c r="A48" s="50">
        <v>14</v>
      </c>
      <c r="B48" s="24" t="s">
        <v>6</v>
      </c>
      <c r="C48" s="39">
        <f t="shared" si="24"/>
        <v>1.1666666666666667</v>
      </c>
      <c r="D48" s="40">
        <f t="shared" si="25"/>
        <v>1.1666666666666667</v>
      </c>
      <c r="E48" s="40">
        <f t="shared" si="25"/>
        <v>1.1666666666666667</v>
      </c>
      <c r="F48" s="40">
        <f t="shared" si="25"/>
        <v>1.1666666666666667</v>
      </c>
      <c r="G48" s="40">
        <f t="shared" si="25"/>
        <v>1.1666666666666667</v>
      </c>
      <c r="H48" s="40">
        <f t="shared" si="25"/>
        <v>1.1666666666666667</v>
      </c>
      <c r="I48" s="40">
        <f t="shared" si="25"/>
        <v>1.1666666666666667</v>
      </c>
      <c r="J48" s="40">
        <f t="shared" si="25"/>
        <v>1.1666666666666667</v>
      </c>
      <c r="K48" s="40">
        <f t="shared" si="25"/>
        <v>1.1666666666666667</v>
      </c>
      <c r="L48" s="40">
        <f t="shared" si="25"/>
        <v>1.1666666666666667</v>
      </c>
      <c r="M48" s="40">
        <f t="shared" si="25"/>
        <v>1.1666666666666667</v>
      </c>
      <c r="N48" s="40">
        <f t="shared" si="25"/>
        <v>1.1666666666666667</v>
      </c>
      <c r="O48" s="40">
        <f t="shared" si="25"/>
        <v>1.1666666666666667</v>
      </c>
      <c r="P48" s="40">
        <f t="shared" si="25"/>
        <v>1.1666666666666667</v>
      </c>
      <c r="Q48" s="40">
        <f t="shared" si="25"/>
        <v>1.1666666666666667</v>
      </c>
      <c r="R48" s="40">
        <f t="shared" si="25"/>
        <v>1.1666666666666667</v>
      </c>
      <c r="S48" s="40">
        <f t="shared" si="25"/>
        <v>1.1666666666666667</v>
      </c>
      <c r="T48" s="40">
        <f t="shared" si="25"/>
        <v>1.1666666666666667</v>
      </c>
      <c r="U48" s="40">
        <f t="shared" si="25"/>
        <v>1.1666666666666667</v>
      </c>
      <c r="V48" s="40">
        <f t="shared" si="25"/>
        <v>1.1666666666666667</v>
      </c>
      <c r="W48" s="40">
        <f t="shared" si="25"/>
        <v>1.1666666666666667</v>
      </c>
      <c r="X48" s="40">
        <f t="shared" si="25"/>
        <v>1.1666666666666667</v>
      </c>
      <c r="Y48" s="40">
        <f t="shared" si="25"/>
        <v>1.1666666666666667</v>
      </c>
      <c r="Z48" s="40">
        <f t="shared" si="25"/>
        <v>1.1666666666666667</v>
      </c>
      <c r="AA48" s="40">
        <f t="shared" si="25"/>
        <v>1.1666666666666667</v>
      </c>
      <c r="AB48" s="40">
        <f t="shared" si="25"/>
        <v>1.1666666666666667</v>
      </c>
      <c r="AC48" s="40">
        <f t="shared" si="25"/>
        <v>1.1666666666666667</v>
      </c>
      <c r="AD48" s="40">
        <f t="shared" si="25"/>
        <v>1.1666666666666667</v>
      </c>
      <c r="AE48" s="40">
        <f t="shared" si="25"/>
        <v>1.1666666666666667</v>
      </c>
      <c r="AF48" s="40">
        <f t="shared" si="25"/>
        <v>1.1666666666666667</v>
      </c>
      <c r="AG48" s="40">
        <f t="shared" si="25"/>
        <v>1.1666666666666667</v>
      </c>
      <c r="AH48" s="40">
        <f t="shared" si="25"/>
        <v>1.1666666666666667</v>
      </c>
      <c r="AI48" s="40">
        <f t="shared" si="25"/>
        <v>1.1666666666666667</v>
      </c>
      <c r="AJ48" s="40">
        <f t="shared" si="25"/>
        <v>1.1666666666666667</v>
      </c>
      <c r="AK48" s="40">
        <f t="shared" si="25"/>
        <v>1.1666666666666667</v>
      </c>
      <c r="AL48" s="41">
        <f t="shared" si="25"/>
        <v>1.1666666666666667</v>
      </c>
      <c r="AM48" s="39">
        <f t="shared" si="19"/>
        <v>13.999999999999998</v>
      </c>
      <c r="AN48" s="40">
        <f t="shared" si="20"/>
        <v>13.999999999999998</v>
      </c>
      <c r="AO48" s="41">
        <f t="shared" si="21"/>
        <v>13.999999999999998</v>
      </c>
    </row>
    <row r="49" spans="1:41" x14ac:dyDescent="0.3">
      <c r="A49" s="50">
        <v>75</v>
      </c>
      <c r="B49" s="24" t="s">
        <v>0</v>
      </c>
      <c r="C49" s="39">
        <f t="shared" si="24"/>
        <v>6.25</v>
      </c>
      <c r="D49" s="40">
        <f t="shared" si="25"/>
        <v>6.25</v>
      </c>
      <c r="E49" s="40">
        <f t="shared" si="25"/>
        <v>6.25</v>
      </c>
      <c r="F49" s="40">
        <f t="shared" si="25"/>
        <v>6.25</v>
      </c>
      <c r="G49" s="40">
        <f t="shared" si="25"/>
        <v>6.25</v>
      </c>
      <c r="H49" s="40">
        <f t="shared" si="25"/>
        <v>6.25</v>
      </c>
      <c r="I49" s="40">
        <f t="shared" si="25"/>
        <v>6.25</v>
      </c>
      <c r="J49" s="40">
        <f t="shared" si="25"/>
        <v>6.25</v>
      </c>
      <c r="K49" s="40">
        <f t="shared" si="25"/>
        <v>6.25</v>
      </c>
      <c r="L49" s="40">
        <f t="shared" si="25"/>
        <v>6.25</v>
      </c>
      <c r="M49" s="40">
        <f t="shared" si="25"/>
        <v>6.25</v>
      </c>
      <c r="N49" s="40">
        <f t="shared" si="25"/>
        <v>6.25</v>
      </c>
      <c r="O49" s="40">
        <f t="shared" si="25"/>
        <v>6.25</v>
      </c>
      <c r="P49" s="40">
        <f t="shared" si="25"/>
        <v>6.25</v>
      </c>
      <c r="Q49" s="40">
        <f t="shared" si="25"/>
        <v>6.25</v>
      </c>
      <c r="R49" s="40">
        <f t="shared" si="25"/>
        <v>6.25</v>
      </c>
      <c r="S49" s="40">
        <f t="shared" si="25"/>
        <v>6.25</v>
      </c>
      <c r="T49" s="40">
        <f t="shared" si="25"/>
        <v>6.25</v>
      </c>
      <c r="U49" s="40">
        <f t="shared" si="25"/>
        <v>6.25</v>
      </c>
      <c r="V49" s="40">
        <f t="shared" si="25"/>
        <v>6.25</v>
      </c>
      <c r="W49" s="40">
        <f t="shared" si="25"/>
        <v>6.25</v>
      </c>
      <c r="X49" s="40">
        <f t="shared" si="25"/>
        <v>6.25</v>
      </c>
      <c r="Y49" s="40">
        <f t="shared" si="25"/>
        <v>6.25</v>
      </c>
      <c r="Z49" s="40">
        <f t="shared" si="25"/>
        <v>6.25</v>
      </c>
      <c r="AA49" s="40">
        <f t="shared" si="25"/>
        <v>6.25</v>
      </c>
      <c r="AB49" s="40">
        <f t="shared" si="25"/>
        <v>6.25</v>
      </c>
      <c r="AC49" s="40">
        <f t="shared" si="25"/>
        <v>6.25</v>
      </c>
      <c r="AD49" s="40">
        <f t="shared" si="25"/>
        <v>6.25</v>
      </c>
      <c r="AE49" s="40">
        <f t="shared" si="25"/>
        <v>6.25</v>
      </c>
      <c r="AF49" s="40">
        <f t="shared" si="25"/>
        <v>6.25</v>
      </c>
      <c r="AG49" s="40">
        <f t="shared" si="25"/>
        <v>6.25</v>
      </c>
      <c r="AH49" s="40">
        <f t="shared" si="25"/>
        <v>6.25</v>
      </c>
      <c r="AI49" s="40">
        <f t="shared" si="25"/>
        <v>6.25</v>
      </c>
      <c r="AJ49" s="40">
        <f t="shared" si="25"/>
        <v>6.25</v>
      </c>
      <c r="AK49" s="40">
        <f t="shared" si="25"/>
        <v>6.25</v>
      </c>
      <c r="AL49" s="41">
        <f t="shared" si="25"/>
        <v>6.25</v>
      </c>
      <c r="AM49" s="39">
        <f t="shared" si="19"/>
        <v>75</v>
      </c>
      <c r="AN49" s="40">
        <f t="shared" si="20"/>
        <v>75</v>
      </c>
      <c r="AO49" s="41">
        <f t="shared" si="21"/>
        <v>75</v>
      </c>
    </row>
    <row r="50" spans="1:41" x14ac:dyDescent="0.3">
      <c r="A50" s="50">
        <v>1.2</v>
      </c>
      <c r="B50" s="24" t="s">
        <v>38</v>
      </c>
      <c r="C50" s="39">
        <f t="shared" si="24"/>
        <v>9.9999999999999992E-2</v>
      </c>
      <c r="D50" s="40">
        <f t="shared" si="25"/>
        <v>9.9999999999999992E-2</v>
      </c>
      <c r="E50" s="40">
        <f t="shared" si="25"/>
        <v>9.9999999999999992E-2</v>
      </c>
      <c r="F50" s="40">
        <f t="shared" si="25"/>
        <v>9.9999999999999992E-2</v>
      </c>
      <c r="G50" s="40">
        <f t="shared" si="25"/>
        <v>9.9999999999999992E-2</v>
      </c>
      <c r="H50" s="40">
        <f t="shared" si="25"/>
        <v>9.9999999999999992E-2</v>
      </c>
      <c r="I50" s="40">
        <f t="shared" si="25"/>
        <v>9.9999999999999992E-2</v>
      </c>
      <c r="J50" s="40">
        <f t="shared" si="25"/>
        <v>9.9999999999999992E-2</v>
      </c>
      <c r="K50" s="40">
        <f t="shared" si="25"/>
        <v>9.9999999999999992E-2</v>
      </c>
      <c r="L50" s="40">
        <f t="shared" si="25"/>
        <v>9.9999999999999992E-2</v>
      </c>
      <c r="M50" s="40">
        <f t="shared" si="25"/>
        <v>9.9999999999999992E-2</v>
      </c>
      <c r="N50" s="40">
        <f t="shared" si="25"/>
        <v>9.9999999999999992E-2</v>
      </c>
      <c r="O50" s="40">
        <f t="shared" si="25"/>
        <v>9.9999999999999992E-2</v>
      </c>
      <c r="P50" s="40">
        <f t="shared" si="25"/>
        <v>9.9999999999999992E-2</v>
      </c>
      <c r="Q50" s="40">
        <f t="shared" si="25"/>
        <v>9.9999999999999992E-2</v>
      </c>
      <c r="R50" s="40">
        <f t="shared" si="25"/>
        <v>9.9999999999999992E-2</v>
      </c>
      <c r="S50" s="40">
        <f t="shared" si="25"/>
        <v>9.9999999999999992E-2</v>
      </c>
      <c r="T50" s="40">
        <f t="shared" si="25"/>
        <v>9.9999999999999992E-2</v>
      </c>
      <c r="U50" s="40">
        <f t="shared" si="25"/>
        <v>9.9999999999999992E-2</v>
      </c>
      <c r="V50" s="40">
        <f t="shared" si="25"/>
        <v>9.9999999999999992E-2</v>
      </c>
      <c r="W50" s="40">
        <f t="shared" si="25"/>
        <v>9.9999999999999992E-2</v>
      </c>
      <c r="X50" s="40">
        <f t="shared" si="25"/>
        <v>9.9999999999999992E-2</v>
      </c>
      <c r="Y50" s="40">
        <f t="shared" si="25"/>
        <v>9.9999999999999992E-2</v>
      </c>
      <c r="Z50" s="40">
        <f t="shared" si="25"/>
        <v>9.9999999999999992E-2</v>
      </c>
      <c r="AA50" s="40">
        <f t="shared" si="25"/>
        <v>9.9999999999999992E-2</v>
      </c>
      <c r="AB50" s="40">
        <f t="shared" si="25"/>
        <v>9.9999999999999992E-2</v>
      </c>
      <c r="AC50" s="40">
        <f t="shared" si="25"/>
        <v>9.9999999999999992E-2</v>
      </c>
      <c r="AD50" s="40">
        <f t="shared" si="25"/>
        <v>9.9999999999999992E-2</v>
      </c>
      <c r="AE50" s="40">
        <f t="shared" si="25"/>
        <v>9.9999999999999992E-2</v>
      </c>
      <c r="AF50" s="40">
        <f t="shared" si="25"/>
        <v>9.9999999999999992E-2</v>
      </c>
      <c r="AG50" s="40">
        <f t="shared" si="25"/>
        <v>9.9999999999999992E-2</v>
      </c>
      <c r="AH50" s="40">
        <f t="shared" si="25"/>
        <v>9.9999999999999992E-2</v>
      </c>
      <c r="AI50" s="40">
        <f t="shared" si="25"/>
        <v>9.9999999999999992E-2</v>
      </c>
      <c r="AJ50" s="40">
        <f t="shared" si="25"/>
        <v>9.9999999999999992E-2</v>
      </c>
      <c r="AK50" s="40">
        <f t="shared" si="25"/>
        <v>9.9999999999999992E-2</v>
      </c>
      <c r="AL50" s="41">
        <f t="shared" si="25"/>
        <v>9.9999999999999992E-2</v>
      </c>
      <c r="AM50" s="39">
        <f t="shared" si="19"/>
        <v>1.2</v>
      </c>
      <c r="AN50" s="40">
        <f t="shared" si="20"/>
        <v>1.2</v>
      </c>
      <c r="AO50" s="41">
        <f t="shared" si="21"/>
        <v>1.2</v>
      </c>
    </row>
    <row r="51" spans="1:41" x14ac:dyDescent="0.3">
      <c r="A51" s="49">
        <v>1.4999999999999999E-2</v>
      </c>
      <c r="B51" s="61" t="s">
        <v>39</v>
      </c>
      <c r="C51" s="39">
        <f>$A51*C$36</f>
        <v>2</v>
      </c>
      <c r="D51" s="40">
        <f t="shared" ref="D51:AL52" si="28">$A51*D$36</f>
        <v>2</v>
      </c>
      <c r="E51" s="40">
        <f t="shared" si="28"/>
        <v>2</v>
      </c>
      <c r="F51" s="40">
        <f t="shared" si="28"/>
        <v>2</v>
      </c>
      <c r="G51" s="40">
        <f t="shared" si="28"/>
        <v>2</v>
      </c>
      <c r="H51" s="40">
        <f t="shared" si="28"/>
        <v>2</v>
      </c>
      <c r="I51" s="40">
        <f t="shared" si="28"/>
        <v>2</v>
      </c>
      <c r="J51" s="40">
        <f t="shared" si="28"/>
        <v>2</v>
      </c>
      <c r="K51" s="40">
        <f t="shared" si="28"/>
        <v>2</v>
      </c>
      <c r="L51" s="40">
        <f t="shared" si="28"/>
        <v>2</v>
      </c>
      <c r="M51" s="40">
        <f t="shared" si="28"/>
        <v>2</v>
      </c>
      <c r="N51" s="40">
        <f t="shared" si="28"/>
        <v>2</v>
      </c>
      <c r="O51" s="40">
        <f t="shared" si="28"/>
        <v>2.1875</v>
      </c>
      <c r="P51" s="40">
        <f t="shared" si="28"/>
        <v>2.1875</v>
      </c>
      <c r="Q51" s="40">
        <f t="shared" si="28"/>
        <v>2.1875</v>
      </c>
      <c r="R51" s="40">
        <f t="shared" si="28"/>
        <v>2.1875</v>
      </c>
      <c r="S51" s="40">
        <f t="shared" si="28"/>
        <v>2.1875</v>
      </c>
      <c r="T51" s="40">
        <f t="shared" si="28"/>
        <v>2.1875</v>
      </c>
      <c r="U51" s="40">
        <f t="shared" si="28"/>
        <v>2.1875</v>
      </c>
      <c r="V51" s="40">
        <f t="shared" si="28"/>
        <v>2.1875</v>
      </c>
      <c r="W51" s="40">
        <f t="shared" si="28"/>
        <v>2.1875</v>
      </c>
      <c r="X51" s="40">
        <f t="shared" si="28"/>
        <v>2.1875</v>
      </c>
      <c r="Y51" s="40">
        <f t="shared" si="28"/>
        <v>2.1875</v>
      </c>
      <c r="Z51" s="40">
        <f t="shared" si="28"/>
        <v>2.1875</v>
      </c>
      <c r="AA51" s="40">
        <f t="shared" si="28"/>
        <v>2.375</v>
      </c>
      <c r="AB51" s="40">
        <f t="shared" si="28"/>
        <v>2.375</v>
      </c>
      <c r="AC51" s="40">
        <f t="shared" si="28"/>
        <v>2.375</v>
      </c>
      <c r="AD51" s="40">
        <f t="shared" si="28"/>
        <v>2.375</v>
      </c>
      <c r="AE51" s="40">
        <f t="shared" si="28"/>
        <v>2.375</v>
      </c>
      <c r="AF51" s="40">
        <f t="shared" si="28"/>
        <v>2.375</v>
      </c>
      <c r="AG51" s="40">
        <f t="shared" si="28"/>
        <v>2.375</v>
      </c>
      <c r="AH51" s="40">
        <f t="shared" si="28"/>
        <v>2.375</v>
      </c>
      <c r="AI51" s="40">
        <f t="shared" si="28"/>
        <v>2.375</v>
      </c>
      <c r="AJ51" s="40">
        <f t="shared" si="28"/>
        <v>2.375</v>
      </c>
      <c r="AK51" s="40">
        <f t="shared" si="28"/>
        <v>2.375</v>
      </c>
      <c r="AL51" s="41">
        <f t="shared" si="28"/>
        <v>2.375</v>
      </c>
      <c r="AM51" s="39">
        <f t="shared" si="19"/>
        <v>24</v>
      </c>
      <c r="AN51" s="40">
        <f t="shared" si="20"/>
        <v>26.25</v>
      </c>
      <c r="AO51" s="41">
        <f t="shared" si="21"/>
        <v>28.5</v>
      </c>
    </row>
    <row r="52" spans="1:41" x14ac:dyDescent="0.3">
      <c r="A52" s="49">
        <v>6.0000000000000001E-3</v>
      </c>
      <c r="B52" s="61" t="s">
        <v>40</v>
      </c>
      <c r="C52" s="39">
        <f>$A52*C$36</f>
        <v>0.8</v>
      </c>
      <c r="D52" s="40">
        <f t="shared" si="28"/>
        <v>0.8</v>
      </c>
      <c r="E52" s="40">
        <f t="shared" si="28"/>
        <v>0.8</v>
      </c>
      <c r="F52" s="40">
        <f t="shared" si="28"/>
        <v>0.8</v>
      </c>
      <c r="G52" s="40">
        <f t="shared" si="28"/>
        <v>0.8</v>
      </c>
      <c r="H52" s="40">
        <f t="shared" si="28"/>
        <v>0.8</v>
      </c>
      <c r="I52" s="40">
        <f t="shared" si="28"/>
        <v>0.8</v>
      </c>
      <c r="J52" s="40">
        <f t="shared" si="28"/>
        <v>0.8</v>
      </c>
      <c r="K52" s="40">
        <f t="shared" si="28"/>
        <v>0.8</v>
      </c>
      <c r="L52" s="40">
        <f t="shared" si="28"/>
        <v>0.8</v>
      </c>
      <c r="M52" s="40">
        <f t="shared" si="28"/>
        <v>0.8</v>
      </c>
      <c r="N52" s="40">
        <f t="shared" si="28"/>
        <v>0.8</v>
      </c>
      <c r="O52" s="40">
        <f t="shared" si="28"/>
        <v>0.87500000000000011</v>
      </c>
      <c r="P52" s="40">
        <f t="shared" si="28"/>
        <v>0.87500000000000011</v>
      </c>
      <c r="Q52" s="40">
        <f t="shared" si="28"/>
        <v>0.87500000000000011</v>
      </c>
      <c r="R52" s="40">
        <f t="shared" si="28"/>
        <v>0.87500000000000011</v>
      </c>
      <c r="S52" s="40">
        <f t="shared" si="28"/>
        <v>0.87500000000000011</v>
      </c>
      <c r="T52" s="40">
        <f t="shared" si="28"/>
        <v>0.87500000000000011</v>
      </c>
      <c r="U52" s="40">
        <f t="shared" si="28"/>
        <v>0.87500000000000011</v>
      </c>
      <c r="V52" s="40">
        <f t="shared" si="28"/>
        <v>0.87500000000000011</v>
      </c>
      <c r="W52" s="40">
        <f t="shared" si="28"/>
        <v>0.87500000000000011</v>
      </c>
      <c r="X52" s="40">
        <f t="shared" si="28"/>
        <v>0.87500000000000011</v>
      </c>
      <c r="Y52" s="40">
        <f t="shared" si="28"/>
        <v>0.87500000000000011</v>
      </c>
      <c r="Z52" s="40">
        <f t="shared" si="28"/>
        <v>0.87500000000000011</v>
      </c>
      <c r="AA52" s="40">
        <f t="shared" si="28"/>
        <v>0.95000000000000007</v>
      </c>
      <c r="AB52" s="40">
        <f t="shared" si="28"/>
        <v>0.95000000000000007</v>
      </c>
      <c r="AC52" s="40">
        <f t="shared" si="28"/>
        <v>0.95000000000000007</v>
      </c>
      <c r="AD52" s="40">
        <f t="shared" si="28"/>
        <v>0.95000000000000007</v>
      </c>
      <c r="AE52" s="40">
        <f t="shared" si="28"/>
        <v>0.95000000000000007</v>
      </c>
      <c r="AF52" s="40">
        <f t="shared" si="28"/>
        <v>0.95000000000000007</v>
      </c>
      <c r="AG52" s="40">
        <f t="shared" si="28"/>
        <v>0.95000000000000007</v>
      </c>
      <c r="AH52" s="40">
        <f t="shared" si="28"/>
        <v>0.95000000000000007</v>
      </c>
      <c r="AI52" s="40">
        <f t="shared" si="28"/>
        <v>0.95000000000000007</v>
      </c>
      <c r="AJ52" s="40">
        <f t="shared" si="28"/>
        <v>0.95000000000000007</v>
      </c>
      <c r="AK52" s="40">
        <f t="shared" si="28"/>
        <v>0.95000000000000007</v>
      </c>
      <c r="AL52" s="41">
        <f t="shared" si="28"/>
        <v>0.95000000000000007</v>
      </c>
      <c r="AM52" s="39">
        <f t="shared" si="19"/>
        <v>9.6</v>
      </c>
      <c r="AN52" s="40">
        <f t="shared" si="20"/>
        <v>10.500000000000002</v>
      </c>
      <c r="AO52" s="41">
        <f t="shared" si="21"/>
        <v>11.399999999999999</v>
      </c>
    </row>
    <row r="53" spans="1:41" x14ac:dyDescent="0.3">
      <c r="A53" s="50">
        <v>3.6</v>
      </c>
      <c r="B53" s="61" t="s">
        <v>41</v>
      </c>
      <c r="C53" s="39">
        <f>$A53/12</f>
        <v>0.3</v>
      </c>
      <c r="D53" s="40">
        <f t="shared" ref="D53:AL53" si="29">$A53/12</f>
        <v>0.3</v>
      </c>
      <c r="E53" s="40">
        <f t="shared" si="29"/>
        <v>0.3</v>
      </c>
      <c r="F53" s="40">
        <f t="shared" si="29"/>
        <v>0.3</v>
      </c>
      <c r="G53" s="40">
        <f t="shared" si="29"/>
        <v>0.3</v>
      </c>
      <c r="H53" s="40">
        <f t="shared" si="29"/>
        <v>0.3</v>
      </c>
      <c r="I53" s="40">
        <f t="shared" si="29"/>
        <v>0.3</v>
      </c>
      <c r="J53" s="40">
        <f t="shared" si="29"/>
        <v>0.3</v>
      </c>
      <c r="K53" s="40">
        <f t="shared" si="29"/>
        <v>0.3</v>
      </c>
      <c r="L53" s="40">
        <f t="shared" si="29"/>
        <v>0.3</v>
      </c>
      <c r="M53" s="40">
        <f t="shared" si="29"/>
        <v>0.3</v>
      </c>
      <c r="N53" s="40">
        <f t="shared" si="29"/>
        <v>0.3</v>
      </c>
      <c r="O53" s="40">
        <f t="shared" si="29"/>
        <v>0.3</v>
      </c>
      <c r="P53" s="40">
        <f t="shared" si="29"/>
        <v>0.3</v>
      </c>
      <c r="Q53" s="40">
        <f t="shared" si="29"/>
        <v>0.3</v>
      </c>
      <c r="R53" s="40">
        <f t="shared" si="29"/>
        <v>0.3</v>
      </c>
      <c r="S53" s="40">
        <f t="shared" si="29"/>
        <v>0.3</v>
      </c>
      <c r="T53" s="40">
        <f t="shared" si="29"/>
        <v>0.3</v>
      </c>
      <c r="U53" s="40">
        <f t="shared" si="29"/>
        <v>0.3</v>
      </c>
      <c r="V53" s="40">
        <f t="shared" si="29"/>
        <v>0.3</v>
      </c>
      <c r="W53" s="40">
        <f t="shared" si="29"/>
        <v>0.3</v>
      </c>
      <c r="X53" s="40">
        <f t="shared" si="29"/>
        <v>0.3</v>
      </c>
      <c r="Y53" s="40">
        <f t="shared" si="29"/>
        <v>0.3</v>
      </c>
      <c r="Z53" s="40">
        <f t="shared" si="29"/>
        <v>0.3</v>
      </c>
      <c r="AA53" s="40">
        <f t="shared" si="29"/>
        <v>0.3</v>
      </c>
      <c r="AB53" s="40">
        <f t="shared" si="29"/>
        <v>0.3</v>
      </c>
      <c r="AC53" s="40">
        <f t="shared" si="29"/>
        <v>0.3</v>
      </c>
      <c r="AD53" s="40">
        <f t="shared" si="29"/>
        <v>0.3</v>
      </c>
      <c r="AE53" s="40">
        <f t="shared" si="29"/>
        <v>0.3</v>
      </c>
      <c r="AF53" s="40">
        <f t="shared" si="29"/>
        <v>0.3</v>
      </c>
      <c r="AG53" s="40">
        <f t="shared" si="29"/>
        <v>0.3</v>
      </c>
      <c r="AH53" s="40">
        <f t="shared" si="29"/>
        <v>0.3</v>
      </c>
      <c r="AI53" s="40">
        <f t="shared" si="29"/>
        <v>0.3</v>
      </c>
      <c r="AJ53" s="40">
        <f t="shared" si="29"/>
        <v>0.3</v>
      </c>
      <c r="AK53" s="40">
        <f t="shared" si="29"/>
        <v>0.3</v>
      </c>
      <c r="AL53" s="41">
        <f t="shared" si="29"/>
        <v>0.3</v>
      </c>
      <c r="AM53" s="39">
        <f t="shared" si="19"/>
        <v>3.5999999999999992</v>
      </c>
      <c r="AN53" s="40">
        <f t="shared" si="20"/>
        <v>3.5999999999999992</v>
      </c>
      <c r="AO53" s="41">
        <f t="shared" si="21"/>
        <v>3.5999999999999992</v>
      </c>
    </row>
    <row r="54" spans="1:41" x14ac:dyDescent="0.3">
      <c r="A54" s="49">
        <v>5.0000000000000001E-3</v>
      </c>
      <c r="B54" s="61" t="s">
        <v>42</v>
      </c>
      <c r="C54" s="39">
        <f>$A54*C$36</f>
        <v>0.66666666666666674</v>
      </c>
      <c r="D54" s="40">
        <f t="shared" ref="D54:AL54" si="30">$A54*D$36</f>
        <v>0.66666666666666674</v>
      </c>
      <c r="E54" s="40">
        <f t="shared" si="30"/>
        <v>0.66666666666666674</v>
      </c>
      <c r="F54" s="40">
        <f t="shared" si="30"/>
        <v>0.66666666666666674</v>
      </c>
      <c r="G54" s="40">
        <f t="shared" si="30"/>
        <v>0.66666666666666674</v>
      </c>
      <c r="H54" s="40">
        <f t="shared" si="30"/>
        <v>0.66666666666666674</v>
      </c>
      <c r="I54" s="40">
        <f t="shared" si="30"/>
        <v>0.66666666666666674</v>
      </c>
      <c r="J54" s="40">
        <f t="shared" si="30"/>
        <v>0.66666666666666674</v>
      </c>
      <c r="K54" s="40">
        <f t="shared" si="30"/>
        <v>0.66666666666666674</v>
      </c>
      <c r="L54" s="40">
        <f t="shared" si="30"/>
        <v>0.66666666666666674</v>
      </c>
      <c r="M54" s="40">
        <f t="shared" si="30"/>
        <v>0.66666666666666674</v>
      </c>
      <c r="N54" s="40">
        <f t="shared" si="30"/>
        <v>0.66666666666666674</v>
      </c>
      <c r="O54" s="40">
        <f t="shared" si="30"/>
        <v>0.72916666666666674</v>
      </c>
      <c r="P54" s="40">
        <f t="shared" si="30"/>
        <v>0.72916666666666674</v>
      </c>
      <c r="Q54" s="40">
        <f t="shared" si="30"/>
        <v>0.72916666666666674</v>
      </c>
      <c r="R54" s="40">
        <f t="shared" si="30"/>
        <v>0.72916666666666674</v>
      </c>
      <c r="S54" s="40">
        <f t="shared" si="30"/>
        <v>0.72916666666666674</v>
      </c>
      <c r="T54" s="40">
        <f t="shared" si="30"/>
        <v>0.72916666666666674</v>
      </c>
      <c r="U54" s="40">
        <f t="shared" si="30"/>
        <v>0.72916666666666674</v>
      </c>
      <c r="V54" s="40">
        <f t="shared" si="30"/>
        <v>0.72916666666666674</v>
      </c>
      <c r="W54" s="40">
        <f t="shared" si="30"/>
        <v>0.72916666666666674</v>
      </c>
      <c r="X54" s="40">
        <f t="shared" si="30"/>
        <v>0.72916666666666674</v>
      </c>
      <c r="Y54" s="40">
        <f t="shared" si="30"/>
        <v>0.72916666666666674</v>
      </c>
      <c r="Z54" s="40">
        <f t="shared" si="30"/>
        <v>0.72916666666666674</v>
      </c>
      <c r="AA54" s="40">
        <f t="shared" si="30"/>
        <v>0.79166666666666674</v>
      </c>
      <c r="AB54" s="40">
        <f t="shared" si="30"/>
        <v>0.79166666666666674</v>
      </c>
      <c r="AC54" s="40">
        <f t="shared" si="30"/>
        <v>0.79166666666666674</v>
      </c>
      <c r="AD54" s="40">
        <f t="shared" si="30"/>
        <v>0.79166666666666674</v>
      </c>
      <c r="AE54" s="40">
        <f t="shared" si="30"/>
        <v>0.79166666666666674</v>
      </c>
      <c r="AF54" s="40">
        <f t="shared" si="30"/>
        <v>0.79166666666666674</v>
      </c>
      <c r="AG54" s="40">
        <f t="shared" si="30"/>
        <v>0.79166666666666674</v>
      </c>
      <c r="AH54" s="40">
        <f t="shared" si="30"/>
        <v>0.79166666666666674</v>
      </c>
      <c r="AI54" s="40">
        <f t="shared" si="30"/>
        <v>0.79166666666666674</v>
      </c>
      <c r="AJ54" s="40">
        <f t="shared" si="30"/>
        <v>0.79166666666666674</v>
      </c>
      <c r="AK54" s="40">
        <f t="shared" si="30"/>
        <v>0.79166666666666674</v>
      </c>
      <c r="AL54" s="41">
        <f t="shared" si="30"/>
        <v>0.79166666666666674</v>
      </c>
      <c r="AM54" s="39">
        <f t="shared" si="19"/>
        <v>8.0000000000000018</v>
      </c>
      <c r="AN54" s="40">
        <f t="shared" si="20"/>
        <v>8.7500000000000018</v>
      </c>
      <c r="AO54" s="41">
        <f t="shared" si="21"/>
        <v>9.5000000000000018</v>
      </c>
    </row>
    <row r="55" spans="1:41" x14ac:dyDescent="0.3">
      <c r="A55" s="30"/>
      <c r="B55" s="61" t="s">
        <v>43</v>
      </c>
      <c r="C55" s="39">
        <f>$C$13/12/1000*$C$14</f>
        <v>2.84</v>
      </c>
      <c r="D55" s="40">
        <f t="shared" ref="D55:AL55" si="31">$C$13/12/1000*$C$14</f>
        <v>2.84</v>
      </c>
      <c r="E55" s="40">
        <f t="shared" si="31"/>
        <v>2.84</v>
      </c>
      <c r="F55" s="40">
        <f t="shared" si="31"/>
        <v>2.84</v>
      </c>
      <c r="G55" s="40">
        <f t="shared" si="31"/>
        <v>2.84</v>
      </c>
      <c r="H55" s="40">
        <f t="shared" si="31"/>
        <v>2.84</v>
      </c>
      <c r="I55" s="40">
        <f t="shared" si="31"/>
        <v>2.84</v>
      </c>
      <c r="J55" s="40">
        <f t="shared" si="31"/>
        <v>2.84</v>
      </c>
      <c r="K55" s="40">
        <f t="shared" si="31"/>
        <v>2.84</v>
      </c>
      <c r="L55" s="40">
        <f t="shared" si="31"/>
        <v>2.84</v>
      </c>
      <c r="M55" s="40">
        <f t="shared" si="31"/>
        <v>2.84</v>
      </c>
      <c r="N55" s="40">
        <f t="shared" si="31"/>
        <v>2.84</v>
      </c>
      <c r="O55" s="40">
        <f t="shared" si="31"/>
        <v>2.84</v>
      </c>
      <c r="P55" s="40">
        <f t="shared" si="31"/>
        <v>2.84</v>
      </c>
      <c r="Q55" s="40">
        <f t="shared" si="31"/>
        <v>2.84</v>
      </c>
      <c r="R55" s="40">
        <f t="shared" si="31"/>
        <v>2.84</v>
      </c>
      <c r="S55" s="40">
        <f t="shared" si="31"/>
        <v>2.84</v>
      </c>
      <c r="T55" s="40">
        <f t="shared" si="31"/>
        <v>2.84</v>
      </c>
      <c r="U55" s="40">
        <f t="shared" si="31"/>
        <v>2.84</v>
      </c>
      <c r="V55" s="40">
        <f t="shared" si="31"/>
        <v>2.84</v>
      </c>
      <c r="W55" s="40">
        <f t="shared" si="31"/>
        <v>2.84</v>
      </c>
      <c r="X55" s="40">
        <f t="shared" si="31"/>
        <v>2.84</v>
      </c>
      <c r="Y55" s="40">
        <f t="shared" si="31"/>
        <v>2.84</v>
      </c>
      <c r="Z55" s="40">
        <f t="shared" si="31"/>
        <v>2.84</v>
      </c>
      <c r="AA55" s="40">
        <f t="shared" si="31"/>
        <v>2.84</v>
      </c>
      <c r="AB55" s="40">
        <f t="shared" si="31"/>
        <v>2.84</v>
      </c>
      <c r="AC55" s="40">
        <f t="shared" si="31"/>
        <v>2.84</v>
      </c>
      <c r="AD55" s="40">
        <f t="shared" si="31"/>
        <v>2.84</v>
      </c>
      <c r="AE55" s="40">
        <f t="shared" si="31"/>
        <v>2.84</v>
      </c>
      <c r="AF55" s="40">
        <f t="shared" si="31"/>
        <v>2.84</v>
      </c>
      <c r="AG55" s="40">
        <f t="shared" si="31"/>
        <v>2.84</v>
      </c>
      <c r="AH55" s="40">
        <f t="shared" si="31"/>
        <v>2.84</v>
      </c>
      <c r="AI55" s="40">
        <f t="shared" si="31"/>
        <v>2.84</v>
      </c>
      <c r="AJ55" s="40">
        <f t="shared" si="31"/>
        <v>2.84</v>
      </c>
      <c r="AK55" s="40">
        <f t="shared" si="31"/>
        <v>2.84</v>
      </c>
      <c r="AL55" s="41">
        <f t="shared" si="31"/>
        <v>2.84</v>
      </c>
      <c r="AM55" s="39">
        <f t="shared" si="19"/>
        <v>34.08</v>
      </c>
      <c r="AN55" s="40">
        <f t="shared" si="20"/>
        <v>34.08</v>
      </c>
      <c r="AO55" s="41">
        <f t="shared" si="21"/>
        <v>34.08</v>
      </c>
    </row>
    <row r="56" spans="1:41" x14ac:dyDescent="0.3">
      <c r="A56" s="30"/>
      <c r="B56" s="61" t="s">
        <v>44</v>
      </c>
      <c r="C56" s="39">
        <f>139286/12/1000</f>
        <v>11.607166666666666</v>
      </c>
      <c r="D56" s="40">
        <f t="shared" ref="D56:N56" si="32">139286/12/1000</f>
        <v>11.607166666666666</v>
      </c>
      <c r="E56" s="40">
        <f t="shared" si="32"/>
        <v>11.607166666666666</v>
      </c>
      <c r="F56" s="40">
        <f t="shared" si="32"/>
        <v>11.607166666666666</v>
      </c>
      <c r="G56" s="40">
        <f t="shared" si="32"/>
        <v>11.607166666666666</v>
      </c>
      <c r="H56" s="40">
        <f t="shared" si="32"/>
        <v>11.607166666666666</v>
      </c>
      <c r="I56" s="40">
        <f t="shared" si="32"/>
        <v>11.607166666666666</v>
      </c>
      <c r="J56" s="40">
        <f t="shared" si="32"/>
        <v>11.607166666666666</v>
      </c>
      <c r="K56" s="40">
        <f t="shared" si="32"/>
        <v>11.607166666666666</v>
      </c>
      <c r="L56" s="40">
        <f t="shared" si="32"/>
        <v>11.607166666666666</v>
      </c>
      <c r="M56" s="40">
        <f t="shared" si="32"/>
        <v>11.607166666666666</v>
      </c>
      <c r="N56" s="40">
        <f t="shared" si="32"/>
        <v>11.607166666666666</v>
      </c>
      <c r="O56" s="40">
        <f t="shared" ref="O56:Z56" si="33">71633/12/1000</f>
        <v>5.9694166666666666</v>
      </c>
      <c r="P56" s="40">
        <f t="shared" si="33"/>
        <v>5.9694166666666666</v>
      </c>
      <c r="Q56" s="40">
        <f t="shared" si="33"/>
        <v>5.9694166666666666</v>
      </c>
      <c r="R56" s="40">
        <f t="shared" si="33"/>
        <v>5.9694166666666666</v>
      </c>
      <c r="S56" s="40">
        <f t="shared" si="33"/>
        <v>5.9694166666666666</v>
      </c>
      <c r="T56" s="40">
        <f t="shared" si="33"/>
        <v>5.9694166666666666</v>
      </c>
      <c r="U56" s="40">
        <f t="shared" si="33"/>
        <v>5.9694166666666666</v>
      </c>
      <c r="V56" s="40">
        <f t="shared" si="33"/>
        <v>5.9694166666666666</v>
      </c>
      <c r="W56" s="40">
        <f t="shared" si="33"/>
        <v>5.9694166666666666</v>
      </c>
      <c r="X56" s="40">
        <f t="shared" si="33"/>
        <v>5.9694166666666666</v>
      </c>
      <c r="Y56" s="40">
        <f t="shared" si="33"/>
        <v>5.9694166666666666</v>
      </c>
      <c r="Z56" s="40">
        <f t="shared" si="33"/>
        <v>5.9694166666666666</v>
      </c>
      <c r="AA56" s="40">
        <f t="shared" ref="AA56:AL56" si="34">59694/12/1000</f>
        <v>4.9744999999999999</v>
      </c>
      <c r="AB56" s="40">
        <f t="shared" si="34"/>
        <v>4.9744999999999999</v>
      </c>
      <c r="AC56" s="40">
        <f t="shared" si="34"/>
        <v>4.9744999999999999</v>
      </c>
      <c r="AD56" s="40">
        <f t="shared" si="34"/>
        <v>4.9744999999999999</v>
      </c>
      <c r="AE56" s="40">
        <f t="shared" si="34"/>
        <v>4.9744999999999999</v>
      </c>
      <c r="AF56" s="40">
        <f t="shared" si="34"/>
        <v>4.9744999999999999</v>
      </c>
      <c r="AG56" s="40">
        <f t="shared" si="34"/>
        <v>4.9744999999999999</v>
      </c>
      <c r="AH56" s="40">
        <f t="shared" si="34"/>
        <v>4.9744999999999999</v>
      </c>
      <c r="AI56" s="40">
        <f t="shared" si="34"/>
        <v>4.9744999999999999</v>
      </c>
      <c r="AJ56" s="40">
        <f t="shared" si="34"/>
        <v>4.9744999999999999</v>
      </c>
      <c r="AK56" s="40">
        <f t="shared" si="34"/>
        <v>4.9744999999999999</v>
      </c>
      <c r="AL56" s="41">
        <f t="shared" si="34"/>
        <v>4.9744999999999999</v>
      </c>
      <c r="AM56" s="39">
        <f t="shared" si="19"/>
        <v>139.28600000000003</v>
      </c>
      <c r="AN56" s="40">
        <f t="shared" si="20"/>
        <v>71.632999999999996</v>
      </c>
      <c r="AO56" s="41">
        <f t="shared" si="21"/>
        <v>59.693999999999996</v>
      </c>
    </row>
    <row r="57" spans="1:41" x14ac:dyDescent="0.3">
      <c r="A57" s="31"/>
      <c r="B57" s="67" t="s">
        <v>47</v>
      </c>
      <c r="C57" s="68">
        <f>SUM(C41:C56)</f>
        <v>66.113833333333346</v>
      </c>
      <c r="D57" s="69">
        <f t="shared" ref="D57:AL57" si="35">SUM(D41:D56)</f>
        <v>66.113833333333346</v>
      </c>
      <c r="E57" s="69">
        <f t="shared" si="35"/>
        <v>66.113833333333346</v>
      </c>
      <c r="F57" s="69">
        <f t="shared" si="35"/>
        <v>66.113833333333346</v>
      </c>
      <c r="G57" s="69">
        <f t="shared" si="35"/>
        <v>66.113833333333346</v>
      </c>
      <c r="H57" s="69">
        <f t="shared" si="35"/>
        <v>66.113833333333346</v>
      </c>
      <c r="I57" s="69">
        <f t="shared" si="35"/>
        <v>66.113833333333346</v>
      </c>
      <c r="J57" s="69">
        <f t="shared" si="35"/>
        <v>66.113833333333346</v>
      </c>
      <c r="K57" s="69">
        <f t="shared" si="35"/>
        <v>66.113833333333346</v>
      </c>
      <c r="L57" s="69">
        <f t="shared" si="35"/>
        <v>66.113833333333346</v>
      </c>
      <c r="M57" s="69">
        <f t="shared" si="35"/>
        <v>66.113833333333346</v>
      </c>
      <c r="N57" s="69">
        <f t="shared" si="35"/>
        <v>66.113833333333346</v>
      </c>
      <c r="O57" s="69">
        <f t="shared" si="35"/>
        <v>63.805250000000008</v>
      </c>
      <c r="P57" s="69">
        <f t="shared" si="35"/>
        <v>63.805250000000008</v>
      </c>
      <c r="Q57" s="69">
        <f t="shared" si="35"/>
        <v>63.805250000000008</v>
      </c>
      <c r="R57" s="69">
        <f t="shared" si="35"/>
        <v>63.805250000000008</v>
      </c>
      <c r="S57" s="69">
        <f t="shared" si="35"/>
        <v>63.805250000000008</v>
      </c>
      <c r="T57" s="69">
        <f t="shared" si="35"/>
        <v>63.805250000000008</v>
      </c>
      <c r="U57" s="69">
        <f t="shared" si="35"/>
        <v>63.805250000000008</v>
      </c>
      <c r="V57" s="69">
        <f t="shared" si="35"/>
        <v>63.805250000000008</v>
      </c>
      <c r="W57" s="69">
        <f t="shared" si="35"/>
        <v>63.805250000000008</v>
      </c>
      <c r="X57" s="69">
        <f t="shared" si="35"/>
        <v>63.805250000000008</v>
      </c>
      <c r="Y57" s="69">
        <f t="shared" si="35"/>
        <v>63.805250000000008</v>
      </c>
      <c r="Z57" s="69">
        <f t="shared" si="35"/>
        <v>63.805250000000008</v>
      </c>
      <c r="AA57" s="69">
        <f t="shared" si="35"/>
        <v>66.139500000000012</v>
      </c>
      <c r="AB57" s="69">
        <f t="shared" si="35"/>
        <v>66.139500000000012</v>
      </c>
      <c r="AC57" s="69">
        <f t="shared" si="35"/>
        <v>66.139500000000012</v>
      </c>
      <c r="AD57" s="69">
        <f t="shared" si="35"/>
        <v>66.139500000000012</v>
      </c>
      <c r="AE57" s="69">
        <f t="shared" si="35"/>
        <v>66.139500000000012</v>
      </c>
      <c r="AF57" s="69">
        <f t="shared" si="35"/>
        <v>66.139500000000012</v>
      </c>
      <c r="AG57" s="69">
        <f t="shared" si="35"/>
        <v>66.139500000000012</v>
      </c>
      <c r="AH57" s="69">
        <f t="shared" si="35"/>
        <v>66.139500000000012</v>
      </c>
      <c r="AI57" s="69">
        <f t="shared" si="35"/>
        <v>66.139500000000012</v>
      </c>
      <c r="AJ57" s="69">
        <f t="shared" si="35"/>
        <v>66.139500000000012</v>
      </c>
      <c r="AK57" s="69">
        <f t="shared" si="35"/>
        <v>66.139500000000012</v>
      </c>
      <c r="AL57" s="70">
        <f t="shared" si="35"/>
        <v>66.139500000000012</v>
      </c>
      <c r="AM57" s="64">
        <f t="shared" si="19"/>
        <v>793.3660000000001</v>
      </c>
      <c r="AN57" s="65">
        <f t="shared" si="20"/>
        <v>765.66300000000012</v>
      </c>
      <c r="AO57" s="66">
        <f t="shared" si="21"/>
        <v>793.67400000000009</v>
      </c>
    </row>
    <row r="58" spans="1:41" ht="4.5" customHeight="1" x14ac:dyDescent="0.3">
      <c r="B58" s="24"/>
      <c r="C58" s="42"/>
      <c r="AL58" s="43"/>
      <c r="AM58" s="42"/>
      <c r="AO58" s="43"/>
    </row>
    <row r="59" spans="1:41" x14ac:dyDescent="0.3">
      <c r="B59" s="71" t="s">
        <v>48</v>
      </c>
      <c r="C59" s="68">
        <f>C39-C57</f>
        <v>24.206166666666647</v>
      </c>
      <c r="D59" s="69">
        <f t="shared" ref="D59:AL59" si="36">D39-D57</f>
        <v>24.206166666666647</v>
      </c>
      <c r="E59" s="69">
        <f t="shared" si="36"/>
        <v>24.206166666666647</v>
      </c>
      <c r="F59" s="69">
        <f t="shared" si="36"/>
        <v>24.206166666666647</v>
      </c>
      <c r="G59" s="69">
        <f t="shared" si="36"/>
        <v>24.206166666666647</v>
      </c>
      <c r="H59" s="69">
        <f t="shared" si="36"/>
        <v>24.206166666666647</v>
      </c>
      <c r="I59" s="69">
        <f t="shared" si="36"/>
        <v>24.206166666666647</v>
      </c>
      <c r="J59" s="69">
        <f t="shared" si="36"/>
        <v>24.206166666666647</v>
      </c>
      <c r="K59" s="69">
        <f t="shared" si="36"/>
        <v>24.206166666666647</v>
      </c>
      <c r="L59" s="69">
        <f t="shared" si="36"/>
        <v>24.206166666666647</v>
      </c>
      <c r="M59" s="69">
        <f t="shared" si="36"/>
        <v>24.206166666666647</v>
      </c>
      <c r="N59" s="69">
        <f t="shared" si="36"/>
        <v>24.206166666666647</v>
      </c>
      <c r="O59" s="69">
        <f t="shared" si="36"/>
        <v>34.982249999999986</v>
      </c>
      <c r="P59" s="69">
        <f t="shared" si="36"/>
        <v>34.982249999999986</v>
      </c>
      <c r="Q59" s="69">
        <f t="shared" si="36"/>
        <v>34.982249999999986</v>
      </c>
      <c r="R59" s="69">
        <f t="shared" si="36"/>
        <v>34.982249999999986</v>
      </c>
      <c r="S59" s="69">
        <f t="shared" si="36"/>
        <v>34.982249999999986</v>
      </c>
      <c r="T59" s="69">
        <f t="shared" si="36"/>
        <v>34.982249999999986</v>
      </c>
      <c r="U59" s="69">
        <f t="shared" si="36"/>
        <v>34.982249999999986</v>
      </c>
      <c r="V59" s="69">
        <f t="shared" si="36"/>
        <v>34.982249999999986</v>
      </c>
      <c r="W59" s="69">
        <f t="shared" si="36"/>
        <v>34.982249999999986</v>
      </c>
      <c r="X59" s="69">
        <f t="shared" si="36"/>
        <v>34.982249999999986</v>
      </c>
      <c r="Y59" s="69">
        <f t="shared" si="36"/>
        <v>34.982249999999986</v>
      </c>
      <c r="Z59" s="69">
        <f t="shared" si="36"/>
        <v>34.982249999999986</v>
      </c>
      <c r="AA59" s="69">
        <f t="shared" si="36"/>
        <v>41.115499999999983</v>
      </c>
      <c r="AB59" s="69">
        <f t="shared" si="36"/>
        <v>41.115499999999983</v>
      </c>
      <c r="AC59" s="69">
        <f t="shared" si="36"/>
        <v>41.115499999999983</v>
      </c>
      <c r="AD59" s="69">
        <f t="shared" si="36"/>
        <v>41.115499999999983</v>
      </c>
      <c r="AE59" s="69">
        <f t="shared" si="36"/>
        <v>41.115499999999983</v>
      </c>
      <c r="AF59" s="69">
        <f t="shared" si="36"/>
        <v>41.115499999999983</v>
      </c>
      <c r="AG59" s="69">
        <f t="shared" si="36"/>
        <v>41.115499999999983</v>
      </c>
      <c r="AH59" s="69">
        <f t="shared" si="36"/>
        <v>41.115499999999983</v>
      </c>
      <c r="AI59" s="69">
        <f t="shared" si="36"/>
        <v>41.115499999999983</v>
      </c>
      <c r="AJ59" s="69">
        <f t="shared" si="36"/>
        <v>41.115499999999983</v>
      </c>
      <c r="AK59" s="69">
        <f t="shared" si="36"/>
        <v>41.115499999999983</v>
      </c>
      <c r="AL59" s="70">
        <f t="shared" si="36"/>
        <v>41.115499999999983</v>
      </c>
      <c r="AM59" s="64">
        <f t="shared" ref="AM59" si="37">SUM(C59:N59)</f>
        <v>290.47399999999982</v>
      </c>
      <c r="AN59" s="65">
        <f t="shared" ref="AN59" si="38">SUM(O59:Z59)</f>
        <v>419.78699999999975</v>
      </c>
      <c r="AO59" s="66">
        <f t="shared" ref="AO59" si="39">SUM(AA59:AL59)</f>
        <v>493.38599999999991</v>
      </c>
    </row>
    <row r="60" spans="1:41" x14ac:dyDescent="0.3">
      <c r="B60" s="62" t="s">
        <v>49</v>
      </c>
      <c r="C60" s="42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40">
        <f>IF(AM59&gt;G11,I11+J11*(AM59-G11),IF(AM59&gt;G10,I10+J10*(AM59-G10),AM59*J9))</f>
        <v>112.42751999999992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40">
        <f>IF(AN59&gt;G11,I11+J11*(AN59-G11),IF(AN59&gt;G10,I10+J10*(AN59-G10),AN59*J9))</f>
        <v>174.49775999999989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 s="41">
        <f>IF(AO59&gt;G11,I11+J11*(AO59-G11),IF(AO59&gt;G10,I10+J10*(AO59-G10),AO59*J9))</f>
        <v>209.82527999999996</v>
      </c>
      <c r="AM60" s="55">
        <f>N60</f>
        <v>112.42751999999992</v>
      </c>
      <c r="AN60" s="12">
        <f>Z60</f>
        <v>174.49775999999989</v>
      </c>
      <c r="AO60" s="56">
        <f>AL60</f>
        <v>209.82527999999996</v>
      </c>
    </row>
    <row r="61" spans="1:41" ht="15.6" x14ac:dyDescent="0.3">
      <c r="B61" s="72" t="s">
        <v>56</v>
      </c>
      <c r="C61" s="73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5"/>
      <c r="AM61" s="76">
        <f>AM59-AM60</f>
        <v>178.04647999999992</v>
      </c>
      <c r="AN61" s="77">
        <f>AN59-AN60</f>
        <v>245.28923999999986</v>
      </c>
      <c r="AO61" s="78">
        <f>AO59-AO60</f>
        <v>283.56071999999995</v>
      </c>
    </row>
    <row r="64" spans="1:41" x14ac:dyDescent="0.3">
      <c r="C64" s="132" t="s">
        <v>57</v>
      </c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4"/>
    </row>
    <row r="65" spans="1:41" x14ac:dyDescent="0.3">
      <c r="B65" s="128" t="s">
        <v>86</v>
      </c>
      <c r="C65" s="20">
        <v>1</v>
      </c>
      <c r="D65" s="21">
        <v>2</v>
      </c>
      <c r="E65" s="21">
        <v>3</v>
      </c>
      <c r="F65" s="21">
        <v>4</v>
      </c>
      <c r="G65" s="21">
        <v>5</v>
      </c>
      <c r="H65" s="21">
        <v>6</v>
      </c>
      <c r="I65" s="21">
        <v>7</v>
      </c>
      <c r="J65" s="21">
        <v>8</v>
      </c>
      <c r="K65" s="21">
        <v>9</v>
      </c>
      <c r="L65" s="21">
        <v>10</v>
      </c>
      <c r="M65" s="21">
        <v>11</v>
      </c>
      <c r="N65" s="21">
        <v>12</v>
      </c>
      <c r="O65" s="21">
        <v>13</v>
      </c>
      <c r="P65" s="21">
        <v>14</v>
      </c>
      <c r="Q65" s="21">
        <v>15</v>
      </c>
      <c r="R65" s="21">
        <v>16</v>
      </c>
      <c r="S65" s="21">
        <v>17</v>
      </c>
      <c r="T65" s="21">
        <v>18</v>
      </c>
      <c r="U65" s="21">
        <v>19</v>
      </c>
      <c r="V65" s="21">
        <v>20</v>
      </c>
      <c r="W65" s="21">
        <v>21</v>
      </c>
      <c r="X65" s="21">
        <v>22</v>
      </c>
      <c r="Y65" s="21">
        <v>23</v>
      </c>
      <c r="Z65" s="21">
        <v>24</v>
      </c>
      <c r="AA65" s="21">
        <v>25</v>
      </c>
      <c r="AB65" s="21">
        <v>26</v>
      </c>
      <c r="AC65" s="21">
        <v>27</v>
      </c>
      <c r="AD65" s="21">
        <v>28</v>
      </c>
      <c r="AE65" s="21">
        <v>29</v>
      </c>
      <c r="AF65" s="21">
        <v>30</v>
      </c>
      <c r="AG65" s="21">
        <v>31</v>
      </c>
      <c r="AH65" s="21">
        <v>32</v>
      </c>
      <c r="AI65" s="21">
        <v>33</v>
      </c>
      <c r="AJ65" s="21">
        <v>34</v>
      </c>
      <c r="AK65" s="21">
        <v>35</v>
      </c>
      <c r="AL65" s="22">
        <v>36</v>
      </c>
      <c r="AM65" s="17" t="s">
        <v>14</v>
      </c>
      <c r="AN65" s="18" t="s">
        <v>15</v>
      </c>
      <c r="AO65" s="19" t="s">
        <v>16</v>
      </c>
    </row>
    <row r="66" spans="1:41" x14ac:dyDescent="0.3">
      <c r="B66" s="23" t="s">
        <v>58</v>
      </c>
      <c r="C66" s="57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9"/>
      <c r="AM66" s="36">
        <f t="shared" ref="AM66:AM70" si="40">SUM(C66:N66)</f>
        <v>0</v>
      </c>
      <c r="AN66" s="37">
        <f t="shared" ref="AN66:AN70" si="41">SUM(O66:Z66)</f>
        <v>0</v>
      </c>
      <c r="AO66" s="38">
        <f t="shared" ref="AO66:AO70" si="42">SUM(AA66:AL66)</f>
        <v>0</v>
      </c>
    </row>
    <row r="67" spans="1:41" x14ac:dyDescent="0.3">
      <c r="B67" s="32" t="s">
        <v>59</v>
      </c>
      <c r="C67" s="55">
        <f>C21+C22</f>
        <v>129.33333333333334</v>
      </c>
      <c r="D67" s="12">
        <f t="shared" ref="D67:AL67" si="43">D21+D22</f>
        <v>129.33333333333334</v>
      </c>
      <c r="E67" s="12">
        <f t="shared" si="43"/>
        <v>129.33333333333334</v>
      </c>
      <c r="F67" s="12">
        <f t="shared" si="43"/>
        <v>129.33333333333334</v>
      </c>
      <c r="G67" s="12">
        <f t="shared" si="43"/>
        <v>129.33333333333334</v>
      </c>
      <c r="H67" s="12">
        <f t="shared" si="43"/>
        <v>129.33333333333334</v>
      </c>
      <c r="I67" s="12">
        <f t="shared" si="43"/>
        <v>129.33333333333334</v>
      </c>
      <c r="J67" s="12">
        <f t="shared" si="43"/>
        <v>129.33333333333334</v>
      </c>
      <c r="K67" s="12">
        <f t="shared" si="43"/>
        <v>129.33333333333334</v>
      </c>
      <c r="L67" s="12">
        <f t="shared" si="43"/>
        <v>129.33333333333334</v>
      </c>
      <c r="M67" s="12">
        <f t="shared" si="43"/>
        <v>129.33333333333334</v>
      </c>
      <c r="N67" s="12">
        <f t="shared" si="43"/>
        <v>129.33333333333334</v>
      </c>
      <c r="O67" s="12">
        <f t="shared" si="43"/>
        <v>141.45833333333334</v>
      </c>
      <c r="P67" s="12">
        <f t="shared" si="43"/>
        <v>141.45833333333334</v>
      </c>
      <c r="Q67" s="12">
        <f t="shared" si="43"/>
        <v>141.45833333333334</v>
      </c>
      <c r="R67" s="12">
        <f t="shared" si="43"/>
        <v>141.45833333333334</v>
      </c>
      <c r="S67" s="12">
        <f t="shared" si="43"/>
        <v>141.45833333333334</v>
      </c>
      <c r="T67" s="12">
        <f t="shared" si="43"/>
        <v>141.45833333333334</v>
      </c>
      <c r="U67" s="12">
        <f t="shared" si="43"/>
        <v>141.45833333333334</v>
      </c>
      <c r="V67" s="12">
        <f t="shared" si="43"/>
        <v>141.45833333333334</v>
      </c>
      <c r="W67" s="12">
        <f t="shared" si="43"/>
        <v>141.45833333333334</v>
      </c>
      <c r="X67" s="12">
        <f t="shared" si="43"/>
        <v>141.45833333333334</v>
      </c>
      <c r="Y67" s="12">
        <f t="shared" si="43"/>
        <v>141.45833333333334</v>
      </c>
      <c r="Z67" s="12">
        <f t="shared" si="43"/>
        <v>141.45833333333334</v>
      </c>
      <c r="AA67" s="12">
        <f t="shared" si="43"/>
        <v>153.58333333333334</v>
      </c>
      <c r="AB67" s="12">
        <f t="shared" si="43"/>
        <v>153.58333333333334</v>
      </c>
      <c r="AC67" s="12">
        <f t="shared" si="43"/>
        <v>153.58333333333334</v>
      </c>
      <c r="AD67" s="12">
        <f t="shared" si="43"/>
        <v>153.58333333333334</v>
      </c>
      <c r="AE67" s="12">
        <f t="shared" si="43"/>
        <v>153.58333333333334</v>
      </c>
      <c r="AF67" s="12">
        <f t="shared" si="43"/>
        <v>153.58333333333334</v>
      </c>
      <c r="AG67" s="12">
        <f t="shared" si="43"/>
        <v>153.58333333333334</v>
      </c>
      <c r="AH67" s="12">
        <f t="shared" si="43"/>
        <v>153.58333333333334</v>
      </c>
      <c r="AI67" s="12">
        <f t="shared" si="43"/>
        <v>153.58333333333334</v>
      </c>
      <c r="AJ67" s="12">
        <f t="shared" si="43"/>
        <v>153.58333333333334</v>
      </c>
      <c r="AK67" s="12">
        <f t="shared" si="43"/>
        <v>153.58333333333334</v>
      </c>
      <c r="AL67" s="56">
        <f t="shared" si="43"/>
        <v>153.58333333333334</v>
      </c>
      <c r="AM67" s="39"/>
      <c r="AN67" s="40"/>
      <c r="AO67" s="41"/>
    </row>
    <row r="68" spans="1:41" x14ac:dyDescent="0.3">
      <c r="B68" s="34" t="s">
        <v>60</v>
      </c>
      <c r="C68" s="55">
        <f>C23</f>
        <v>0</v>
      </c>
      <c r="D68" s="12">
        <f t="shared" ref="D68:AL69" si="44">D23</f>
        <v>4</v>
      </c>
      <c r="E68" s="12">
        <f t="shared" si="44"/>
        <v>4</v>
      </c>
      <c r="F68" s="12">
        <f t="shared" si="44"/>
        <v>4</v>
      </c>
      <c r="G68" s="12">
        <f t="shared" si="44"/>
        <v>4</v>
      </c>
      <c r="H68" s="12">
        <f t="shared" si="44"/>
        <v>4</v>
      </c>
      <c r="I68" s="12">
        <f t="shared" si="44"/>
        <v>4</v>
      </c>
      <c r="J68" s="12">
        <f t="shared" si="44"/>
        <v>4</v>
      </c>
      <c r="K68" s="12">
        <f t="shared" si="44"/>
        <v>4</v>
      </c>
      <c r="L68" s="12">
        <f t="shared" si="44"/>
        <v>4</v>
      </c>
      <c r="M68" s="12">
        <f t="shared" si="44"/>
        <v>4</v>
      </c>
      <c r="N68" s="12">
        <f t="shared" si="44"/>
        <v>4</v>
      </c>
      <c r="O68" s="12">
        <f t="shared" si="44"/>
        <v>4</v>
      </c>
      <c r="P68" s="12">
        <f t="shared" si="44"/>
        <v>4.375</v>
      </c>
      <c r="Q68" s="12">
        <f t="shared" si="44"/>
        <v>4.375</v>
      </c>
      <c r="R68" s="12">
        <f t="shared" si="44"/>
        <v>4.375</v>
      </c>
      <c r="S68" s="12">
        <f t="shared" si="44"/>
        <v>4.375</v>
      </c>
      <c r="T68" s="12">
        <f t="shared" si="44"/>
        <v>4.375</v>
      </c>
      <c r="U68" s="12">
        <f t="shared" si="44"/>
        <v>4.375</v>
      </c>
      <c r="V68" s="12">
        <f t="shared" si="44"/>
        <v>4.375</v>
      </c>
      <c r="W68" s="12">
        <f t="shared" si="44"/>
        <v>4.375</v>
      </c>
      <c r="X68" s="12">
        <f t="shared" si="44"/>
        <v>4.375</v>
      </c>
      <c r="Y68" s="12">
        <f t="shared" si="44"/>
        <v>4.375</v>
      </c>
      <c r="Z68" s="12">
        <f t="shared" si="44"/>
        <v>4.375</v>
      </c>
      <c r="AA68" s="12">
        <f t="shared" si="44"/>
        <v>4.375</v>
      </c>
      <c r="AB68" s="12">
        <f t="shared" si="44"/>
        <v>4.75</v>
      </c>
      <c r="AC68" s="12">
        <f t="shared" si="44"/>
        <v>4.75</v>
      </c>
      <c r="AD68" s="12">
        <f t="shared" si="44"/>
        <v>4.75</v>
      </c>
      <c r="AE68" s="12">
        <f t="shared" si="44"/>
        <v>4.75</v>
      </c>
      <c r="AF68" s="12">
        <f t="shared" si="44"/>
        <v>4.75</v>
      </c>
      <c r="AG68" s="12">
        <f t="shared" si="44"/>
        <v>4.75</v>
      </c>
      <c r="AH68" s="12">
        <f t="shared" si="44"/>
        <v>4.75</v>
      </c>
      <c r="AI68" s="12">
        <f t="shared" si="44"/>
        <v>4.75</v>
      </c>
      <c r="AJ68" s="12">
        <f t="shared" si="44"/>
        <v>4.75</v>
      </c>
      <c r="AK68" s="12">
        <f t="shared" si="44"/>
        <v>4.75</v>
      </c>
      <c r="AL68" s="56">
        <f t="shared" si="44"/>
        <v>4.75</v>
      </c>
      <c r="AM68" s="39">
        <f t="shared" si="40"/>
        <v>44</v>
      </c>
      <c r="AN68" s="40">
        <f t="shared" si="41"/>
        <v>52.125</v>
      </c>
      <c r="AO68" s="41">
        <f t="shared" si="42"/>
        <v>56.625</v>
      </c>
    </row>
    <row r="69" spans="1:41" x14ac:dyDescent="0.3">
      <c r="B69" s="34" t="s">
        <v>61</v>
      </c>
      <c r="C69" s="55">
        <f>C24</f>
        <v>1.6800000000000002</v>
      </c>
      <c r="D69" s="12">
        <f t="shared" si="44"/>
        <v>1.6800000000000002</v>
      </c>
      <c r="E69" s="12">
        <f t="shared" si="44"/>
        <v>1.6800000000000002</v>
      </c>
      <c r="F69" s="12">
        <f t="shared" si="44"/>
        <v>1.6800000000000002</v>
      </c>
      <c r="G69" s="12">
        <f t="shared" si="44"/>
        <v>1.6800000000000002</v>
      </c>
      <c r="H69" s="12">
        <f t="shared" si="44"/>
        <v>1.6800000000000002</v>
      </c>
      <c r="I69" s="12">
        <f t="shared" si="44"/>
        <v>1.6800000000000002</v>
      </c>
      <c r="J69" s="12">
        <f t="shared" si="44"/>
        <v>1.6800000000000002</v>
      </c>
      <c r="K69" s="12">
        <f t="shared" si="44"/>
        <v>1.6800000000000002</v>
      </c>
      <c r="L69" s="12">
        <f t="shared" si="44"/>
        <v>1.6800000000000002</v>
      </c>
      <c r="M69" s="12">
        <f t="shared" si="44"/>
        <v>1.6800000000000002</v>
      </c>
      <c r="N69" s="12">
        <f t="shared" si="44"/>
        <v>1.6800000000000002</v>
      </c>
      <c r="O69" s="12">
        <f t="shared" si="44"/>
        <v>1.8375000000000001</v>
      </c>
      <c r="P69" s="12">
        <f t="shared" si="44"/>
        <v>1.8375000000000001</v>
      </c>
      <c r="Q69" s="12">
        <f t="shared" si="44"/>
        <v>1.8375000000000001</v>
      </c>
      <c r="R69" s="12">
        <f t="shared" si="44"/>
        <v>1.8375000000000001</v>
      </c>
      <c r="S69" s="12">
        <f t="shared" si="44"/>
        <v>1.8375000000000001</v>
      </c>
      <c r="T69" s="12">
        <f t="shared" si="44"/>
        <v>1.8375000000000001</v>
      </c>
      <c r="U69" s="12">
        <f t="shared" si="44"/>
        <v>1.8375000000000001</v>
      </c>
      <c r="V69" s="12">
        <f t="shared" si="44"/>
        <v>1.8375000000000001</v>
      </c>
      <c r="W69" s="12">
        <f t="shared" si="44"/>
        <v>1.8375000000000001</v>
      </c>
      <c r="X69" s="12">
        <f t="shared" si="44"/>
        <v>1.8375000000000001</v>
      </c>
      <c r="Y69" s="12">
        <f t="shared" si="44"/>
        <v>1.8375000000000001</v>
      </c>
      <c r="Z69" s="12">
        <f t="shared" si="44"/>
        <v>1.8375000000000001</v>
      </c>
      <c r="AA69" s="12">
        <f t="shared" si="44"/>
        <v>1.9950000000000001</v>
      </c>
      <c r="AB69" s="12">
        <f t="shared" si="44"/>
        <v>1.9950000000000001</v>
      </c>
      <c r="AC69" s="12">
        <f t="shared" si="44"/>
        <v>1.9950000000000001</v>
      </c>
      <c r="AD69" s="12">
        <f t="shared" si="44"/>
        <v>1.9950000000000001</v>
      </c>
      <c r="AE69" s="12">
        <f t="shared" si="44"/>
        <v>1.9950000000000001</v>
      </c>
      <c r="AF69" s="12">
        <f t="shared" si="44"/>
        <v>1.9950000000000001</v>
      </c>
      <c r="AG69" s="12">
        <f t="shared" si="44"/>
        <v>1.9950000000000001</v>
      </c>
      <c r="AH69" s="12">
        <f t="shared" si="44"/>
        <v>1.9950000000000001</v>
      </c>
      <c r="AI69" s="12">
        <f t="shared" si="44"/>
        <v>1.9950000000000001</v>
      </c>
      <c r="AJ69" s="12">
        <f t="shared" si="44"/>
        <v>1.9950000000000001</v>
      </c>
      <c r="AK69" s="12">
        <f t="shared" si="44"/>
        <v>1.9950000000000001</v>
      </c>
      <c r="AL69" s="56">
        <f t="shared" si="44"/>
        <v>1.9950000000000001</v>
      </c>
      <c r="AM69" s="39">
        <f t="shared" si="40"/>
        <v>20.16</v>
      </c>
      <c r="AN69" s="40">
        <f t="shared" si="41"/>
        <v>22.049999999999997</v>
      </c>
      <c r="AO69" s="41">
        <f t="shared" si="42"/>
        <v>23.940000000000008</v>
      </c>
    </row>
    <row r="70" spans="1:41" x14ac:dyDescent="0.3">
      <c r="B70" s="63" t="s">
        <v>62</v>
      </c>
      <c r="C70" s="64">
        <f>C67+C68-C69</f>
        <v>127.65333333333334</v>
      </c>
      <c r="D70" s="65">
        <f t="shared" ref="D70:AL70" si="45">D67+D68-D69</f>
        <v>131.65333333333334</v>
      </c>
      <c r="E70" s="65">
        <f t="shared" si="45"/>
        <v>131.65333333333334</v>
      </c>
      <c r="F70" s="65">
        <f t="shared" si="45"/>
        <v>131.65333333333334</v>
      </c>
      <c r="G70" s="65">
        <f t="shared" si="45"/>
        <v>131.65333333333334</v>
      </c>
      <c r="H70" s="65">
        <f t="shared" si="45"/>
        <v>131.65333333333334</v>
      </c>
      <c r="I70" s="65">
        <f t="shared" si="45"/>
        <v>131.65333333333334</v>
      </c>
      <c r="J70" s="65">
        <f t="shared" si="45"/>
        <v>131.65333333333334</v>
      </c>
      <c r="K70" s="65">
        <f t="shared" si="45"/>
        <v>131.65333333333334</v>
      </c>
      <c r="L70" s="65">
        <f t="shared" si="45"/>
        <v>131.65333333333334</v>
      </c>
      <c r="M70" s="65">
        <f t="shared" si="45"/>
        <v>131.65333333333334</v>
      </c>
      <c r="N70" s="65">
        <f t="shared" si="45"/>
        <v>131.65333333333334</v>
      </c>
      <c r="O70" s="65">
        <f t="shared" si="45"/>
        <v>143.62083333333334</v>
      </c>
      <c r="P70" s="65">
        <f t="shared" si="45"/>
        <v>143.99583333333334</v>
      </c>
      <c r="Q70" s="65">
        <f t="shared" si="45"/>
        <v>143.99583333333334</v>
      </c>
      <c r="R70" s="65">
        <f t="shared" si="45"/>
        <v>143.99583333333334</v>
      </c>
      <c r="S70" s="65">
        <f t="shared" si="45"/>
        <v>143.99583333333334</v>
      </c>
      <c r="T70" s="65">
        <f t="shared" si="45"/>
        <v>143.99583333333334</v>
      </c>
      <c r="U70" s="65">
        <f t="shared" si="45"/>
        <v>143.99583333333334</v>
      </c>
      <c r="V70" s="65">
        <f t="shared" si="45"/>
        <v>143.99583333333334</v>
      </c>
      <c r="W70" s="65">
        <f t="shared" si="45"/>
        <v>143.99583333333334</v>
      </c>
      <c r="X70" s="65">
        <f t="shared" si="45"/>
        <v>143.99583333333334</v>
      </c>
      <c r="Y70" s="65">
        <f t="shared" si="45"/>
        <v>143.99583333333334</v>
      </c>
      <c r="Z70" s="65">
        <f t="shared" si="45"/>
        <v>143.99583333333334</v>
      </c>
      <c r="AA70" s="65">
        <f t="shared" si="45"/>
        <v>155.96333333333334</v>
      </c>
      <c r="AB70" s="65">
        <f t="shared" si="45"/>
        <v>156.33833333333334</v>
      </c>
      <c r="AC70" s="65">
        <f t="shared" si="45"/>
        <v>156.33833333333334</v>
      </c>
      <c r="AD70" s="65">
        <f t="shared" si="45"/>
        <v>156.33833333333334</v>
      </c>
      <c r="AE70" s="65">
        <f t="shared" si="45"/>
        <v>156.33833333333334</v>
      </c>
      <c r="AF70" s="65">
        <f t="shared" si="45"/>
        <v>156.33833333333334</v>
      </c>
      <c r="AG70" s="65">
        <f t="shared" si="45"/>
        <v>156.33833333333334</v>
      </c>
      <c r="AH70" s="65">
        <f t="shared" si="45"/>
        <v>156.33833333333334</v>
      </c>
      <c r="AI70" s="65">
        <f t="shared" si="45"/>
        <v>156.33833333333334</v>
      </c>
      <c r="AJ70" s="65">
        <f t="shared" si="45"/>
        <v>156.33833333333334</v>
      </c>
      <c r="AK70" s="65">
        <f t="shared" si="45"/>
        <v>156.33833333333334</v>
      </c>
      <c r="AL70" s="66">
        <f t="shared" si="45"/>
        <v>156.33833333333334</v>
      </c>
      <c r="AM70" s="64">
        <f t="shared" si="40"/>
        <v>1575.8400000000004</v>
      </c>
      <c r="AN70" s="65">
        <f t="shared" si="41"/>
        <v>1727.5750000000005</v>
      </c>
      <c r="AO70" s="66">
        <f t="shared" si="42"/>
        <v>1875.6850000000002</v>
      </c>
    </row>
    <row r="71" spans="1:41" ht="4.5" customHeight="1" x14ac:dyDescent="0.3">
      <c r="B71" s="24"/>
      <c r="C71" s="42"/>
      <c r="AL71" s="43"/>
      <c r="AM71" s="42"/>
      <c r="AO71" s="43"/>
    </row>
    <row r="72" spans="1:41" x14ac:dyDescent="0.3">
      <c r="A72" s="43"/>
      <c r="B72" s="24" t="s">
        <v>33</v>
      </c>
      <c r="C72" s="39">
        <f>C41</f>
        <v>22.666666666666671</v>
      </c>
      <c r="D72" s="40">
        <f>D41</f>
        <v>22.666666666666671</v>
      </c>
      <c r="E72" s="40">
        <f t="shared" ref="E72:AL73" si="46">E41</f>
        <v>22.666666666666671</v>
      </c>
      <c r="F72" s="40">
        <f t="shared" si="46"/>
        <v>22.666666666666671</v>
      </c>
      <c r="G72" s="40">
        <f t="shared" si="46"/>
        <v>22.666666666666671</v>
      </c>
      <c r="H72" s="40">
        <f t="shared" si="46"/>
        <v>22.666666666666671</v>
      </c>
      <c r="I72" s="40">
        <f t="shared" si="46"/>
        <v>22.666666666666671</v>
      </c>
      <c r="J72" s="40">
        <f t="shared" si="46"/>
        <v>22.666666666666671</v>
      </c>
      <c r="K72" s="40">
        <f t="shared" si="46"/>
        <v>22.666666666666671</v>
      </c>
      <c r="L72" s="40">
        <f t="shared" si="46"/>
        <v>22.666666666666671</v>
      </c>
      <c r="M72" s="40">
        <f t="shared" si="46"/>
        <v>22.666666666666671</v>
      </c>
      <c r="N72" s="40">
        <f t="shared" si="46"/>
        <v>22.666666666666671</v>
      </c>
      <c r="O72" s="40">
        <f t="shared" si="46"/>
        <v>24.791666666666671</v>
      </c>
      <c r="P72" s="40">
        <f t="shared" si="46"/>
        <v>24.791666666666671</v>
      </c>
      <c r="Q72" s="40">
        <f t="shared" si="46"/>
        <v>24.791666666666671</v>
      </c>
      <c r="R72" s="40">
        <f t="shared" si="46"/>
        <v>24.791666666666671</v>
      </c>
      <c r="S72" s="40">
        <f t="shared" si="46"/>
        <v>24.791666666666671</v>
      </c>
      <c r="T72" s="40">
        <f t="shared" si="46"/>
        <v>24.791666666666671</v>
      </c>
      <c r="U72" s="40">
        <f t="shared" si="46"/>
        <v>24.791666666666671</v>
      </c>
      <c r="V72" s="40">
        <f t="shared" si="46"/>
        <v>24.791666666666671</v>
      </c>
      <c r="W72" s="40">
        <f t="shared" si="46"/>
        <v>24.791666666666671</v>
      </c>
      <c r="X72" s="40">
        <f t="shared" si="46"/>
        <v>24.791666666666671</v>
      </c>
      <c r="Y72" s="40">
        <f t="shared" si="46"/>
        <v>24.791666666666671</v>
      </c>
      <c r="Z72" s="40">
        <f t="shared" si="46"/>
        <v>24.791666666666671</v>
      </c>
      <c r="AA72" s="40">
        <f t="shared" si="46"/>
        <v>26.916666666666671</v>
      </c>
      <c r="AB72" s="40">
        <f t="shared" si="46"/>
        <v>26.916666666666671</v>
      </c>
      <c r="AC72" s="40">
        <f t="shared" si="46"/>
        <v>26.916666666666671</v>
      </c>
      <c r="AD72" s="40">
        <f t="shared" si="46"/>
        <v>26.916666666666671</v>
      </c>
      <c r="AE72" s="40">
        <f t="shared" si="46"/>
        <v>26.916666666666671</v>
      </c>
      <c r="AF72" s="40">
        <f t="shared" si="46"/>
        <v>26.916666666666671</v>
      </c>
      <c r="AG72" s="40">
        <f t="shared" si="46"/>
        <v>26.916666666666671</v>
      </c>
      <c r="AH72" s="40">
        <f t="shared" si="46"/>
        <v>26.916666666666671</v>
      </c>
      <c r="AI72" s="40">
        <f t="shared" si="46"/>
        <v>26.916666666666671</v>
      </c>
      <c r="AJ72" s="40">
        <f t="shared" si="46"/>
        <v>26.916666666666671</v>
      </c>
      <c r="AK72" s="40">
        <f t="shared" si="46"/>
        <v>26.916666666666671</v>
      </c>
      <c r="AL72" s="41">
        <f t="shared" si="46"/>
        <v>26.916666666666671</v>
      </c>
      <c r="AM72" s="39">
        <f t="shared" ref="AM72:AM88" si="47">SUM(C72:N72)</f>
        <v>272.00000000000011</v>
      </c>
      <c r="AN72" s="40">
        <f t="shared" ref="AN72:AN88" si="48">SUM(O72:Z72)</f>
        <v>297.50000000000011</v>
      </c>
      <c r="AO72" s="41">
        <f t="shared" ref="AO72:AO88" si="49">SUM(AA72:AL72)</f>
        <v>323.00000000000017</v>
      </c>
    </row>
    <row r="73" spans="1:41" x14ac:dyDescent="0.3">
      <c r="A73" s="102"/>
      <c r="B73" s="24" t="s">
        <v>1</v>
      </c>
      <c r="C73" s="39">
        <f>C42</f>
        <v>2.2666666666666671</v>
      </c>
      <c r="D73" s="40">
        <f>D42</f>
        <v>2.2666666666666671</v>
      </c>
      <c r="E73" s="40">
        <f t="shared" si="46"/>
        <v>2.2666666666666671</v>
      </c>
      <c r="F73" s="40">
        <f t="shared" si="46"/>
        <v>2.2666666666666671</v>
      </c>
      <c r="G73" s="40">
        <f t="shared" si="46"/>
        <v>2.2666666666666671</v>
      </c>
      <c r="H73" s="40">
        <f t="shared" si="46"/>
        <v>2.2666666666666671</v>
      </c>
      <c r="I73" s="40">
        <f t="shared" si="46"/>
        <v>2.2666666666666671</v>
      </c>
      <c r="J73" s="40">
        <f t="shared" si="46"/>
        <v>2.2666666666666671</v>
      </c>
      <c r="K73" s="40">
        <f t="shared" si="46"/>
        <v>2.2666666666666671</v>
      </c>
      <c r="L73" s="40">
        <f t="shared" si="46"/>
        <v>2.2666666666666671</v>
      </c>
      <c r="M73" s="40">
        <f t="shared" si="46"/>
        <v>2.2666666666666671</v>
      </c>
      <c r="N73" s="40">
        <f t="shared" si="46"/>
        <v>2.2666666666666671</v>
      </c>
      <c r="O73" s="40">
        <f t="shared" si="46"/>
        <v>2.4791666666666674</v>
      </c>
      <c r="P73" s="40">
        <f t="shared" si="46"/>
        <v>2.4791666666666674</v>
      </c>
      <c r="Q73" s="40">
        <f t="shared" si="46"/>
        <v>2.4791666666666674</v>
      </c>
      <c r="R73" s="40">
        <f t="shared" si="46"/>
        <v>2.4791666666666674</v>
      </c>
      <c r="S73" s="40">
        <f t="shared" si="46"/>
        <v>2.4791666666666674</v>
      </c>
      <c r="T73" s="40">
        <f t="shared" si="46"/>
        <v>2.4791666666666674</v>
      </c>
      <c r="U73" s="40">
        <f t="shared" si="46"/>
        <v>2.4791666666666674</v>
      </c>
      <c r="V73" s="40">
        <f t="shared" si="46"/>
        <v>2.4791666666666674</v>
      </c>
      <c r="W73" s="40">
        <f t="shared" si="46"/>
        <v>2.4791666666666674</v>
      </c>
      <c r="X73" s="40">
        <f t="shared" si="46"/>
        <v>2.4791666666666674</v>
      </c>
      <c r="Y73" s="40">
        <f t="shared" si="46"/>
        <v>2.4791666666666674</v>
      </c>
      <c r="Z73" s="40">
        <f t="shared" si="46"/>
        <v>2.4791666666666674</v>
      </c>
      <c r="AA73" s="40">
        <f t="shared" si="46"/>
        <v>2.6916666666666673</v>
      </c>
      <c r="AB73" s="40">
        <f t="shared" si="46"/>
        <v>2.6916666666666673</v>
      </c>
      <c r="AC73" s="40">
        <f t="shared" si="46"/>
        <v>2.6916666666666673</v>
      </c>
      <c r="AD73" s="40">
        <f t="shared" si="46"/>
        <v>2.6916666666666673</v>
      </c>
      <c r="AE73" s="40">
        <f t="shared" si="46"/>
        <v>2.6916666666666673</v>
      </c>
      <c r="AF73" s="40">
        <f t="shared" si="46"/>
        <v>2.6916666666666673</v>
      </c>
      <c r="AG73" s="40">
        <f t="shared" si="46"/>
        <v>2.6916666666666673</v>
      </c>
      <c r="AH73" s="40">
        <f t="shared" si="46"/>
        <v>2.6916666666666673</v>
      </c>
      <c r="AI73" s="40">
        <f t="shared" si="46"/>
        <v>2.6916666666666673</v>
      </c>
      <c r="AJ73" s="40">
        <f t="shared" si="46"/>
        <v>2.6916666666666673</v>
      </c>
      <c r="AK73" s="40">
        <f t="shared" si="46"/>
        <v>2.6916666666666673</v>
      </c>
      <c r="AL73" s="41">
        <f t="shared" si="46"/>
        <v>2.6916666666666673</v>
      </c>
      <c r="AM73" s="39">
        <f t="shared" si="47"/>
        <v>27.2</v>
      </c>
      <c r="AN73" s="40">
        <f t="shared" si="48"/>
        <v>29.750000000000011</v>
      </c>
      <c r="AO73" s="41">
        <f t="shared" si="49"/>
        <v>32.300000000000004</v>
      </c>
    </row>
    <row r="74" spans="1:41" x14ac:dyDescent="0.3">
      <c r="A74" s="102"/>
      <c r="B74" s="24" t="s">
        <v>36</v>
      </c>
      <c r="C74" s="39">
        <v>0</v>
      </c>
      <c r="D74" s="40">
        <f>C43</f>
        <v>5.3333333333333339</v>
      </c>
      <c r="E74" s="40">
        <f t="shared" ref="E74:AL74" si="50">D43</f>
        <v>5.3333333333333339</v>
      </c>
      <c r="F74" s="40">
        <f t="shared" si="50"/>
        <v>5.3333333333333339</v>
      </c>
      <c r="G74" s="40">
        <f t="shared" si="50"/>
        <v>5.3333333333333339</v>
      </c>
      <c r="H74" s="40">
        <f t="shared" si="50"/>
        <v>5.3333333333333339</v>
      </c>
      <c r="I74" s="40">
        <f t="shared" si="50"/>
        <v>5.3333333333333339</v>
      </c>
      <c r="J74" s="40">
        <f t="shared" si="50"/>
        <v>5.3333333333333339</v>
      </c>
      <c r="K74" s="40">
        <f t="shared" si="50"/>
        <v>5.3333333333333339</v>
      </c>
      <c r="L74" s="40">
        <f t="shared" si="50"/>
        <v>5.3333333333333339</v>
      </c>
      <c r="M74" s="40">
        <f t="shared" si="50"/>
        <v>5.3333333333333339</v>
      </c>
      <c r="N74" s="40">
        <f t="shared" si="50"/>
        <v>5.3333333333333339</v>
      </c>
      <c r="O74" s="40">
        <f t="shared" si="50"/>
        <v>5.3333333333333339</v>
      </c>
      <c r="P74" s="40">
        <f t="shared" si="50"/>
        <v>5.8333333333333339</v>
      </c>
      <c r="Q74" s="40">
        <f t="shared" si="50"/>
        <v>5.8333333333333339</v>
      </c>
      <c r="R74" s="40">
        <f t="shared" si="50"/>
        <v>5.8333333333333339</v>
      </c>
      <c r="S74" s="40">
        <f t="shared" si="50"/>
        <v>5.8333333333333339</v>
      </c>
      <c r="T74" s="40">
        <f t="shared" si="50"/>
        <v>5.8333333333333339</v>
      </c>
      <c r="U74" s="40">
        <f t="shared" si="50"/>
        <v>5.8333333333333339</v>
      </c>
      <c r="V74" s="40">
        <f t="shared" si="50"/>
        <v>5.8333333333333339</v>
      </c>
      <c r="W74" s="40">
        <f t="shared" si="50"/>
        <v>5.8333333333333339</v>
      </c>
      <c r="X74" s="40">
        <f t="shared" si="50"/>
        <v>5.8333333333333339</v>
      </c>
      <c r="Y74" s="40">
        <f t="shared" si="50"/>
        <v>5.8333333333333339</v>
      </c>
      <c r="Z74" s="40">
        <f t="shared" si="50"/>
        <v>5.8333333333333339</v>
      </c>
      <c r="AA74" s="40">
        <f t="shared" si="50"/>
        <v>5.8333333333333339</v>
      </c>
      <c r="AB74" s="40">
        <f t="shared" si="50"/>
        <v>6.3333333333333339</v>
      </c>
      <c r="AC74" s="40">
        <f t="shared" si="50"/>
        <v>6.3333333333333339</v>
      </c>
      <c r="AD74" s="40">
        <f t="shared" si="50"/>
        <v>6.3333333333333339</v>
      </c>
      <c r="AE74" s="40">
        <f t="shared" si="50"/>
        <v>6.3333333333333339</v>
      </c>
      <c r="AF74" s="40">
        <f t="shared" si="50"/>
        <v>6.3333333333333339</v>
      </c>
      <c r="AG74" s="40">
        <f t="shared" si="50"/>
        <v>6.3333333333333339</v>
      </c>
      <c r="AH74" s="40">
        <f t="shared" si="50"/>
        <v>6.3333333333333339</v>
      </c>
      <c r="AI74" s="40">
        <f t="shared" si="50"/>
        <v>6.3333333333333339</v>
      </c>
      <c r="AJ74" s="40">
        <f t="shared" si="50"/>
        <v>6.3333333333333339</v>
      </c>
      <c r="AK74" s="40">
        <f t="shared" si="50"/>
        <v>6.3333333333333339</v>
      </c>
      <c r="AL74" s="41">
        <f t="shared" si="50"/>
        <v>6.3333333333333339</v>
      </c>
      <c r="AM74" s="39">
        <f t="shared" si="47"/>
        <v>58.666666666666686</v>
      </c>
      <c r="AN74" s="40">
        <f t="shared" si="48"/>
        <v>69.500000000000014</v>
      </c>
      <c r="AO74" s="41">
        <f t="shared" si="49"/>
        <v>75.500000000000014</v>
      </c>
    </row>
    <row r="75" spans="1:41" x14ac:dyDescent="0.3">
      <c r="A75" s="103"/>
      <c r="B75" s="24" t="s">
        <v>4</v>
      </c>
      <c r="C75" s="39">
        <f>C44</f>
        <v>5.833333333333333</v>
      </c>
      <c r="D75" s="40">
        <f>D44</f>
        <v>5.833333333333333</v>
      </c>
      <c r="E75" s="40">
        <f t="shared" ref="E75:AL75" si="51">E44</f>
        <v>5.833333333333333</v>
      </c>
      <c r="F75" s="40">
        <f t="shared" si="51"/>
        <v>5.833333333333333</v>
      </c>
      <c r="G75" s="40">
        <f t="shared" si="51"/>
        <v>5.833333333333333</v>
      </c>
      <c r="H75" s="40">
        <f t="shared" si="51"/>
        <v>5.833333333333333</v>
      </c>
      <c r="I75" s="40">
        <f t="shared" si="51"/>
        <v>5.833333333333333</v>
      </c>
      <c r="J75" s="40">
        <f t="shared" si="51"/>
        <v>5.833333333333333</v>
      </c>
      <c r="K75" s="40">
        <f t="shared" si="51"/>
        <v>5.833333333333333</v>
      </c>
      <c r="L75" s="40">
        <f t="shared" si="51"/>
        <v>5.833333333333333</v>
      </c>
      <c r="M75" s="40">
        <f t="shared" si="51"/>
        <v>5.833333333333333</v>
      </c>
      <c r="N75" s="40">
        <f t="shared" si="51"/>
        <v>5.833333333333333</v>
      </c>
      <c r="O75" s="40">
        <f t="shared" si="51"/>
        <v>5.833333333333333</v>
      </c>
      <c r="P75" s="40">
        <f t="shared" si="51"/>
        <v>5.833333333333333</v>
      </c>
      <c r="Q75" s="40">
        <f t="shared" si="51"/>
        <v>5.833333333333333</v>
      </c>
      <c r="R75" s="40">
        <f t="shared" si="51"/>
        <v>5.833333333333333</v>
      </c>
      <c r="S75" s="40">
        <f t="shared" si="51"/>
        <v>5.833333333333333</v>
      </c>
      <c r="T75" s="40">
        <f t="shared" si="51"/>
        <v>5.833333333333333</v>
      </c>
      <c r="U75" s="40">
        <f t="shared" si="51"/>
        <v>5.833333333333333</v>
      </c>
      <c r="V75" s="40">
        <f t="shared" si="51"/>
        <v>5.833333333333333</v>
      </c>
      <c r="W75" s="40">
        <f t="shared" si="51"/>
        <v>5.833333333333333</v>
      </c>
      <c r="X75" s="40">
        <f t="shared" si="51"/>
        <v>5.833333333333333</v>
      </c>
      <c r="Y75" s="40">
        <f t="shared" si="51"/>
        <v>5.833333333333333</v>
      </c>
      <c r="Z75" s="40">
        <f t="shared" si="51"/>
        <v>5.833333333333333</v>
      </c>
      <c r="AA75" s="40">
        <f t="shared" si="51"/>
        <v>5.833333333333333</v>
      </c>
      <c r="AB75" s="40">
        <f t="shared" si="51"/>
        <v>5.833333333333333</v>
      </c>
      <c r="AC75" s="40">
        <f t="shared" si="51"/>
        <v>5.833333333333333</v>
      </c>
      <c r="AD75" s="40">
        <f t="shared" si="51"/>
        <v>5.833333333333333</v>
      </c>
      <c r="AE75" s="40">
        <f t="shared" si="51"/>
        <v>5.833333333333333</v>
      </c>
      <c r="AF75" s="40">
        <f t="shared" si="51"/>
        <v>5.833333333333333</v>
      </c>
      <c r="AG75" s="40">
        <f t="shared" si="51"/>
        <v>5.833333333333333</v>
      </c>
      <c r="AH75" s="40">
        <f t="shared" si="51"/>
        <v>5.833333333333333</v>
      </c>
      <c r="AI75" s="40">
        <f t="shared" si="51"/>
        <v>5.833333333333333</v>
      </c>
      <c r="AJ75" s="40">
        <f t="shared" si="51"/>
        <v>5.833333333333333</v>
      </c>
      <c r="AK75" s="40">
        <f t="shared" si="51"/>
        <v>5.833333333333333</v>
      </c>
      <c r="AL75" s="41">
        <f t="shared" si="51"/>
        <v>5.833333333333333</v>
      </c>
      <c r="AM75" s="39">
        <f t="shared" si="47"/>
        <v>70</v>
      </c>
      <c r="AN75" s="40">
        <f t="shared" si="48"/>
        <v>70</v>
      </c>
      <c r="AO75" s="41">
        <f t="shared" si="49"/>
        <v>70</v>
      </c>
    </row>
    <row r="76" spans="1:41" x14ac:dyDescent="0.3">
      <c r="A76" s="103"/>
      <c r="B76" s="24" t="s">
        <v>37</v>
      </c>
      <c r="C76" s="39">
        <v>0</v>
      </c>
      <c r="D76" s="40">
        <f>C45</f>
        <v>0.83333333333333337</v>
      </c>
      <c r="E76" s="40">
        <f t="shared" ref="E76:AL79" si="52">D45</f>
        <v>0.83333333333333337</v>
      </c>
      <c r="F76" s="40">
        <f t="shared" si="52"/>
        <v>0.83333333333333337</v>
      </c>
      <c r="G76" s="40">
        <f t="shared" si="52"/>
        <v>0.83333333333333337</v>
      </c>
      <c r="H76" s="40">
        <f t="shared" si="52"/>
        <v>0.83333333333333337</v>
      </c>
      <c r="I76" s="40">
        <f t="shared" si="52"/>
        <v>0.83333333333333337</v>
      </c>
      <c r="J76" s="40">
        <f t="shared" si="52"/>
        <v>0.83333333333333337</v>
      </c>
      <c r="K76" s="40">
        <f t="shared" si="52"/>
        <v>0.83333333333333337</v>
      </c>
      <c r="L76" s="40">
        <f t="shared" si="52"/>
        <v>0.83333333333333337</v>
      </c>
      <c r="M76" s="40">
        <f t="shared" si="52"/>
        <v>0.83333333333333337</v>
      </c>
      <c r="N76" s="40">
        <f t="shared" si="52"/>
        <v>0.83333333333333337</v>
      </c>
      <c r="O76" s="40">
        <f t="shared" si="52"/>
        <v>0.83333333333333337</v>
      </c>
      <c r="P76" s="40">
        <f t="shared" si="52"/>
        <v>0.83333333333333337</v>
      </c>
      <c r="Q76" s="40">
        <f t="shared" si="52"/>
        <v>0.83333333333333337</v>
      </c>
      <c r="R76" s="40">
        <f t="shared" si="52"/>
        <v>0.83333333333333337</v>
      </c>
      <c r="S76" s="40">
        <f t="shared" si="52"/>
        <v>0.83333333333333337</v>
      </c>
      <c r="T76" s="40">
        <f t="shared" si="52"/>
        <v>0.83333333333333337</v>
      </c>
      <c r="U76" s="40">
        <f t="shared" si="52"/>
        <v>0.83333333333333337</v>
      </c>
      <c r="V76" s="40">
        <f t="shared" si="52"/>
        <v>0.83333333333333337</v>
      </c>
      <c r="W76" s="40">
        <f t="shared" si="52"/>
        <v>0.83333333333333337</v>
      </c>
      <c r="X76" s="40">
        <f t="shared" si="52"/>
        <v>0.83333333333333337</v>
      </c>
      <c r="Y76" s="40">
        <f t="shared" si="52"/>
        <v>0.83333333333333337</v>
      </c>
      <c r="Z76" s="40">
        <f t="shared" si="52"/>
        <v>0.83333333333333337</v>
      </c>
      <c r="AA76" s="40">
        <f t="shared" si="52"/>
        <v>0.83333333333333337</v>
      </c>
      <c r="AB76" s="40">
        <f t="shared" si="52"/>
        <v>0.83333333333333337</v>
      </c>
      <c r="AC76" s="40">
        <f t="shared" si="52"/>
        <v>0.83333333333333337</v>
      </c>
      <c r="AD76" s="40">
        <f t="shared" si="52"/>
        <v>0.83333333333333337</v>
      </c>
      <c r="AE76" s="40">
        <f t="shared" si="52"/>
        <v>0.83333333333333337</v>
      </c>
      <c r="AF76" s="40">
        <f t="shared" si="52"/>
        <v>0.83333333333333337</v>
      </c>
      <c r="AG76" s="40">
        <f t="shared" si="52"/>
        <v>0.83333333333333337</v>
      </c>
      <c r="AH76" s="40">
        <f t="shared" si="52"/>
        <v>0.83333333333333337</v>
      </c>
      <c r="AI76" s="40">
        <f t="shared" si="52"/>
        <v>0.83333333333333337</v>
      </c>
      <c r="AJ76" s="40">
        <f t="shared" si="52"/>
        <v>0.83333333333333337</v>
      </c>
      <c r="AK76" s="40">
        <f t="shared" si="52"/>
        <v>0.83333333333333337</v>
      </c>
      <c r="AL76" s="41">
        <f t="shared" si="52"/>
        <v>0.83333333333333337</v>
      </c>
      <c r="AM76" s="39">
        <f t="shared" si="47"/>
        <v>9.1666666666666661</v>
      </c>
      <c r="AN76" s="40">
        <f t="shared" si="48"/>
        <v>10</v>
      </c>
      <c r="AO76" s="41">
        <f t="shared" si="49"/>
        <v>10</v>
      </c>
    </row>
    <row r="77" spans="1:41" x14ac:dyDescent="0.3">
      <c r="A77" s="103"/>
      <c r="B77" s="24" t="s">
        <v>5</v>
      </c>
      <c r="C77" s="39">
        <v>0</v>
      </c>
      <c r="D77" s="40">
        <f>C46</f>
        <v>2.4499999999999997</v>
      </c>
      <c r="E77" s="40">
        <f t="shared" si="52"/>
        <v>2.4499999999999997</v>
      </c>
      <c r="F77" s="40">
        <f t="shared" si="52"/>
        <v>2.4499999999999997</v>
      </c>
      <c r="G77" s="40">
        <f t="shared" si="52"/>
        <v>2.4499999999999997</v>
      </c>
      <c r="H77" s="40">
        <f t="shared" si="52"/>
        <v>2.4499999999999997</v>
      </c>
      <c r="I77" s="40">
        <f t="shared" si="52"/>
        <v>2.4499999999999997</v>
      </c>
      <c r="J77" s="40">
        <f t="shared" si="52"/>
        <v>2.4499999999999997</v>
      </c>
      <c r="K77" s="40">
        <f t="shared" si="52"/>
        <v>2.4499999999999997</v>
      </c>
      <c r="L77" s="40">
        <f t="shared" si="52"/>
        <v>2.4499999999999997</v>
      </c>
      <c r="M77" s="40">
        <f t="shared" si="52"/>
        <v>2.4499999999999997</v>
      </c>
      <c r="N77" s="40">
        <f t="shared" si="52"/>
        <v>2.4499999999999997</v>
      </c>
      <c r="O77" s="40">
        <f t="shared" si="52"/>
        <v>2.4499999999999997</v>
      </c>
      <c r="P77" s="40">
        <f t="shared" si="52"/>
        <v>2.6166666666666667</v>
      </c>
      <c r="Q77" s="40">
        <f t="shared" si="52"/>
        <v>2.6166666666666667</v>
      </c>
      <c r="R77" s="40">
        <f t="shared" si="52"/>
        <v>2.6166666666666667</v>
      </c>
      <c r="S77" s="40">
        <f t="shared" si="52"/>
        <v>2.6166666666666667</v>
      </c>
      <c r="T77" s="40">
        <f t="shared" si="52"/>
        <v>2.6166666666666667</v>
      </c>
      <c r="U77" s="40">
        <f t="shared" si="52"/>
        <v>2.6166666666666667</v>
      </c>
      <c r="V77" s="40">
        <f t="shared" si="52"/>
        <v>2.6166666666666667</v>
      </c>
      <c r="W77" s="40">
        <f t="shared" si="52"/>
        <v>2.6166666666666667</v>
      </c>
      <c r="X77" s="40">
        <f t="shared" si="52"/>
        <v>2.6166666666666667</v>
      </c>
      <c r="Y77" s="40">
        <f t="shared" si="52"/>
        <v>2.6166666666666667</v>
      </c>
      <c r="Z77" s="40">
        <f t="shared" si="52"/>
        <v>2.6166666666666667</v>
      </c>
      <c r="AA77" s="40">
        <f t="shared" si="52"/>
        <v>2.6166666666666667</v>
      </c>
      <c r="AB77" s="40">
        <f t="shared" si="52"/>
        <v>2.7833333333333332</v>
      </c>
      <c r="AC77" s="40">
        <f t="shared" si="52"/>
        <v>2.7833333333333332</v>
      </c>
      <c r="AD77" s="40">
        <f t="shared" si="52"/>
        <v>2.7833333333333332</v>
      </c>
      <c r="AE77" s="40">
        <f t="shared" si="52"/>
        <v>2.7833333333333332</v>
      </c>
      <c r="AF77" s="40">
        <f t="shared" si="52"/>
        <v>2.7833333333333332</v>
      </c>
      <c r="AG77" s="40">
        <f t="shared" si="52"/>
        <v>2.7833333333333332</v>
      </c>
      <c r="AH77" s="40">
        <f t="shared" si="52"/>
        <v>2.7833333333333332</v>
      </c>
      <c r="AI77" s="40">
        <f t="shared" si="52"/>
        <v>2.7833333333333332</v>
      </c>
      <c r="AJ77" s="40">
        <f t="shared" si="52"/>
        <v>2.7833333333333332</v>
      </c>
      <c r="AK77" s="40">
        <f t="shared" si="52"/>
        <v>2.7833333333333332</v>
      </c>
      <c r="AL77" s="41">
        <f t="shared" si="52"/>
        <v>2.7833333333333332</v>
      </c>
      <c r="AM77" s="39">
        <f t="shared" si="47"/>
        <v>26.949999999999996</v>
      </c>
      <c r="AN77" s="40">
        <f t="shared" si="48"/>
        <v>31.233333333333338</v>
      </c>
      <c r="AO77" s="41">
        <f t="shared" si="49"/>
        <v>33.23333333333332</v>
      </c>
    </row>
    <row r="78" spans="1:41" x14ac:dyDescent="0.3">
      <c r="A78" s="103"/>
      <c r="B78" s="24" t="s">
        <v>7</v>
      </c>
      <c r="C78" s="39">
        <v>0</v>
      </c>
      <c r="D78" s="40">
        <f>C47</f>
        <v>1</v>
      </c>
      <c r="E78" s="40">
        <f t="shared" si="52"/>
        <v>1</v>
      </c>
      <c r="F78" s="40">
        <f t="shared" si="52"/>
        <v>1</v>
      </c>
      <c r="G78" s="40">
        <f t="shared" si="52"/>
        <v>1</v>
      </c>
      <c r="H78" s="40">
        <f t="shared" si="52"/>
        <v>1</v>
      </c>
      <c r="I78" s="40">
        <f t="shared" si="52"/>
        <v>1</v>
      </c>
      <c r="J78" s="40">
        <f t="shared" si="52"/>
        <v>1</v>
      </c>
      <c r="K78" s="40">
        <f t="shared" si="52"/>
        <v>1</v>
      </c>
      <c r="L78" s="40">
        <f t="shared" si="52"/>
        <v>1</v>
      </c>
      <c r="M78" s="40">
        <f t="shared" si="52"/>
        <v>1</v>
      </c>
      <c r="N78" s="40">
        <f t="shared" si="52"/>
        <v>1</v>
      </c>
      <c r="O78" s="40">
        <f t="shared" si="52"/>
        <v>1</v>
      </c>
      <c r="P78" s="40">
        <f t="shared" si="52"/>
        <v>1</v>
      </c>
      <c r="Q78" s="40">
        <f t="shared" si="52"/>
        <v>1</v>
      </c>
      <c r="R78" s="40">
        <f t="shared" si="52"/>
        <v>1</v>
      </c>
      <c r="S78" s="40">
        <f t="shared" si="52"/>
        <v>1</v>
      </c>
      <c r="T78" s="40">
        <f t="shared" si="52"/>
        <v>1</v>
      </c>
      <c r="U78" s="40">
        <f t="shared" si="52"/>
        <v>1</v>
      </c>
      <c r="V78" s="40">
        <f t="shared" si="52"/>
        <v>1</v>
      </c>
      <c r="W78" s="40">
        <f t="shared" si="52"/>
        <v>1</v>
      </c>
      <c r="X78" s="40">
        <f t="shared" si="52"/>
        <v>1</v>
      </c>
      <c r="Y78" s="40">
        <f t="shared" si="52"/>
        <v>1</v>
      </c>
      <c r="Z78" s="40">
        <f t="shared" si="52"/>
        <v>1</v>
      </c>
      <c r="AA78" s="40">
        <f t="shared" si="52"/>
        <v>1</v>
      </c>
      <c r="AB78" s="40">
        <f t="shared" si="52"/>
        <v>1</v>
      </c>
      <c r="AC78" s="40">
        <f t="shared" si="52"/>
        <v>1</v>
      </c>
      <c r="AD78" s="40">
        <f t="shared" si="52"/>
        <v>1</v>
      </c>
      <c r="AE78" s="40">
        <f t="shared" si="52"/>
        <v>1</v>
      </c>
      <c r="AF78" s="40">
        <f t="shared" si="52"/>
        <v>1</v>
      </c>
      <c r="AG78" s="40">
        <f t="shared" si="52"/>
        <v>1</v>
      </c>
      <c r="AH78" s="40">
        <f t="shared" si="52"/>
        <v>1</v>
      </c>
      <c r="AI78" s="40">
        <f t="shared" si="52"/>
        <v>1</v>
      </c>
      <c r="AJ78" s="40">
        <f t="shared" si="52"/>
        <v>1</v>
      </c>
      <c r="AK78" s="40">
        <f t="shared" si="52"/>
        <v>1</v>
      </c>
      <c r="AL78" s="41">
        <f t="shared" si="52"/>
        <v>1</v>
      </c>
      <c r="AM78" s="39">
        <f t="shared" si="47"/>
        <v>11</v>
      </c>
      <c r="AN78" s="40">
        <f t="shared" si="48"/>
        <v>12</v>
      </c>
      <c r="AO78" s="41">
        <f t="shared" si="49"/>
        <v>12</v>
      </c>
    </row>
    <row r="79" spans="1:41" x14ac:dyDescent="0.3">
      <c r="A79" s="103"/>
      <c r="B79" s="24" t="s">
        <v>6</v>
      </c>
      <c r="C79" s="39">
        <v>0</v>
      </c>
      <c r="D79" s="40">
        <f>C48</f>
        <v>1.1666666666666667</v>
      </c>
      <c r="E79" s="40">
        <f t="shared" si="52"/>
        <v>1.1666666666666667</v>
      </c>
      <c r="F79" s="40">
        <f t="shared" si="52"/>
        <v>1.1666666666666667</v>
      </c>
      <c r="G79" s="40">
        <f t="shared" si="52"/>
        <v>1.1666666666666667</v>
      </c>
      <c r="H79" s="40">
        <f t="shared" si="52"/>
        <v>1.1666666666666667</v>
      </c>
      <c r="I79" s="40">
        <f t="shared" si="52"/>
        <v>1.1666666666666667</v>
      </c>
      <c r="J79" s="40">
        <f t="shared" si="52"/>
        <v>1.1666666666666667</v>
      </c>
      <c r="K79" s="40">
        <f t="shared" si="52"/>
        <v>1.1666666666666667</v>
      </c>
      <c r="L79" s="40">
        <f t="shared" si="52"/>
        <v>1.1666666666666667</v>
      </c>
      <c r="M79" s="40">
        <f t="shared" si="52"/>
        <v>1.1666666666666667</v>
      </c>
      <c r="N79" s="40">
        <f t="shared" si="52"/>
        <v>1.1666666666666667</v>
      </c>
      <c r="O79" s="40">
        <f t="shared" si="52"/>
        <v>1.1666666666666667</v>
      </c>
      <c r="P79" s="40">
        <f t="shared" si="52"/>
        <v>1.1666666666666667</v>
      </c>
      <c r="Q79" s="40">
        <f t="shared" si="52"/>
        <v>1.1666666666666667</v>
      </c>
      <c r="R79" s="40">
        <f t="shared" si="52"/>
        <v>1.1666666666666667</v>
      </c>
      <c r="S79" s="40">
        <f t="shared" si="52"/>
        <v>1.1666666666666667</v>
      </c>
      <c r="T79" s="40">
        <f t="shared" si="52"/>
        <v>1.1666666666666667</v>
      </c>
      <c r="U79" s="40">
        <f t="shared" si="52"/>
        <v>1.1666666666666667</v>
      </c>
      <c r="V79" s="40">
        <f t="shared" si="52"/>
        <v>1.1666666666666667</v>
      </c>
      <c r="W79" s="40">
        <f t="shared" si="52"/>
        <v>1.1666666666666667</v>
      </c>
      <c r="X79" s="40">
        <f t="shared" si="52"/>
        <v>1.1666666666666667</v>
      </c>
      <c r="Y79" s="40">
        <f t="shared" si="52"/>
        <v>1.1666666666666667</v>
      </c>
      <c r="Z79" s="40">
        <f t="shared" si="52"/>
        <v>1.1666666666666667</v>
      </c>
      <c r="AA79" s="40">
        <f t="shared" si="52"/>
        <v>1.1666666666666667</v>
      </c>
      <c r="AB79" s="40">
        <f t="shared" si="52"/>
        <v>1.1666666666666667</v>
      </c>
      <c r="AC79" s="40">
        <f t="shared" si="52"/>
        <v>1.1666666666666667</v>
      </c>
      <c r="AD79" s="40">
        <f t="shared" si="52"/>
        <v>1.1666666666666667</v>
      </c>
      <c r="AE79" s="40">
        <f t="shared" si="52"/>
        <v>1.1666666666666667</v>
      </c>
      <c r="AF79" s="40">
        <f t="shared" si="52"/>
        <v>1.1666666666666667</v>
      </c>
      <c r="AG79" s="40">
        <f t="shared" si="52"/>
        <v>1.1666666666666667</v>
      </c>
      <c r="AH79" s="40">
        <f t="shared" si="52"/>
        <v>1.1666666666666667</v>
      </c>
      <c r="AI79" s="40">
        <f t="shared" si="52"/>
        <v>1.1666666666666667</v>
      </c>
      <c r="AJ79" s="40">
        <f t="shared" si="52"/>
        <v>1.1666666666666667</v>
      </c>
      <c r="AK79" s="40">
        <f t="shared" si="52"/>
        <v>1.1666666666666667</v>
      </c>
      <c r="AL79" s="41">
        <f t="shared" si="52"/>
        <v>1.1666666666666667</v>
      </c>
      <c r="AM79" s="39">
        <f t="shared" si="47"/>
        <v>12.833333333333332</v>
      </c>
      <c r="AN79" s="40">
        <f t="shared" si="48"/>
        <v>13.999999999999998</v>
      </c>
      <c r="AO79" s="41">
        <f t="shared" si="49"/>
        <v>13.999999999999998</v>
      </c>
    </row>
    <row r="80" spans="1:41" x14ac:dyDescent="0.3">
      <c r="A80" s="103"/>
      <c r="B80" s="24" t="s">
        <v>0</v>
      </c>
      <c r="C80" s="39">
        <f>C49</f>
        <v>6.25</v>
      </c>
      <c r="D80" s="40">
        <f>D49</f>
        <v>6.25</v>
      </c>
      <c r="E80" s="40">
        <f t="shared" ref="E80:AL80" si="53">E49</f>
        <v>6.25</v>
      </c>
      <c r="F80" s="40">
        <f t="shared" si="53"/>
        <v>6.25</v>
      </c>
      <c r="G80" s="40">
        <f t="shared" si="53"/>
        <v>6.25</v>
      </c>
      <c r="H80" s="40">
        <f t="shared" si="53"/>
        <v>6.25</v>
      </c>
      <c r="I80" s="40">
        <f t="shared" si="53"/>
        <v>6.25</v>
      </c>
      <c r="J80" s="40">
        <f t="shared" si="53"/>
        <v>6.25</v>
      </c>
      <c r="K80" s="40">
        <f t="shared" si="53"/>
        <v>6.25</v>
      </c>
      <c r="L80" s="40">
        <f t="shared" si="53"/>
        <v>6.25</v>
      </c>
      <c r="M80" s="40">
        <f t="shared" si="53"/>
        <v>6.25</v>
      </c>
      <c r="N80" s="40">
        <f t="shared" si="53"/>
        <v>6.25</v>
      </c>
      <c r="O80" s="40">
        <f t="shared" si="53"/>
        <v>6.25</v>
      </c>
      <c r="P80" s="40">
        <f t="shared" si="53"/>
        <v>6.25</v>
      </c>
      <c r="Q80" s="40">
        <f t="shared" si="53"/>
        <v>6.25</v>
      </c>
      <c r="R80" s="40">
        <f t="shared" si="53"/>
        <v>6.25</v>
      </c>
      <c r="S80" s="40">
        <f t="shared" si="53"/>
        <v>6.25</v>
      </c>
      <c r="T80" s="40">
        <f t="shared" si="53"/>
        <v>6.25</v>
      </c>
      <c r="U80" s="40">
        <f t="shared" si="53"/>
        <v>6.25</v>
      </c>
      <c r="V80" s="40">
        <f t="shared" si="53"/>
        <v>6.25</v>
      </c>
      <c r="W80" s="40">
        <f t="shared" si="53"/>
        <v>6.25</v>
      </c>
      <c r="X80" s="40">
        <f t="shared" si="53"/>
        <v>6.25</v>
      </c>
      <c r="Y80" s="40">
        <f t="shared" si="53"/>
        <v>6.25</v>
      </c>
      <c r="Z80" s="40">
        <f t="shared" si="53"/>
        <v>6.25</v>
      </c>
      <c r="AA80" s="40">
        <f t="shared" si="53"/>
        <v>6.25</v>
      </c>
      <c r="AB80" s="40">
        <f t="shared" si="53"/>
        <v>6.25</v>
      </c>
      <c r="AC80" s="40">
        <f t="shared" si="53"/>
        <v>6.25</v>
      </c>
      <c r="AD80" s="40">
        <f t="shared" si="53"/>
        <v>6.25</v>
      </c>
      <c r="AE80" s="40">
        <f t="shared" si="53"/>
        <v>6.25</v>
      </c>
      <c r="AF80" s="40">
        <f t="shared" si="53"/>
        <v>6.25</v>
      </c>
      <c r="AG80" s="40">
        <f t="shared" si="53"/>
        <v>6.25</v>
      </c>
      <c r="AH80" s="40">
        <f t="shared" si="53"/>
        <v>6.25</v>
      </c>
      <c r="AI80" s="40">
        <f t="shared" si="53"/>
        <v>6.25</v>
      </c>
      <c r="AJ80" s="40">
        <f t="shared" si="53"/>
        <v>6.25</v>
      </c>
      <c r="AK80" s="40">
        <f t="shared" si="53"/>
        <v>6.25</v>
      </c>
      <c r="AL80" s="41">
        <f t="shared" si="53"/>
        <v>6.25</v>
      </c>
      <c r="AM80" s="39">
        <f t="shared" si="47"/>
        <v>75</v>
      </c>
      <c r="AN80" s="40">
        <f t="shared" si="48"/>
        <v>75</v>
      </c>
      <c r="AO80" s="41">
        <f t="shared" si="49"/>
        <v>75</v>
      </c>
    </row>
    <row r="81" spans="1:41" x14ac:dyDescent="0.3">
      <c r="A81" s="103"/>
      <c r="B81" s="24" t="s">
        <v>38</v>
      </c>
      <c r="C81" s="39">
        <v>1.2</v>
      </c>
      <c r="D81" s="40">
        <v>0</v>
      </c>
      <c r="E81" s="40">
        <v>0</v>
      </c>
      <c r="F81" s="40">
        <v>0</v>
      </c>
      <c r="G81" s="40">
        <v>0</v>
      </c>
      <c r="H81" s="40">
        <v>0</v>
      </c>
      <c r="I81" s="40">
        <v>0</v>
      </c>
      <c r="J81" s="40">
        <v>0</v>
      </c>
      <c r="K81" s="40">
        <v>0</v>
      </c>
      <c r="L81" s="40">
        <v>0</v>
      </c>
      <c r="M81" s="40">
        <v>0</v>
      </c>
      <c r="N81" s="40">
        <v>0</v>
      </c>
      <c r="O81" s="40">
        <v>1.2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0</v>
      </c>
      <c r="V81" s="40">
        <v>0</v>
      </c>
      <c r="W81" s="40">
        <v>0</v>
      </c>
      <c r="X81" s="40">
        <v>0</v>
      </c>
      <c r="Y81" s="40">
        <v>0</v>
      </c>
      <c r="Z81" s="40">
        <v>0</v>
      </c>
      <c r="AA81" s="40">
        <v>1.2</v>
      </c>
      <c r="AB81" s="40">
        <v>0</v>
      </c>
      <c r="AC81" s="40">
        <v>0</v>
      </c>
      <c r="AD81" s="40">
        <v>0</v>
      </c>
      <c r="AE81" s="40">
        <v>0</v>
      </c>
      <c r="AF81" s="40">
        <v>0</v>
      </c>
      <c r="AG81" s="40">
        <v>0</v>
      </c>
      <c r="AH81" s="40">
        <v>0</v>
      </c>
      <c r="AI81" s="40">
        <v>0</v>
      </c>
      <c r="AJ81" s="40">
        <v>0</v>
      </c>
      <c r="AK81" s="40">
        <v>0</v>
      </c>
      <c r="AL81" s="41">
        <v>0</v>
      </c>
      <c r="AM81" s="39">
        <f t="shared" si="47"/>
        <v>1.2</v>
      </c>
      <c r="AN81" s="40">
        <f t="shared" si="48"/>
        <v>1.2</v>
      </c>
      <c r="AO81" s="41">
        <f t="shared" si="49"/>
        <v>1.2</v>
      </c>
    </row>
    <row r="82" spans="1:41" x14ac:dyDescent="0.3">
      <c r="A82" s="104"/>
      <c r="B82" s="61" t="s">
        <v>39</v>
      </c>
      <c r="C82" s="39">
        <f t="shared" ref="C82:D85" si="54">C51</f>
        <v>2</v>
      </c>
      <c r="D82" s="40">
        <f t="shared" si="54"/>
        <v>2</v>
      </c>
      <c r="E82" s="40">
        <f t="shared" ref="E82:AL85" si="55">E51</f>
        <v>2</v>
      </c>
      <c r="F82" s="40">
        <f t="shared" si="55"/>
        <v>2</v>
      </c>
      <c r="G82" s="40">
        <f t="shared" si="55"/>
        <v>2</v>
      </c>
      <c r="H82" s="40">
        <f t="shared" si="55"/>
        <v>2</v>
      </c>
      <c r="I82" s="40">
        <f t="shared" si="55"/>
        <v>2</v>
      </c>
      <c r="J82" s="40">
        <f t="shared" si="55"/>
        <v>2</v>
      </c>
      <c r="K82" s="40">
        <f t="shared" si="55"/>
        <v>2</v>
      </c>
      <c r="L82" s="40">
        <f t="shared" si="55"/>
        <v>2</v>
      </c>
      <c r="M82" s="40">
        <f t="shared" si="55"/>
        <v>2</v>
      </c>
      <c r="N82" s="40">
        <f t="shared" si="55"/>
        <v>2</v>
      </c>
      <c r="O82" s="40">
        <f t="shared" si="55"/>
        <v>2.1875</v>
      </c>
      <c r="P82" s="40">
        <f t="shared" si="55"/>
        <v>2.1875</v>
      </c>
      <c r="Q82" s="40">
        <f t="shared" si="55"/>
        <v>2.1875</v>
      </c>
      <c r="R82" s="40">
        <f t="shared" si="55"/>
        <v>2.1875</v>
      </c>
      <c r="S82" s="40">
        <f t="shared" si="55"/>
        <v>2.1875</v>
      </c>
      <c r="T82" s="40">
        <f t="shared" si="55"/>
        <v>2.1875</v>
      </c>
      <c r="U82" s="40">
        <f t="shared" si="55"/>
        <v>2.1875</v>
      </c>
      <c r="V82" s="40">
        <f t="shared" si="55"/>
        <v>2.1875</v>
      </c>
      <c r="W82" s="40">
        <f t="shared" si="55"/>
        <v>2.1875</v>
      </c>
      <c r="X82" s="40">
        <f t="shared" si="55"/>
        <v>2.1875</v>
      </c>
      <c r="Y82" s="40">
        <f t="shared" si="55"/>
        <v>2.1875</v>
      </c>
      <c r="Z82" s="40">
        <f t="shared" si="55"/>
        <v>2.1875</v>
      </c>
      <c r="AA82" s="40">
        <f t="shared" si="55"/>
        <v>2.375</v>
      </c>
      <c r="AB82" s="40">
        <f t="shared" si="55"/>
        <v>2.375</v>
      </c>
      <c r="AC82" s="40">
        <f t="shared" si="55"/>
        <v>2.375</v>
      </c>
      <c r="AD82" s="40">
        <f t="shared" si="55"/>
        <v>2.375</v>
      </c>
      <c r="AE82" s="40">
        <f t="shared" si="55"/>
        <v>2.375</v>
      </c>
      <c r="AF82" s="40">
        <f t="shared" si="55"/>
        <v>2.375</v>
      </c>
      <c r="AG82" s="40">
        <f t="shared" si="55"/>
        <v>2.375</v>
      </c>
      <c r="AH82" s="40">
        <f t="shared" si="55"/>
        <v>2.375</v>
      </c>
      <c r="AI82" s="40">
        <f t="shared" si="55"/>
        <v>2.375</v>
      </c>
      <c r="AJ82" s="40">
        <f t="shared" si="55"/>
        <v>2.375</v>
      </c>
      <c r="AK82" s="40">
        <f t="shared" si="55"/>
        <v>2.375</v>
      </c>
      <c r="AL82" s="41">
        <f t="shared" si="55"/>
        <v>2.375</v>
      </c>
      <c r="AM82" s="39">
        <f t="shared" si="47"/>
        <v>24</v>
      </c>
      <c r="AN82" s="40">
        <f t="shared" si="48"/>
        <v>26.25</v>
      </c>
      <c r="AO82" s="41">
        <f t="shared" si="49"/>
        <v>28.5</v>
      </c>
    </row>
    <row r="83" spans="1:41" x14ac:dyDescent="0.3">
      <c r="A83" s="104"/>
      <c r="B83" s="61" t="s">
        <v>40</v>
      </c>
      <c r="C83" s="39">
        <f t="shared" si="54"/>
        <v>0.8</v>
      </c>
      <c r="D83" s="40">
        <f t="shared" si="54"/>
        <v>0.8</v>
      </c>
      <c r="E83" s="40">
        <f t="shared" si="55"/>
        <v>0.8</v>
      </c>
      <c r="F83" s="40">
        <f t="shared" si="55"/>
        <v>0.8</v>
      </c>
      <c r="G83" s="40">
        <f t="shared" si="55"/>
        <v>0.8</v>
      </c>
      <c r="H83" s="40">
        <f t="shared" si="55"/>
        <v>0.8</v>
      </c>
      <c r="I83" s="40">
        <f t="shared" si="55"/>
        <v>0.8</v>
      </c>
      <c r="J83" s="40">
        <f t="shared" si="55"/>
        <v>0.8</v>
      </c>
      <c r="K83" s="40">
        <f t="shared" si="55"/>
        <v>0.8</v>
      </c>
      <c r="L83" s="40">
        <f t="shared" si="55"/>
        <v>0.8</v>
      </c>
      <c r="M83" s="40">
        <f t="shared" si="55"/>
        <v>0.8</v>
      </c>
      <c r="N83" s="40">
        <f t="shared" si="55"/>
        <v>0.8</v>
      </c>
      <c r="O83" s="40">
        <f t="shared" si="55"/>
        <v>0.87500000000000011</v>
      </c>
      <c r="P83" s="40">
        <f t="shared" si="55"/>
        <v>0.87500000000000011</v>
      </c>
      <c r="Q83" s="40">
        <f t="shared" si="55"/>
        <v>0.87500000000000011</v>
      </c>
      <c r="R83" s="40">
        <f t="shared" si="55"/>
        <v>0.87500000000000011</v>
      </c>
      <c r="S83" s="40">
        <f t="shared" si="55"/>
        <v>0.87500000000000011</v>
      </c>
      <c r="T83" s="40">
        <f t="shared" si="55"/>
        <v>0.87500000000000011</v>
      </c>
      <c r="U83" s="40">
        <f t="shared" si="55"/>
        <v>0.87500000000000011</v>
      </c>
      <c r="V83" s="40">
        <f t="shared" si="55"/>
        <v>0.87500000000000011</v>
      </c>
      <c r="W83" s="40">
        <f t="shared" si="55"/>
        <v>0.87500000000000011</v>
      </c>
      <c r="X83" s="40">
        <f t="shared" si="55"/>
        <v>0.87500000000000011</v>
      </c>
      <c r="Y83" s="40">
        <f t="shared" si="55"/>
        <v>0.87500000000000011</v>
      </c>
      <c r="Z83" s="40">
        <f t="shared" si="55"/>
        <v>0.87500000000000011</v>
      </c>
      <c r="AA83" s="40">
        <f t="shared" si="55"/>
        <v>0.95000000000000007</v>
      </c>
      <c r="AB83" s="40">
        <f t="shared" si="55"/>
        <v>0.95000000000000007</v>
      </c>
      <c r="AC83" s="40">
        <f t="shared" si="55"/>
        <v>0.95000000000000007</v>
      </c>
      <c r="AD83" s="40">
        <f t="shared" si="55"/>
        <v>0.95000000000000007</v>
      </c>
      <c r="AE83" s="40">
        <f t="shared" si="55"/>
        <v>0.95000000000000007</v>
      </c>
      <c r="AF83" s="40">
        <f t="shared" si="55"/>
        <v>0.95000000000000007</v>
      </c>
      <c r="AG83" s="40">
        <f t="shared" si="55"/>
        <v>0.95000000000000007</v>
      </c>
      <c r="AH83" s="40">
        <f t="shared" si="55"/>
        <v>0.95000000000000007</v>
      </c>
      <c r="AI83" s="40">
        <f t="shared" si="55"/>
        <v>0.95000000000000007</v>
      </c>
      <c r="AJ83" s="40">
        <f t="shared" si="55"/>
        <v>0.95000000000000007</v>
      </c>
      <c r="AK83" s="40">
        <f t="shared" si="55"/>
        <v>0.95000000000000007</v>
      </c>
      <c r="AL83" s="41">
        <f t="shared" si="55"/>
        <v>0.95000000000000007</v>
      </c>
      <c r="AM83" s="39">
        <f t="shared" si="47"/>
        <v>9.6</v>
      </c>
      <c r="AN83" s="40">
        <f t="shared" si="48"/>
        <v>10.500000000000002</v>
      </c>
      <c r="AO83" s="41">
        <f t="shared" si="49"/>
        <v>11.399999999999999</v>
      </c>
    </row>
    <row r="84" spans="1:41" x14ac:dyDescent="0.3">
      <c r="A84" s="103"/>
      <c r="B84" s="61" t="s">
        <v>41</v>
      </c>
      <c r="C84" s="39">
        <f t="shared" si="54"/>
        <v>0.3</v>
      </c>
      <c r="D84" s="40">
        <f t="shared" si="54"/>
        <v>0.3</v>
      </c>
      <c r="E84" s="40">
        <f t="shared" si="55"/>
        <v>0.3</v>
      </c>
      <c r="F84" s="40">
        <f t="shared" si="55"/>
        <v>0.3</v>
      </c>
      <c r="G84" s="40">
        <f t="shared" si="55"/>
        <v>0.3</v>
      </c>
      <c r="H84" s="40">
        <f t="shared" si="55"/>
        <v>0.3</v>
      </c>
      <c r="I84" s="40">
        <f t="shared" si="55"/>
        <v>0.3</v>
      </c>
      <c r="J84" s="40">
        <f t="shared" si="55"/>
        <v>0.3</v>
      </c>
      <c r="K84" s="40">
        <f t="shared" si="55"/>
        <v>0.3</v>
      </c>
      <c r="L84" s="40">
        <f t="shared" si="55"/>
        <v>0.3</v>
      </c>
      <c r="M84" s="40">
        <f t="shared" si="55"/>
        <v>0.3</v>
      </c>
      <c r="N84" s="40">
        <f t="shared" si="55"/>
        <v>0.3</v>
      </c>
      <c r="O84" s="40">
        <f t="shared" si="55"/>
        <v>0.3</v>
      </c>
      <c r="P84" s="40">
        <f t="shared" si="55"/>
        <v>0.3</v>
      </c>
      <c r="Q84" s="40">
        <f t="shared" si="55"/>
        <v>0.3</v>
      </c>
      <c r="R84" s="40">
        <f t="shared" si="55"/>
        <v>0.3</v>
      </c>
      <c r="S84" s="40">
        <f t="shared" si="55"/>
        <v>0.3</v>
      </c>
      <c r="T84" s="40">
        <f t="shared" si="55"/>
        <v>0.3</v>
      </c>
      <c r="U84" s="40">
        <f t="shared" si="55"/>
        <v>0.3</v>
      </c>
      <c r="V84" s="40">
        <f t="shared" si="55"/>
        <v>0.3</v>
      </c>
      <c r="W84" s="40">
        <f t="shared" si="55"/>
        <v>0.3</v>
      </c>
      <c r="X84" s="40">
        <f t="shared" si="55"/>
        <v>0.3</v>
      </c>
      <c r="Y84" s="40">
        <f t="shared" si="55"/>
        <v>0.3</v>
      </c>
      <c r="Z84" s="40">
        <f t="shared" si="55"/>
        <v>0.3</v>
      </c>
      <c r="AA84" s="40">
        <f t="shared" si="55"/>
        <v>0.3</v>
      </c>
      <c r="AB84" s="40">
        <f t="shared" si="55"/>
        <v>0.3</v>
      </c>
      <c r="AC84" s="40">
        <f t="shared" si="55"/>
        <v>0.3</v>
      </c>
      <c r="AD84" s="40">
        <f t="shared" si="55"/>
        <v>0.3</v>
      </c>
      <c r="AE84" s="40">
        <f t="shared" si="55"/>
        <v>0.3</v>
      </c>
      <c r="AF84" s="40">
        <f t="shared" si="55"/>
        <v>0.3</v>
      </c>
      <c r="AG84" s="40">
        <f t="shared" si="55"/>
        <v>0.3</v>
      </c>
      <c r="AH84" s="40">
        <f t="shared" si="55"/>
        <v>0.3</v>
      </c>
      <c r="AI84" s="40">
        <f t="shared" si="55"/>
        <v>0.3</v>
      </c>
      <c r="AJ84" s="40">
        <f t="shared" si="55"/>
        <v>0.3</v>
      </c>
      <c r="AK84" s="40">
        <f t="shared" si="55"/>
        <v>0.3</v>
      </c>
      <c r="AL84" s="41">
        <f t="shared" si="55"/>
        <v>0.3</v>
      </c>
      <c r="AM84" s="39">
        <f t="shared" si="47"/>
        <v>3.5999999999999992</v>
      </c>
      <c r="AN84" s="40">
        <f t="shared" si="48"/>
        <v>3.5999999999999992</v>
      </c>
      <c r="AO84" s="41">
        <f t="shared" si="49"/>
        <v>3.5999999999999992</v>
      </c>
    </row>
    <row r="85" spans="1:41" x14ac:dyDescent="0.3">
      <c r="A85" s="104"/>
      <c r="B85" s="61" t="s">
        <v>42</v>
      </c>
      <c r="C85" s="39">
        <f t="shared" si="54"/>
        <v>0.66666666666666674</v>
      </c>
      <c r="D85" s="40">
        <f t="shared" si="54"/>
        <v>0.66666666666666674</v>
      </c>
      <c r="E85" s="40">
        <f t="shared" si="55"/>
        <v>0.66666666666666674</v>
      </c>
      <c r="F85" s="40">
        <f t="shared" si="55"/>
        <v>0.66666666666666674</v>
      </c>
      <c r="G85" s="40">
        <f t="shared" si="55"/>
        <v>0.66666666666666674</v>
      </c>
      <c r="H85" s="40">
        <f t="shared" si="55"/>
        <v>0.66666666666666674</v>
      </c>
      <c r="I85" s="40">
        <f t="shared" si="55"/>
        <v>0.66666666666666674</v>
      </c>
      <c r="J85" s="40">
        <f t="shared" si="55"/>
        <v>0.66666666666666674</v>
      </c>
      <c r="K85" s="40">
        <f t="shared" si="55"/>
        <v>0.66666666666666674</v>
      </c>
      <c r="L85" s="40">
        <f t="shared" si="55"/>
        <v>0.66666666666666674</v>
      </c>
      <c r="M85" s="40">
        <f t="shared" si="55"/>
        <v>0.66666666666666674</v>
      </c>
      <c r="N85" s="40">
        <f t="shared" si="55"/>
        <v>0.66666666666666674</v>
      </c>
      <c r="O85" s="40">
        <f t="shared" si="55"/>
        <v>0.72916666666666674</v>
      </c>
      <c r="P85" s="40">
        <f t="shared" si="55"/>
        <v>0.72916666666666674</v>
      </c>
      <c r="Q85" s="40">
        <f t="shared" si="55"/>
        <v>0.72916666666666674</v>
      </c>
      <c r="R85" s="40">
        <f t="shared" si="55"/>
        <v>0.72916666666666674</v>
      </c>
      <c r="S85" s="40">
        <f t="shared" si="55"/>
        <v>0.72916666666666674</v>
      </c>
      <c r="T85" s="40">
        <f t="shared" si="55"/>
        <v>0.72916666666666674</v>
      </c>
      <c r="U85" s="40">
        <f t="shared" si="55"/>
        <v>0.72916666666666674</v>
      </c>
      <c r="V85" s="40">
        <f t="shared" si="55"/>
        <v>0.72916666666666674</v>
      </c>
      <c r="W85" s="40">
        <f t="shared" si="55"/>
        <v>0.72916666666666674</v>
      </c>
      <c r="X85" s="40">
        <f t="shared" si="55"/>
        <v>0.72916666666666674</v>
      </c>
      <c r="Y85" s="40">
        <f t="shared" si="55"/>
        <v>0.72916666666666674</v>
      </c>
      <c r="Z85" s="40">
        <f t="shared" si="55"/>
        <v>0.72916666666666674</v>
      </c>
      <c r="AA85" s="40">
        <f t="shared" si="55"/>
        <v>0.79166666666666674</v>
      </c>
      <c r="AB85" s="40">
        <f t="shared" si="55"/>
        <v>0.79166666666666674</v>
      </c>
      <c r="AC85" s="40">
        <f t="shared" si="55"/>
        <v>0.79166666666666674</v>
      </c>
      <c r="AD85" s="40">
        <f t="shared" si="55"/>
        <v>0.79166666666666674</v>
      </c>
      <c r="AE85" s="40">
        <f t="shared" si="55"/>
        <v>0.79166666666666674</v>
      </c>
      <c r="AF85" s="40">
        <f t="shared" si="55"/>
        <v>0.79166666666666674</v>
      </c>
      <c r="AG85" s="40">
        <f t="shared" si="55"/>
        <v>0.79166666666666674</v>
      </c>
      <c r="AH85" s="40">
        <f t="shared" si="55"/>
        <v>0.79166666666666674</v>
      </c>
      <c r="AI85" s="40">
        <f t="shared" si="55"/>
        <v>0.79166666666666674</v>
      </c>
      <c r="AJ85" s="40">
        <f t="shared" si="55"/>
        <v>0.79166666666666674</v>
      </c>
      <c r="AK85" s="40">
        <f t="shared" si="55"/>
        <v>0.79166666666666674</v>
      </c>
      <c r="AL85" s="41">
        <f t="shared" si="55"/>
        <v>0.79166666666666674</v>
      </c>
      <c r="AM85" s="39">
        <f t="shared" si="47"/>
        <v>8.0000000000000018</v>
      </c>
      <c r="AN85" s="40">
        <f t="shared" si="48"/>
        <v>8.7500000000000018</v>
      </c>
      <c r="AO85" s="41">
        <f t="shared" si="49"/>
        <v>9.5000000000000018</v>
      </c>
    </row>
    <row r="86" spans="1:41" x14ac:dyDescent="0.3">
      <c r="A86" s="105"/>
      <c r="B86" s="61" t="s">
        <v>43</v>
      </c>
      <c r="C86" s="39">
        <v>0</v>
      </c>
      <c r="D86" s="40">
        <f>C55</f>
        <v>2.84</v>
      </c>
      <c r="E86" s="40">
        <f t="shared" ref="E86:AL86" si="56">D55</f>
        <v>2.84</v>
      </c>
      <c r="F86" s="40">
        <f t="shared" si="56"/>
        <v>2.84</v>
      </c>
      <c r="G86" s="40">
        <f t="shared" si="56"/>
        <v>2.84</v>
      </c>
      <c r="H86" s="40">
        <f t="shared" si="56"/>
        <v>2.84</v>
      </c>
      <c r="I86" s="40">
        <f t="shared" si="56"/>
        <v>2.84</v>
      </c>
      <c r="J86" s="40">
        <f t="shared" si="56"/>
        <v>2.84</v>
      </c>
      <c r="K86" s="40">
        <f t="shared" si="56"/>
        <v>2.84</v>
      </c>
      <c r="L86" s="40">
        <f t="shared" si="56"/>
        <v>2.84</v>
      </c>
      <c r="M86" s="40">
        <f t="shared" si="56"/>
        <v>2.84</v>
      </c>
      <c r="N86" s="40">
        <f t="shared" si="56"/>
        <v>2.84</v>
      </c>
      <c r="O86" s="40">
        <f t="shared" si="56"/>
        <v>2.84</v>
      </c>
      <c r="P86" s="40">
        <f t="shared" si="56"/>
        <v>2.84</v>
      </c>
      <c r="Q86" s="40">
        <f t="shared" si="56"/>
        <v>2.84</v>
      </c>
      <c r="R86" s="40">
        <f t="shared" si="56"/>
        <v>2.84</v>
      </c>
      <c r="S86" s="40">
        <f t="shared" si="56"/>
        <v>2.84</v>
      </c>
      <c r="T86" s="40">
        <f t="shared" si="56"/>
        <v>2.84</v>
      </c>
      <c r="U86" s="40">
        <f t="shared" si="56"/>
        <v>2.84</v>
      </c>
      <c r="V86" s="40">
        <f t="shared" si="56"/>
        <v>2.84</v>
      </c>
      <c r="W86" s="40">
        <f t="shared" si="56"/>
        <v>2.84</v>
      </c>
      <c r="X86" s="40">
        <f t="shared" si="56"/>
        <v>2.84</v>
      </c>
      <c r="Y86" s="40">
        <f t="shared" si="56"/>
        <v>2.84</v>
      </c>
      <c r="Z86" s="40">
        <f t="shared" si="56"/>
        <v>2.84</v>
      </c>
      <c r="AA86" s="40">
        <f t="shared" si="56"/>
        <v>2.84</v>
      </c>
      <c r="AB86" s="40">
        <f t="shared" si="56"/>
        <v>2.84</v>
      </c>
      <c r="AC86" s="40">
        <f t="shared" si="56"/>
        <v>2.84</v>
      </c>
      <c r="AD86" s="40">
        <f t="shared" si="56"/>
        <v>2.84</v>
      </c>
      <c r="AE86" s="40">
        <f t="shared" si="56"/>
        <v>2.84</v>
      </c>
      <c r="AF86" s="40">
        <f t="shared" si="56"/>
        <v>2.84</v>
      </c>
      <c r="AG86" s="40">
        <f t="shared" si="56"/>
        <v>2.84</v>
      </c>
      <c r="AH86" s="40">
        <f t="shared" si="56"/>
        <v>2.84</v>
      </c>
      <c r="AI86" s="40">
        <f t="shared" si="56"/>
        <v>2.84</v>
      </c>
      <c r="AJ86" s="40">
        <f t="shared" si="56"/>
        <v>2.84</v>
      </c>
      <c r="AK86" s="40">
        <f t="shared" si="56"/>
        <v>2.84</v>
      </c>
      <c r="AL86" s="41">
        <f t="shared" si="56"/>
        <v>2.84</v>
      </c>
      <c r="AM86" s="39">
        <f t="shared" si="47"/>
        <v>31.24</v>
      </c>
      <c r="AN86" s="40">
        <f t="shared" si="48"/>
        <v>34.08</v>
      </c>
      <c r="AO86" s="41">
        <f t="shared" si="49"/>
        <v>34.08</v>
      </c>
    </row>
    <row r="87" spans="1:41" x14ac:dyDescent="0.3">
      <c r="A87" s="105"/>
      <c r="B87" s="61" t="s">
        <v>63</v>
      </c>
      <c r="C87" s="39">
        <f>C30</f>
        <v>41.333333333333336</v>
      </c>
      <c r="D87" s="40">
        <f t="shared" ref="D87:AL87" si="57">D30</f>
        <v>41.333333333333336</v>
      </c>
      <c r="E87" s="40">
        <f t="shared" si="57"/>
        <v>41.333333333333336</v>
      </c>
      <c r="F87" s="40">
        <f t="shared" si="57"/>
        <v>41.333333333333336</v>
      </c>
      <c r="G87" s="40">
        <f t="shared" si="57"/>
        <v>41.333333333333336</v>
      </c>
      <c r="H87" s="40">
        <f t="shared" si="57"/>
        <v>41.333333333333336</v>
      </c>
      <c r="I87" s="40">
        <f t="shared" si="57"/>
        <v>41.333333333333336</v>
      </c>
      <c r="J87" s="40">
        <f t="shared" si="57"/>
        <v>41.333333333333336</v>
      </c>
      <c r="K87" s="40">
        <f t="shared" si="57"/>
        <v>41.333333333333336</v>
      </c>
      <c r="L87" s="40">
        <f t="shared" si="57"/>
        <v>41.333333333333336</v>
      </c>
      <c r="M87" s="40">
        <f t="shared" si="57"/>
        <v>41.333333333333336</v>
      </c>
      <c r="N87" s="40">
        <f t="shared" si="57"/>
        <v>41.333333333333336</v>
      </c>
      <c r="O87" s="40">
        <f t="shared" si="57"/>
        <v>45.208333333333336</v>
      </c>
      <c r="P87" s="40">
        <f t="shared" si="57"/>
        <v>45.208333333333336</v>
      </c>
      <c r="Q87" s="40">
        <f t="shared" si="57"/>
        <v>45.208333333333336</v>
      </c>
      <c r="R87" s="40">
        <f t="shared" si="57"/>
        <v>45.208333333333336</v>
      </c>
      <c r="S87" s="40">
        <f t="shared" si="57"/>
        <v>45.208333333333336</v>
      </c>
      <c r="T87" s="40">
        <f t="shared" si="57"/>
        <v>45.208333333333336</v>
      </c>
      <c r="U87" s="40">
        <f t="shared" si="57"/>
        <v>45.208333333333336</v>
      </c>
      <c r="V87" s="40">
        <f t="shared" si="57"/>
        <v>45.208333333333336</v>
      </c>
      <c r="W87" s="40">
        <f t="shared" si="57"/>
        <v>45.208333333333336</v>
      </c>
      <c r="X87" s="40">
        <f t="shared" si="57"/>
        <v>45.208333333333336</v>
      </c>
      <c r="Y87" s="40">
        <f t="shared" si="57"/>
        <v>45.208333333333336</v>
      </c>
      <c r="Z87" s="40">
        <f t="shared" si="57"/>
        <v>45.208333333333336</v>
      </c>
      <c r="AA87" s="40">
        <f t="shared" si="57"/>
        <v>49.083333333333336</v>
      </c>
      <c r="AB87" s="40">
        <f t="shared" si="57"/>
        <v>49.083333333333336</v>
      </c>
      <c r="AC87" s="40">
        <f t="shared" si="57"/>
        <v>49.083333333333336</v>
      </c>
      <c r="AD87" s="40">
        <f t="shared" si="57"/>
        <v>49.083333333333336</v>
      </c>
      <c r="AE87" s="40">
        <f t="shared" si="57"/>
        <v>49.083333333333336</v>
      </c>
      <c r="AF87" s="40">
        <f t="shared" si="57"/>
        <v>49.083333333333336</v>
      </c>
      <c r="AG87" s="40">
        <f t="shared" si="57"/>
        <v>49.083333333333336</v>
      </c>
      <c r="AH87" s="40">
        <f t="shared" si="57"/>
        <v>49.083333333333336</v>
      </c>
      <c r="AI87" s="40">
        <f t="shared" si="57"/>
        <v>49.083333333333336</v>
      </c>
      <c r="AJ87" s="40">
        <f t="shared" si="57"/>
        <v>49.083333333333336</v>
      </c>
      <c r="AK87" s="40">
        <f t="shared" si="57"/>
        <v>49.083333333333336</v>
      </c>
      <c r="AL87" s="41">
        <f t="shared" si="57"/>
        <v>49.083333333333336</v>
      </c>
      <c r="AM87" s="39">
        <f t="shared" si="47"/>
        <v>495.99999999999994</v>
      </c>
      <c r="AN87" s="40">
        <f t="shared" si="48"/>
        <v>542.49999999999989</v>
      </c>
      <c r="AO87" s="41">
        <f t="shared" si="49"/>
        <v>589</v>
      </c>
    </row>
    <row r="88" spans="1:41" x14ac:dyDescent="0.3">
      <c r="A88" s="105"/>
      <c r="B88" s="61" t="s">
        <v>64</v>
      </c>
      <c r="C88" s="39">
        <f>C60</f>
        <v>0</v>
      </c>
      <c r="D88" s="40">
        <f t="shared" ref="D88:AL88" si="58">D60</f>
        <v>0</v>
      </c>
      <c r="E88" s="40">
        <f t="shared" si="58"/>
        <v>0</v>
      </c>
      <c r="F88" s="40">
        <f t="shared" si="58"/>
        <v>0</v>
      </c>
      <c r="G88" s="40">
        <f t="shared" si="58"/>
        <v>0</v>
      </c>
      <c r="H88" s="40">
        <f t="shared" si="58"/>
        <v>0</v>
      </c>
      <c r="I88" s="40">
        <f t="shared" si="58"/>
        <v>0</v>
      </c>
      <c r="J88" s="40">
        <f t="shared" si="58"/>
        <v>0</v>
      </c>
      <c r="K88" s="40">
        <f t="shared" si="58"/>
        <v>0</v>
      </c>
      <c r="L88" s="40">
        <f t="shared" si="58"/>
        <v>0</v>
      </c>
      <c r="M88" s="40">
        <f t="shared" si="58"/>
        <v>0</v>
      </c>
      <c r="N88" s="40">
        <f t="shared" si="58"/>
        <v>112.42751999999992</v>
      </c>
      <c r="O88" s="40">
        <f t="shared" si="58"/>
        <v>0</v>
      </c>
      <c r="P88" s="40">
        <f t="shared" si="58"/>
        <v>0</v>
      </c>
      <c r="Q88" s="40">
        <f t="shared" si="58"/>
        <v>0</v>
      </c>
      <c r="R88" s="40">
        <f t="shared" si="58"/>
        <v>0</v>
      </c>
      <c r="S88" s="40">
        <f t="shared" si="58"/>
        <v>0</v>
      </c>
      <c r="T88" s="40">
        <f t="shared" si="58"/>
        <v>0</v>
      </c>
      <c r="U88" s="40">
        <f t="shared" si="58"/>
        <v>0</v>
      </c>
      <c r="V88" s="40">
        <f t="shared" si="58"/>
        <v>0</v>
      </c>
      <c r="W88" s="40">
        <f t="shared" si="58"/>
        <v>0</v>
      </c>
      <c r="X88" s="40">
        <f t="shared" si="58"/>
        <v>0</v>
      </c>
      <c r="Y88" s="40">
        <f t="shared" si="58"/>
        <v>0</v>
      </c>
      <c r="Z88" s="40">
        <f t="shared" si="58"/>
        <v>174.49775999999989</v>
      </c>
      <c r="AA88" s="40">
        <f t="shared" si="58"/>
        <v>0</v>
      </c>
      <c r="AB88" s="40">
        <f t="shared" si="58"/>
        <v>0</v>
      </c>
      <c r="AC88" s="40">
        <f t="shared" si="58"/>
        <v>0</v>
      </c>
      <c r="AD88" s="40">
        <f t="shared" si="58"/>
        <v>0</v>
      </c>
      <c r="AE88" s="40">
        <f t="shared" si="58"/>
        <v>0</v>
      </c>
      <c r="AF88" s="40">
        <f t="shared" si="58"/>
        <v>0</v>
      </c>
      <c r="AG88" s="40">
        <f t="shared" si="58"/>
        <v>0</v>
      </c>
      <c r="AH88" s="40">
        <f t="shared" si="58"/>
        <v>0</v>
      </c>
      <c r="AI88" s="40">
        <f t="shared" si="58"/>
        <v>0</v>
      </c>
      <c r="AJ88" s="40">
        <f t="shared" si="58"/>
        <v>0</v>
      </c>
      <c r="AK88" s="40">
        <f t="shared" si="58"/>
        <v>0</v>
      </c>
      <c r="AL88" s="41">
        <f t="shared" si="58"/>
        <v>209.82527999999996</v>
      </c>
      <c r="AM88" s="39">
        <f t="shared" si="47"/>
        <v>112.42751999999992</v>
      </c>
      <c r="AN88" s="40">
        <f t="shared" si="48"/>
        <v>174.49775999999989</v>
      </c>
      <c r="AO88" s="41">
        <f t="shared" si="49"/>
        <v>209.82527999999996</v>
      </c>
    </row>
    <row r="89" spans="1:41" x14ac:dyDescent="0.3">
      <c r="A89" s="43"/>
      <c r="B89" s="67" t="s">
        <v>47</v>
      </c>
      <c r="C89" s="68">
        <f>SUM(C72:C88)</f>
        <v>83.316666666666663</v>
      </c>
      <c r="D89" s="69">
        <f t="shared" ref="D89:AO89" si="59">SUM(D72:D88)</f>
        <v>95.740000000000009</v>
      </c>
      <c r="E89" s="69">
        <f t="shared" si="59"/>
        <v>95.740000000000009</v>
      </c>
      <c r="F89" s="69">
        <f t="shared" si="59"/>
        <v>95.740000000000009</v>
      </c>
      <c r="G89" s="69">
        <f t="shared" si="59"/>
        <v>95.740000000000009</v>
      </c>
      <c r="H89" s="69">
        <f t="shared" si="59"/>
        <v>95.740000000000009</v>
      </c>
      <c r="I89" s="69">
        <f t="shared" si="59"/>
        <v>95.740000000000009</v>
      </c>
      <c r="J89" s="69">
        <f t="shared" si="59"/>
        <v>95.740000000000009</v>
      </c>
      <c r="K89" s="69">
        <f t="shared" si="59"/>
        <v>95.740000000000009</v>
      </c>
      <c r="L89" s="69">
        <f t="shared" si="59"/>
        <v>95.740000000000009</v>
      </c>
      <c r="M89" s="69">
        <f t="shared" si="59"/>
        <v>95.740000000000009</v>
      </c>
      <c r="N89" s="69">
        <f t="shared" si="59"/>
        <v>208.16751999999991</v>
      </c>
      <c r="O89" s="69">
        <f t="shared" si="59"/>
        <v>103.47750000000002</v>
      </c>
      <c r="P89" s="69">
        <f t="shared" si="59"/>
        <v>102.94416666666666</v>
      </c>
      <c r="Q89" s="69">
        <f t="shared" si="59"/>
        <v>102.94416666666666</v>
      </c>
      <c r="R89" s="69">
        <f t="shared" si="59"/>
        <v>102.94416666666666</v>
      </c>
      <c r="S89" s="69">
        <f t="shared" si="59"/>
        <v>102.94416666666666</v>
      </c>
      <c r="T89" s="69">
        <f t="shared" si="59"/>
        <v>102.94416666666666</v>
      </c>
      <c r="U89" s="69">
        <f t="shared" si="59"/>
        <v>102.94416666666666</v>
      </c>
      <c r="V89" s="69">
        <f t="shared" si="59"/>
        <v>102.94416666666666</v>
      </c>
      <c r="W89" s="69">
        <f t="shared" si="59"/>
        <v>102.94416666666666</v>
      </c>
      <c r="X89" s="69">
        <f t="shared" si="59"/>
        <v>102.94416666666666</v>
      </c>
      <c r="Y89" s="69">
        <f t="shared" si="59"/>
        <v>102.94416666666666</v>
      </c>
      <c r="Z89" s="69">
        <f t="shared" si="59"/>
        <v>277.44192666666652</v>
      </c>
      <c r="AA89" s="69">
        <f t="shared" si="59"/>
        <v>110.68166666666667</v>
      </c>
      <c r="AB89" s="69">
        <f t="shared" si="59"/>
        <v>110.14833333333334</v>
      </c>
      <c r="AC89" s="69">
        <f t="shared" si="59"/>
        <v>110.14833333333334</v>
      </c>
      <c r="AD89" s="69">
        <f t="shared" si="59"/>
        <v>110.14833333333334</v>
      </c>
      <c r="AE89" s="69">
        <f t="shared" si="59"/>
        <v>110.14833333333334</v>
      </c>
      <c r="AF89" s="69">
        <f t="shared" si="59"/>
        <v>110.14833333333334</v>
      </c>
      <c r="AG89" s="69">
        <f t="shared" si="59"/>
        <v>110.14833333333334</v>
      </c>
      <c r="AH89" s="69">
        <f t="shared" si="59"/>
        <v>110.14833333333334</v>
      </c>
      <c r="AI89" s="69">
        <f t="shared" si="59"/>
        <v>110.14833333333334</v>
      </c>
      <c r="AJ89" s="69">
        <f t="shared" si="59"/>
        <v>110.14833333333334</v>
      </c>
      <c r="AK89" s="69">
        <f t="shared" si="59"/>
        <v>110.14833333333334</v>
      </c>
      <c r="AL89" s="70">
        <f t="shared" si="59"/>
        <v>319.97361333333333</v>
      </c>
      <c r="AM89" s="64">
        <f t="shared" si="59"/>
        <v>1248.8841866666669</v>
      </c>
      <c r="AN89" s="65">
        <f t="shared" si="59"/>
        <v>1410.3610933333334</v>
      </c>
      <c r="AO89" s="66">
        <f t="shared" si="59"/>
        <v>1532.1386133333335</v>
      </c>
    </row>
    <row r="90" spans="1:41" ht="4.5" customHeight="1" x14ac:dyDescent="0.3">
      <c r="B90" s="24"/>
      <c r="C90" s="42"/>
      <c r="AL90" s="43"/>
      <c r="AM90" s="42"/>
      <c r="AO90" s="43"/>
    </row>
    <row r="91" spans="1:41" x14ac:dyDescent="0.3">
      <c r="B91" s="62" t="s">
        <v>65</v>
      </c>
      <c r="C91" s="39">
        <f>C70-C89</f>
        <v>44.336666666666673</v>
      </c>
      <c r="D91" s="40">
        <f t="shared" ref="D91:AO91" si="60">D70-D89</f>
        <v>35.913333333333327</v>
      </c>
      <c r="E91" s="40">
        <f t="shared" si="60"/>
        <v>35.913333333333327</v>
      </c>
      <c r="F91" s="40">
        <f t="shared" si="60"/>
        <v>35.913333333333327</v>
      </c>
      <c r="G91" s="40">
        <f t="shared" si="60"/>
        <v>35.913333333333327</v>
      </c>
      <c r="H91" s="40">
        <f t="shared" si="60"/>
        <v>35.913333333333327</v>
      </c>
      <c r="I91" s="40">
        <f t="shared" si="60"/>
        <v>35.913333333333327</v>
      </c>
      <c r="J91" s="40">
        <f t="shared" si="60"/>
        <v>35.913333333333327</v>
      </c>
      <c r="K91" s="40">
        <f t="shared" si="60"/>
        <v>35.913333333333327</v>
      </c>
      <c r="L91" s="40">
        <f t="shared" si="60"/>
        <v>35.913333333333327</v>
      </c>
      <c r="M91" s="40">
        <f t="shared" si="60"/>
        <v>35.913333333333327</v>
      </c>
      <c r="N91" s="40">
        <f t="shared" si="60"/>
        <v>-76.514186666666575</v>
      </c>
      <c r="O91" s="40">
        <f t="shared" si="60"/>
        <v>40.143333333333317</v>
      </c>
      <c r="P91" s="40">
        <f t="shared" si="60"/>
        <v>41.051666666666677</v>
      </c>
      <c r="Q91" s="40">
        <f t="shared" si="60"/>
        <v>41.051666666666677</v>
      </c>
      <c r="R91" s="40">
        <f t="shared" si="60"/>
        <v>41.051666666666677</v>
      </c>
      <c r="S91" s="40">
        <f t="shared" si="60"/>
        <v>41.051666666666677</v>
      </c>
      <c r="T91" s="40">
        <f t="shared" si="60"/>
        <v>41.051666666666677</v>
      </c>
      <c r="U91" s="40">
        <f t="shared" si="60"/>
        <v>41.051666666666677</v>
      </c>
      <c r="V91" s="40">
        <f t="shared" si="60"/>
        <v>41.051666666666677</v>
      </c>
      <c r="W91" s="40">
        <f t="shared" si="60"/>
        <v>41.051666666666677</v>
      </c>
      <c r="X91" s="40">
        <f t="shared" si="60"/>
        <v>41.051666666666677</v>
      </c>
      <c r="Y91" s="40">
        <f t="shared" si="60"/>
        <v>41.051666666666677</v>
      </c>
      <c r="Z91" s="40">
        <f t="shared" si="60"/>
        <v>-133.44609333333318</v>
      </c>
      <c r="AA91" s="40">
        <f t="shared" si="60"/>
        <v>45.281666666666666</v>
      </c>
      <c r="AB91" s="40">
        <f t="shared" si="60"/>
        <v>46.19</v>
      </c>
      <c r="AC91" s="40">
        <f t="shared" si="60"/>
        <v>46.19</v>
      </c>
      <c r="AD91" s="40">
        <f t="shared" si="60"/>
        <v>46.19</v>
      </c>
      <c r="AE91" s="40">
        <f t="shared" si="60"/>
        <v>46.19</v>
      </c>
      <c r="AF91" s="40">
        <f t="shared" si="60"/>
        <v>46.19</v>
      </c>
      <c r="AG91" s="40">
        <f t="shared" si="60"/>
        <v>46.19</v>
      </c>
      <c r="AH91" s="40">
        <f t="shared" si="60"/>
        <v>46.19</v>
      </c>
      <c r="AI91" s="40">
        <f t="shared" si="60"/>
        <v>46.19</v>
      </c>
      <c r="AJ91" s="40">
        <f t="shared" si="60"/>
        <v>46.19</v>
      </c>
      <c r="AK91" s="40">
        <f t="shared" si="60"/>
        <v>46.19</v>
      </c>
      <c r="AL91" s="41">
        <f t="shared" si="60"/>
        <v>-163.63527999999999</v>
      </c>
      <c r="AM91" s="55">
        <f t="shared" si="60"/>
        <v>326.95581333333348</v>
      </c>
      <c r="AN91" s="12">
        <f t="shared" si="60"/>
        <v>317.21390666666707</v>
      </c>
      <c r="AO91" s="56">
        <f t="shared" si="60"/>
        <v>343.54638666666665</v>
      </c>
    </row>
    <row r="92" spans="1:41" ht="15.6" x14ac:dyDescent="0.3">
      <c r="B92" s="72" t="s">
        <v>66</v>
      </c>
      <c r="C92" s="81">
        <f>C91</f>
        <v>44.336666666666673</v>
      </c>
      <c r="D92" s="79">
        <f>C92+D91</f>
        <v>80.25</v>
      </c>
      <c r="E92" s="79">
        <f t="shared" ref="E92:AL92" si="61">D92+E91</f>
        <v>116.16333333333333</v>
      </c>
      <c r="F92" s="79">
        <f t="shared" si="61"/>
        <v>152.07666666666665</v>
      </c>
      <c r="G92" s="79">
        <f t="shared" si="61"/>
        <v>187.98999999999998</v>
      </c>
      <c r="H92" s="79">
        <f t="shared" si="61"/>
        <v>223.90333333333331</v>
      </c>
      <c r="I92" s="79">
        <f t="shared" si="61"/>
        <v>259.81666666666661</v>
      </c>
      <c r="J92" s="79">
        <f t="shared" si="61"/>
        <v>295.7299999999999</v>
      </c>
      <c r="K92" s="79">
        <f t="shared" si="61"/>
        <v>331.6433333333332</v>
      </c>
      <c r="L92" s="79">
        <f t="shared" si="61"/>
        <v>367.5566666666665</v>
      </c>
      <c r="M92" s="79">
        <f t="shared" si="61"/>
        <v>403.4699999999998</v>
      </c>
      <c r="N92" s="79">
        <f t="shared" si="61"/>
        <v>326.95581333333325</v>
      </c>
      <c r="O92" s="79">
        <f t="shared" si="61"/>
        <v>367.09914666666657</v>
      </c>
      <c r="P92" s="79">
        <f t="shared" si="61"/>
        <v>408.15081333333325</v>
      </c>
      <c r="Q92" s="79">
        <f t="shared" si="61"/>
        <v>449.20247999999992</v>
      </c>
      <c r="R92" s="79">
        <f t="shared" si="61"/>
        <v>490.2541466666666</v>
      </c>
      <c r="S92" s="79">
        <f t="shared" si="61"/>
        <v>531.30581333333328</v>
      </c>
      <c r="T92" s="79">
        <f t="shared" si="61"/>
        <v>572.3574799999999</v>
      </c>
      <c r="U92" s="79">
        <f t="shared" si="61"/>
        <v>613.40914666666663</v>
      </c>
      <c r="V92" s="79">
        <f t="shared" si="61"/>
        <v>654.46081333333336</v>
      </c>
      <c r="W92" s="79">
        <f t="shared" si="61"/>
        <v>695.5124800000001</v>
      </c>
      <c r="X92" s="79">
        <f t="shared" si="61"/>
        <v>736.56414666666683</v>
      </c>
      <c r="Y92" s="79">
        <f t="shared" si="61"/>
        <v>777.61581333333356</v>
      </c>
      <c r="Z92" s="79">
        <f t="shared" si="61"/>
        <v>644.16972000000032</v>
      </c>
      <c r="AA92" s="79">
        <f t="shared" si="61"/>
        <v>689.45138666666696</v>
      </c>
      <c r="AB92" s="79">
        <f t="shared" si="61"/>
        <v>735.6413866666669</v>
      </c>
      <c r="AC92" s="79">
        <f t="shared" si="61"/>
        <v>781.83138666666696</v>
      </c>
      <c r="AD92" s="79">
        <f t="shared" si="61"/>
        <v>828.02138666666701</v>
      </c>
      <c r="AE92" s="79">
        <f t="shared" si="61"/>
        <v>874.21138666666707</v>
      </c>
      <c r="AF92" s="79">
        <f t="shared" si="61"/>
        <v>920.40138666666712</v>
      </c>
      <c r="AG92" s="79">
        <f t="shared" si="61"/>
        <v>966.59138666666718</v>
      </c>
      <c r="AH92" s="79">
        <f t="shared" si="61"/>
        <v>1012.7813866666672</v>
      </c>
      <c r="AI92" s="79">
        <f t="shared" si="61"/>
        <v>1058.9713866666673</v>
      </c>
      <c r="AJ92" s="79">
        <f t="shared" si="61"/>
        <v>1105.1613866666673</v>
      </c>
      <c r="AK92" s="79">
        <f t="shared" si="61"/>
        <v>1151.3513866666674</v>
      </c>
      <c r="AL92" s="80">
        <f t="shared" si="61"/>
        <v>987.71610666666743</v>
      </c>
      <c r="AM92" s="76">
        <f>N92</f>
        <v>326.95581333333325</v>
      </c>
      <c r="AN92" s="77">
        <f>Z92</f>
        <v>644.16972000000032</v>
      </c>
      <c r="AO92" s="78">
        <f>AL92</f>
        <v>987.71610666666743</v>
      </c>
    </row>
  </sheetData>
  <mergeCells count="6">
    <mergeCell ref="C64:AL64"/>
    <mergeCell ref="H2:S2"/>
    <mergeCell ref="N4:P4"/>
    <mergeCell ref="S4:U4"/>
    <mergeCell ref="C18:AL18"/>
    <mergeCell ref="C34:AL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AO21"/>
  <sheetViews>
    <sheetView workbookViewId="0"/>
  </sheetViews>
  <sheetFormatPr defaultRowHeight="14.4" x14ac:dyDescent="0.3"/>
  <cols>
    <col min="2" max="2" width="19.44140625" bestFit="1" customWidth="1"/>
    <col min="3" max="4" width="10.5546875" bestFit="1" customWidth="1"/>
    <col min="15" max="15" width="9" customWidth="1"/>
    <col min="39" max="41" width="9.5546875" bestFit="1" customWidth="1"/>
  </cols>
  <sheetData>
    <row r="5" spans="2:4" x14ac:dyDescent="0.3">
      <c r="B5" t="s">
        <v>17</v>
      </c>
      <c r="C5" t="s">
        <v>18</v>
      </c>
    </row>
    <row r="7" spans="2:4" x14ac:dyDescent="0.3">
      <c r="B7" s="6" t="s">
        <v>9</v>
      </c>
      <c r="C7" s="9" t="s">
        <v>12</v>
      </c>
      <c r="D7" s="9" t="s">
        <v>8</v>
      </c>
    </row>
    <row r="8" spans="2:4" x14ac:dyDescent="0.3">
      <c r="B8" s="7" t="s">
        <v>11</v>
      </c>
      <c r="C8" s="2">
        <v>1600000</v>
      </c>
      <c r="D8" s="2">
        <f>C8*0.8</f>
        <v>1280000</v>
      </c>
    </row>
    <row r="9" spans="2:4" x14ac:dyDescent="0.3">
      <c r="B9" s="7" t="s">
        <v>13</v>
      </c>
      <c r="C9" s="2">
        <v>150000</v>
      </c>
      <c r="D9" s="2">
        <f>C9*0.8</f>
        <v>120000</v>
      </c>
    </row>
    <row r="10" spans="2:4" x14ac:dyDescent="0.3">
      <c r="C10" s="11"/>
      <c r="D10" s="10"/>
    </row>
    <row r="19" spans="1:41" x14ac:dyDescent="0.3"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  <c r="R19">
        <v>16</v>
      </c>
      <c r="S19">
        <v>17</v>
      </c>
      <c r="T19">
        <v>18</v>
      </c>
      <c r="U19">
        <v>19</v>
      </c>
      <c r="V19">
        <v>20</v>
      </c>
      <c r="W19">
        <v>21</v>
      </c>
      <c r="X19">
        <v>22</v>
      </c>
      <c r="Y19">
        <v>23</v>
      </c>
      <c r="Z19">
        <v>24</v>
      </c>
      <c r="AA19">
        <v>25</v>
      </c>
      <c r="AB19">
        <v>26</v>
      </c>
      <c r="AC19">
        <v>27</v>
      </c>
      <c r="AD19">
        <v>28</v>
      </c>
      <c r="AE19">
        <v>29</v>
      </c>
      <c r="AF19">
        <v>30</v>
      </c>
      <c r="AG19">
        <v>31</v>
      </c>
      <c r="AH19">
        <v>32</v>
      </c>
      <c r="AI19">
        <v>33</v>
      </c>
      <c r="AJ19">
        <v>34</v>
      </c>
      <c r="AK19">
        <v>35</v>
      </c>
      <c r="AL19">
        <v>36</v>
      </c>
      <c r="AM19" t="s">
        <v>14</v>
      </c>
      <c r="AN19" t="s">
        <v>15</v>
      </c>
      <c r="AO19" t="s">
        <v>16</v>
      </c>
    </row>
    <row r="20" spans="1:41" x14ac:dyDescent="0.3">
      <c r="B20" t="s">
        <v>10</v>
      </c>
      <c r="C20" s="12">
        <f>IF(C5="W", C8/12/1000, D8/12/1000)</f>
        <v>133.33333333333334</v>
      </c>
      <c r="D20" s="12">
        <f>C20</f>
        <v>133.33333333333334</v>
      </c>
      <c r="E20" s="12">
        <f t="shared" ref="E20:N20" si="0">D20</f>
        <v>133.33333333333334</v>
      </c>
      <c r="F20" s="12">
        <f t="shared" si="0"/>
        <v>133.33333333333334</v>
      </c>
      <c r="G20" s="12">
        <f t="shared" si="0"/>
        <v>133.33333333333334</v>
      </c>
      <c r="H20" s="12">
        <f t="shared" si="0"/>
        <v>133.33333333333334</v>
      </c>
      <c r="I20" s="12">
        <f t="shared" si="0"/>
        <v>133.33333333333334</v>
      </c>
      <c r="J20" s="12">
        <f t="shared" si="0"/>
        <v>133.33333333333334</v>
      </c>
      <c r="K20" s="12">
        <f t="shared" si="0"/>
        <v>133.33333333333334</v>
      </c>
      <c r="L20" s="12">
        <f t="shared" si="0"/>
        <v>133.33333333333334</v>
      </c>
      <c r="M20" s="12">
        <f t="shared" si="0"/>
        <v>133.33333333333334</v>
      </c>
      <c r="N20" s="12">
        <f t="shared" si="0"/>
        <v>133.33333333333334</v>
      </c>
      <c r="O20" s="12">
        <f>IF(C5="W",(C8+C9)/12/1000, (D8+D9)/12/1000)</f>
        <v>145.83333333333334</v>
      </c>
      <c r="P20" s="12">
        <f>O20</f>
        <v>145.83333333333334</v>
      </c>
      <c r="Q20" s="12">
        <f t="shared" ref="Q20:Z20" si="1">P20</f>
        <v>145.83333333333334</v>
      </c>
      <c r="R20" s="12">
        <f t="shared" si="1"/>
        <v>145.83333333333334</v>
      </c>
      <c r="S20" s="12">
        <f t="shared" si="1"/>
        <v>145.83333333333334</v>
      </c>
      <c r="T20" s="12">
        <f t="shared" si="1"/>
        <v>145.83333333333334</v>
      </c>
      <c r="U20" s="12">
        <f t="shared" si="1"/>
        <v>145.83333333333334</v>
      </c>
      <c r="V20" s="12">
        <f t="shared" si="1"/>
        <v>145.83333333333334</v>
      </c>
      <c r="W20" s="12">
        <f t="shared" si="1"/>
        <v>145.83333333333334</v>
      </c>
      <c r="X20" s="12">
        <f t="shared" si="1"/>
        <v>145.83333333333334</v>
      </c>
      <c r="Y20" s="12">
        <f t="shared" si="1"/>
        <v>145.83333333333334</v>
      </c>
      <c r="Z20" s="12">
        <f t="shared" si="1"/>
        <v>145.83333333333334</v>
      </c>
      <c r="AA20" s="12">
        <f>IF(C5="W",(C8+C9+C9)/12/1000,(D8+D9+D9)/12/1000)</f>
        <v>158.33333333333334</v>
      </c>
      <c r="AB20" s="12">
        <f>AA20</f>
        <v>158.33333333333334</v>
      </c>
      <c r="AC20" s="12">
        <f t="shared" ref="AC20:AL20" si="2">AB20</f>
        <v>158.33333333333334</v>
      </c>
      <c r="AD20" s="12">
        <f t="shared" si="2"/>
        <v>158.33333333333334</v>
      </c>
      <c r="AE20" s="12">
        <f t="shared" si="2"/>
        <v>158.33333333333334</v>
      </c>
      <c r="AF20" s="12">
        <f t="shared" si="2"/>
        <v>158.33333333333334</v>
      </c>
      <c r="AG20" s="12">
        <f t="shared" si="2"/>
        <v>158.33333333333334</v>
      </c>
      <c r="AH20" s="12">
        <f t="shared" si="2"/>
        <v>158.33333333333334</v>
      </c>
      <c r="AI20" s="12">
        <f t="shared" si="2"/>
        <v>158.33333333333334</v>
      </c>
      <c r="AJ20" s="12">
        <f t="shared" si="2"/>
        <v>158.33333333333334</v>
      </c>
      <c r="AK20" s="12">
        <f t="shared" si="2"/>
        <v>158.33333333333334</v>
      </c>
      <c r="AL20" s="12">
        <f t="shared" si="2"/>
        <v>158.33333333333334</v>
      </c>
      <c r="AM20" s="12">
        <f>SUM(C20:N20)</f>
        <v>1599.9999999999998</v>
      </c>
      <c r="AN20" s="12">
        <f>SUM(O20:Z20)</f>
        <v>1749.9999999999998</v>
      </c>
      <c r="AO20" s="12">
        <f>SUM(AA20:AL20)</f>
        <v>1899.9999999999998</v>
      </c>
    </row>
    <row r="21" spans="1:41" x14ac:dyDescent="0.3">
      <c r="A21" s="3">
        <v>0.4</v>
      </c>
      <c r="B21" s="7" t="s">
        <v>20</v>
      </c>
      <c r="C21" s="11">
        <f>C20*$A$21</f>
        <v>53.333333333333343</v>
      </c>
      <c r="D21" s="11">
        <f t="shared" ref="D21:AL21" si="3">D20*$A$21</f>
        <v>53.333333333333343</v>
      </c>
      <c r="E21" s="11">
        <f t="shared" si="3"/>
        <v>53.333333333333343</v>
      </c>
      <c r="F21" s="11">
        <f t="shared" si="3"/>
        <v>53.333333333333343</v>
      </c>
      <c r="G21" s="11">
        <f t="shared" si="3"/>
        <v>53.333333333333343</v>
      </c>
      <c r="H21" s="11">
        <f t="shared" si="3"/>
        <v>53.333333333333343</v>
      </c>
      <c r="I21" s="11">
        <f t="shared" si="3"/>
        <v>53.333333333333343</v>
      </c>
      <c r="J21" s="11">
        <f t="shared" si="3"/>
        <v>53.333333333333343</v>
      </c>
      <c r="K21" s="11">
        <f t="shared" si="3"/>
        <v>53.333333333333343</v>
      </c>
      <c r="L21" s="11">
        <f t="shared" si="3"/>
        <v>53.333333333333343</v>
      </c>
      <c r="M21" s="11">
        <f t="shared" si="3"/>
        <v>53.333333333333343</v>
      </c>
      <c r="N21" s="11">
        <f t="shared" si="3"/>
        <v>53.333333333333343</v>
      </c>
      <c r="O21" s="11">
        <f t="shared" si="3"/>
        <v>58.333333333333343</v>
      </c>
      <c r="P21" s="11">
        <f t="shared" si="3"/>
        <v>58.333333333333343</v>
      </c>
      <c r="Q21" s="11">
        <f t="shared" si="3"/>
        <v>58.333333333333343</v>
      </c>
      <c r="R21" s="11">
        <f t="shared" si="3"/>
        <v>58.333333333333343</v>
      </c>
      <c r="S21" s="11">
        <f t="shared" si="3"/>
        <v>58.333333333333343</v>
      </c>
      <c r="T21" s="11">
        <f t="shared" si="3"/>
        <v>58.333333333333343</v>
      </c>
      <c r="U21" s="11">
        <f t="shared" si="3"/>
        <v>58.333333333333343</v>
      </c>
      <c r="V21" s="11">
        <f t="shared" si="3"/>
        <v>58.333333333333343</v>
      </c>
      <c r="W21" s="11">
        <f t="shared" si="3"/>
        <v>58.333333333333343</v>
      </c>
      <c r="X21" s="11">
        <f t="shared" si="3"/>
        <v>58.333333333333343</v>
      </c>
      <c r="Y21" s="11">
        <f t="shared" si="3"/>
        <v>58.333333333333343</v>
      </c>
      <c r="Z21" s="11">
        <f t="shared" si="3"/>
        <v>58.333333333333343</v>
      </c>
      <c r="AA21" s="11">
        <f t="shared" si="3"/>
        <v>63.333333333333343</v>
      </c>
      <c r="AB21" s="11">
        <f t="shared" si="3"/>
        <v>63.333333333333343</v>
      </c>
      <c r="AC21" s="11">
        <f t="shared" si="3"/>
        <v>63.333333333333343</v>
      </c>
      <c r="AD21" s="11">
        <f t="shared" si="3"/>
        <v>63.333333333333343</v>
      </c>
      <c r="AE21" s="11">
        <f t="shared" si="3"/>
        <v>63.333333333333343</v>
      </c>
      <c r="AF21" s="11">
        <f t="shared" si="3"/>
        <v>63.333333333333343</v>
      </c>
      <c r="AG21" s="11">
        <f t="shared" si="3"/>
        <v>63.333333333333343</v>
      </c>
      <c r="AH21" s="11">
        <f t="shared" si="3"/>
        <v>63.333333333333343</v>
      </c>
      <c r="AI21" s="11">
        <f t="shared" si="3"/>
        <v>63.333333333333343</v>
      </c>
      <c r="AJ21" s="11">
        <f t="shared" si="3"/>
        <v>63.333333333333343</v>
      </c>
      <c r="AK21" s="11">
        <f t="shared" si="3"/>
        <v>63.333333333333343</v>
      </c>
      <c r="AL21" s="11">
        <f t="shared" si="3"/>
        <v>63.333333333333343</v>
      </c>
      <c r="AM21" s="12">
        <f>SUM(C21:N21)</f>
        <v>640.00000000000034</v>
      </c>
      <c r="AN21" s="12">
        <f>SUM(O21:Z21)</f>
        <v>700.00000000000034</v>
      </c>
      <c r="AO21" s="12">
        <f>SUM(AA21:AL21)</f>
        <v>760.00000000000034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AO23"/>
  <sheetViews>
    <sheetView workbookViewId="0"/>
  </sheetViews>
  <sheetFormatPr defaultRowHeight="14.4" x14ac:dyDescent="0.3"/>
  <cols>
    <col min="2" max="2" width="19.44140625" bestFit="1" customWidth="1"/>
    <col min="3" max="4" width="10.5546875" bestFit="1" customWidth="1"/>
    <col min="15" max="15" width="9" customWidth="1"/>
    <col min="39" max="41" width="9.5546875" bestFit="1" customWidth="1"/>
  </cols>
  <sheetData>
    <row r="5" spans="2:4" x14ac:dyDescent="0.3">
      <c r="B5" t="s">
        <v>17</v>
      </c>
      <c r="C5" t="s">
        <v>18</v>
      </c>
    </row>
    <row r="7" spans="2:4" x14ac:dyDescent="0.3">
      <c r="B7" s="6" t="s">
        <v>9</v>
      </c>
      <c r="C7" s="9" t="s">
        <v>12</v>
      </c>
      <c r="D7" s="9" t="s">
        <v>8</v>
      </c>
    </row>
    <row r="8" spans="2:4" x14ac:dyDescent="0.3">
      <c r="B8" s="7" t="s">
        <v>11</v>
      </c>
      <c r="C8" s="2">
        <v>1600000</v>
      </c>
      <c r="D8" s="2">
        <f>C8*0.8</f>
        <v>1280000</v>
      </c>
    </row>
    <row r="9" spans="2:4" x14ac:dyDescent="0.3">
      <c r="B9" s="7" t="s">
        <v>13</v>
      </c>
      <c r="C9" s="2">
        <v>150000</v>
      </c>
      <c r="D9" s="2">
        <f>C9*0.8</f>
        <v>120000</v>
      </c>
    </row>
    <row r="10" spans="2:4" x14ac:dyDescent="0.3">
      <c r="C10" s="11"/>
      <c r="D10" s="10"/>
    </row>
    <row r="19" spans="1:41" x14ac:dyDescent="0.3"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  <c r="R19">
        <v>16</v>
      </c>
      <c r="S19">
        <v>17</v>
      </c>
      <c r="T19">
        <v>18</v>
      </c>
      <c r="U19">
        <v>19</v>
      </c>
      <c r="V19">
        <v>20</v>
      </c>
      <c r="W19">
        <v>21</v>
      </c>
      <c r="X19">
        <v>22</v>
      </c>
      <c r="Y19">
        <v>23</v>
      </c>
      <c r="Z19">
        <v>24</v>
      </c>
      <c r="AA19">
        <v>25</v>
      </c>
      <c r="AB19">
        <v>26</v>
      </c>
      <c r="AC19">
        <v>27</v>
      </c>
      <c r="AD19">
        <v>28</v>
      </c>
      <c r="AE19">
        <v>29</v>
      </c>
      <c r="AF19">
        <v>30</v>
      </c>
      <c r="AG19">
        <v>31</v>
      </c>
      <c r="AH19">
        <v>32</v>
      </c>
      <c r="AI19">
        <v>33</v>
      </c>
      <c r="AJ19">
        <v>34</v>
      </c>
      <c r="AK19">
        <v>35</v>
      </c>
      <c r="AL19">
        <v>36</v>
      </c>
      <c r="AM19" t="s">
        <v>14</v>
      </c>
      <c r="AN19" t="s">
        <v>15</v>
      </c>
      <c r="AO19" t="s">
        <v>16</v>
      </c>
    </row>
    <row r="20" spans="1:41" x14ac:dyDescent="0.3">
      <c r="B20" t="s">
        <v>10</v>
      </c>
      <c r="C20" s="12">
        <f>IF(C5="W", C8/12/1000, D8/12/1000)</f>
        <v>133.33333333333334</v>
      </c>
      <c r="D20" s="12">
        <f>C20</f>
        <v>133.33333333333334</v>
      </c>
      <c r="E20" s="12">
        <f t="shared" ref="E20:N20" si="0">D20</f>
        <v>133.33333333333334</v>
      </c>
      <c r="F20" s="12">
        <f t="shared" si="0"/>
        <v>133.33333333333334</v>
      </c>
      <c r="G20" s="12">
        <f t="shared" si="0"/>
        <v>133.33333333333334</v>
      </c>
      <c r="H20" s="12">
        <f t="shared" si="0"/>
        <v>133.33333333333334</v>
      </c>
      <c r="I20" s="12">
        <f t="shared" si="0"/>
        <v>133.33333333333334</v>
      </c>
      <c r="J20" s="12">
        <f t="shared" si="0"/>
        <v>133.33333333333334</v>
      </c>
      <c r="K20" s="12">
        <f t="shared" si="0"/>
        <v>133.33333333333334</v>
      </c>
      <c r="L20" s="12">
        <f t="shared" si="0"/>
        <v>133.33333333333334</v>
      </c>
      <c r="M20" s="12">
        <f t="shared" si="0"/>
        <v>133.33333333333334</v>
      </c>
      <c r="N20" s="12">
        <f t="shared" si="0"/>
        <v>133.33333333333334</v>
      </c>
      <c r="O20" s="12">
        <f>IF(C5="W",(C8+C9)/12/1000, (D8+D9)/12/1000)</f>
        <v>145.83333333333334</v>
      </c>
      <c r="P20" s="12">
        <f>O20</f>
        <v>145.83333333333334</v>
      </c>
      <c r="Q20" s="12">
        <f t="shared" ref="Q20:Z20" si="1">P20</f>
        <v>145.83333333333334</v>
      </c>
      <c r="R20" s="12">
        <f t="shared" si="1"/>
        <v>145.83333333333334</v>
      </c>
      <c r="S20" s="12">
        <f t="shared" si="1"/>
        <v>145.83333333333334</v>
      </c>
      <c r="T20" s="12">
        <f t="shared" si="1"/>
        <v>145.83333333333334</v>
      </c>
      <c r="U20" s="12">
        <f t="shared" si="1"/>
        <v>145.83333333333334</v>
      </c>
      <c r="V20" s="12">
        <f t="shared" si="1"/>
        <v>145.83333333333334</v>
      </c>
      <c r="W20" s="12">
        <f t="shared" si="1"/>
        <v>145.83333333333334</v>
      </c>
      <c r="X20" s="12">
        <f t="shared" si="1"/>
        <v>145.83333333333334</v>
      </c>
      <c r="Y20" s="12">
        <f t="shared" si="1"/>
        <v>145.83333333333334</v>
      </c>
      <c r="Z20" s="12">
        <f t="shared" si="1"/>
        <v>145.83333333333334</v>
      </c>
      <c r="AA20" s="12">
        <f>IF(C5="W",(C8+C9+C9)/12/1000,(D8+D9+D9)/12/1000)</f>
        <v>158.33333333333334</v>
      </c>
      <c r="AB20" s="12">
        <f>AA20</f>
        <v>158.33333333333334</v>
      </c>
      <c r="AC20" s="12">
        <f t="shared" ref="AC20:AL20" si="2">AB20</f>
        <v>158.33333333333334</v>
      </c>
      <c r="AD20" s="12">
        <f t="shared" si="2"/>
        <v>158.33333333333334</v>
      </c>
      <c r="AE20" s="12">
        <f t="shared" si="2"/>
        <v>158.33333333333334</v>
      </c>
      <c r="AF20" s="12">
        <f t="shared" si="2"/>
        <v>158.33333333333334</v>
      </c>
      <c r="AG20" s="12">
        <f t="shared" si="2"/>
        <v>158.33333333333334</v>
      </c>
      <c r="AH20" s="12">
        <f t="shared" si="2"/>
        <v>158.33333333333334</v>
      </c>
      <c r="AI20" s="12">
        <f t="shared" si="2"/>
        <v>158.33333333333334</v>
      </c>
      <c r="AJ20" s="12">
        <f t="shared" si="2"/>
        <v>158.33333333333334</v>
      </c>
      <c r="AK20" s="12">
        <f t="shared" si="2"/>
        <v>158.33333333333334</v>
      </c>
      <c r="AL20" s="12">
        <f t="shared" si="2"/>
        <v>158.33333333333334</v>
      </c>
      <c r="AM20" s="12">
        <f>SUM(C20:N20)</f>
        <v>1599.9999999999998</v>
      </c>
      <c r="AN20" s="12">
        <f>SUM(O20:Z20)</f>
        <v>1749.9999999999998</v>
      </c>
      <c r="AO20" s="12">
        <f>SUM(AA20:AL20)</f>
        <v>1899.9999999999998</v>
      </c>
    </row>
    <row r="21" spans="1:41" x14ac:dyDescent="0.3">
      <c r="A21" s="3">
        <v>0.4</v>
      </c>
      <c r="B21" s="7" t="s">
        <v>20</v>
      </c>
      <c r="C21" s="11">
        <f>C20*$A$21</f>
        <v>53.333333333333343</v>
      </c>
      <c r="D21" s="11">
        <f t="shared" ref="D21:AL21" si="3">D20*$A$21</f>
        <v>53.333333333333343</v>
      </c>
      <c r="E21" s="11">
        <f t="shared" si="3"/>
        <v>53.333333333333343</v>
      </c>
      <c r="F21" s="11">
        <f t="shared" si="3"/>
        <v>53.333333333333343</v>
      </c>
      <c r="G21" s="11">
        <f t="shared" si="3"/>
        <v>53.333333333333343</v>
      </c>
      <c r="H21" s="11">
        <f t="shared" si="3"/>
        <v>53.333333333333343</v>
      </c>
      <c r="I21" s="11">
        <f t="shared" si="3"/>
        <v>53.333333333333343</v>
      </c>
      <c r="J21" s="11">
        <f t="shared" si="3"/>
        <v>53.333333333333343</v>
      </c>
      <c r="K21" s="11">
        <f t="shared" si="3"/>
        <v>53.333333333333343</v>
      </c>
      <c r="L21" s="11">
        <f t="shared" si="3"/>
        <v>53.333333333333343</v>
      </c>
      <c r="M21" s="11">
        <f t="shared" si="3"/>
        <v>53.333333333333343</v>
      </c>
      <c r="N21" s="11">
        <f t="shared" si="3"/>
        <v>53.333333333333343</v>
      </c>
      <c r="O21" s="11">
        <f t="shared" si="3"/>
        <v>58.333333333333343</v>
      </c>
      <c r="P21" s="11">
        <f t="shared" si="3"/>
        <v>58.333333333333343</v>
      </c>
      <c r="Q21" s="11">
        <f t="shared" si="3"/>
        <v>58.333333333333343</v>
      </c>
      <c r="R21" s="11">
        <f t="shared" si="3"/>
        <v>58.333333333333343</v>
      </c>
      <c r="S21" s="11">
        <f t="shared" si="3"/>
        <v>58.333333333333343</v>
      </c>
      <c r="T21" s="11">
        <f t="shared" si="3"/>
        <v>58.333333333333343</v>
      </c>
      <c r="U21" s="11">
        <f t="shared" si="3"/>
        <v>58.333333333333343</v>
      </c>
      <c r="V21" s="11">
        <f t="shared" si="3"/>
        <v>58.333333333333343</v>
      </c>
      <c r="W21" s="11">
        <f t="shared" si="3"/>
        <v>58.333333333333343</v>
      </c>
      <c r="X21" s="11">
        <f t="shared" si="3"/>
        <v>58.333333333333343</v>
      </c>
      <c r="Y21" s="11">
        <f t="shared" si="3"/>
        <v>58.333333333333343</v>
      </c>
      <c r="Z21" s="11">
        <f t="shared" si="3"/>
        <v>58.333333333333343</v>
      </c>
      <c r="AA21" s="11">
        <f t="shared" si="3"/>
        <v>63.333333333333343</v>
      </c>
      <c r="AB21" s="11">
        <f t="shared" si="3"/>
        <v>63.333333333333343</v>
      </c>
      <c r="AC21" s="11">
        <f t="shared" si="3"/>
        <v>63.333333333333343</v>
      </c>
      <c r="AD21" s="11">
        <f t="shared" si="3"/>
        <v>63.333333333333343</v>
      </c>
      <c r="AE21" s="11">
        <f t="shared" si="3"/>
        <v>63.333333333333343</v>
      </c>
      <c r="AF21" s="11">
        <f t="shared" si="3"/>
        <v>63.333333333333343</v>
      </c>
      <c r="AG21" s="11">
        <f t="shared" si="3"/>
        <v>63.333333333333343</v>
      </c>
      <c r="AH21" s="11">
        <f t="shared" si="3"/>
        <v>63.333333333333343</v>
      </c>
      <c r="AI21" s="11">
        <f t="shared" si="3"/>
        <v>63.333333333333343</v>
      </c>
      <c r="AJ21" s="11">
        <f t="shared" si="3"/>
        <v>63.333333333333343</v>
      </c>
      <c r="AK21" s="11">
        <f t="shared" si="3"/>
        <v>63.333333333333343</v>
      </c>
      <c r="AL21" s="11">
        <f t="shared" si="3"/>
        <v>63.333333333333343</v>
      </c>
      <c r="AM21" s="12">
        <f>SUM(C21:N21)</f>
        <v>640.00000000000034</v>
      </c>
      <c r="AN21" s="12">
        <f>SUM(O21:Z21)</f>
        <v>700.00000000000034</v>
      </c>
      <c r="AO21" s="12">
        <f>SUM(AA21:AL21)</f>
        <v>760.00000000000034</v>
      </c>
    </row>
    <row r="22" spans="1:41" x14ac:dyDescent="0.3">
      <c r="A22" s="14">
        <f>60%*0.95</f>
        <v>0.56999999999999995</v>
      </c>
      <c r="B22" s="7" t="s">
        <v>21</v>
      </c>
      <c r="C22" s="11">
        <f>C20*$A$22</f>
        <v>76</v>
      </c>
      <c r="D22" s="11">
        <f t="shared" ref="D22:AL22" si="4">D20*$A$22</f>
        <v>76</v>
      </c>
      <c r="E22" s="11">
        <f t="shared" si="4"/>
        <v>76</v>
      </c>
      <c r="F22" s="11">
        <f t="shared" si="4"/>
        <v>76</v>
      </c>
      <c r="G22" s="11">
        <f t="shared" si="4"/>
        <v>76</v>
      </c>
      <c r="H22" s="11">
        <f t="shared" si="4"/>
        <v>76</v>
      </c>
      <c r="I22" s="11">
        <f t="shared" si="4"/>
        <v>76</v>
      </c>
      <c r="J22" s="11">
        <f t="shared" si="4"/>
        <v>76</v>
      </c>
      <c r="K22" s="11">
        <f t="shared" si="4"/>
        <v>76</v>
      </c>
      <c r="L22" s="11">
        <f t="shared" si="4"/>
        <v>76</v>
      </c>
      <c r="M22" s="11">
        <f t="shared" si="4"/>
        <v>76</v>
      </c>
      <c r="N22" s="11">
        <f t="shared" si="4"/>
        <v>76</v>
      </c>
      <c r="O22" s="11">
        <f t="shared" si="4"/>
        <v>83.125</v>
      </c>
      <c r="P22" s="11">
        <f t="shared" si="4"/>
        <v>83.125</v>
      </c>
      <c r="Q22" s="11">
        <f t="shared" si="4"/>
        <v>83.125</v>
      </c>
      <c r="R22" s="11">
        <f t="shared" si="4"/>
        <v>83.125</v>
      </c>
      <c r="S22" s="11">
        <f t="shared" si="4"/>
        <v>83.125</v>
      </c>
      <c r="T22" s="11">
        <f t="shared" si="4"/>
        <v>83.125</v>
      </c>
      <c r="U22" s="11">
        <f t="shared" si="4"/>
        <v>83.125</v>
      </c>
      <c r="V22" s="11">
        <f t="shared" si="4"/>
        <v>83.125</v>
      </c>
      <c r="W22" s="11">
        <f t="shared" si="4"/>
        <v>83.125</v>
      </c>
      <c r="X22" s="11">
        <f t="shared" si="4"/>
        <v>83.125</v>
      </c>
      <c r="Y22" s="11">
        <f t="shared" si="4"/>
        <v>83.125</v>
      </c>
      <c r="Z22" s="11">
        <f t="shared" si="4"/>
        <v>83.125</v>
      </c>
      <c r="AA22" s="11">
        <f t="shared" si="4"/>
        <v>90.25</v>
      </c>
      <c r="AB22" s="11">
        <f t="shared" si="4"/>
        <v>90.25</v>
      </c>
      <c r="AC22" s="11">
        <f t="shared" si="4"/>
        <v>90.25</v>
      </c>
      <c r="AD22" s="11">
        <f t="shared" si="4"/>
        <v>90.25</v>
      </c>
      <c r="AE22" s="11">
        <f t="shared" si="4"/>
        <v>90.25</v>
      </c>
      <c r="AF22" s="11">
        <f t="shared" si="4"/>
        <v>90.25</v>
      </c>
      <c r="AG22" s="11">
        <f t="shared" si="4"/>
        <v>90.25</v>
      </c>
      <c r="AH22" s="11">
        <f t="shared" si="4"/>
        <v>90.25</v>
      </c>
      <c r="AI22" s="11">
        <f t="shared" si="4"/>
        <v>90.25</v>
      </c>
      <c r="AJ22" s="11">
        <f t="shared" si="4"/>
        <v>90.25</v>
      </c>
      <c r="AK22" s="11">
        <f t="shared" si="4"/>
        <v>90.25</v>
      </c>
      <c r="AL22" s="11">
        <f t="shared" si="4"/>
        <v>90.25</v>
      </c>
      <c r="AM22" s="12">
        <f>SUM(C22:N22)</f>
        <v>912</v>
      </c>
      <c r="AN22" s="12">
        <f>SUM(O22:Z22)</f>
        <v>997.5</v>
      </c>
      <c r="AO22" s="12">
        <f>SUM(AA22:AL22)</f>
        <v>1083</v>
      </c>
    </row>
    <row r="23" spans="1:41" x14ac:dyDescent="0.3">
      <c r="A23" s="14">
        <f>60%*0.05</f>
        <v>0.03</v>
      </c>
      <c r="B23" s="7" t="s">
        <v>22</v>
      </c>
      <c r="C23" s="13">
        <v>0</v>
      </c>
      <c r="D23" s="13">
        <f>C20*$A$23</f>
        <v>4</v>
      </c>
      <c r="E23" s="13">
        <f t="shared" ref="E23:AL23" si="5">D20*$A$23</f>
        <v>4</v>
      </c>
      <c r="F23" s="13">
        <f t="shared" si="5"/>
        <v>4</v>
      </c>
      <c r="G23" s="13">
        <f t="shared" si="5"/>
        <v>4</v>
      </c>
      <c r="H23" s="13">
        <f t="shared" si="5"/>
        <v>4</v>
      </c>
      <c r="I23" s="13">
        <f t="shared" si="5"/>
        <v>4</v>
      </c>
      <c r="J23" s="13">
        <f t="shared" si="5"/>
        <v>4</v>
      </c>
      <c r="K23" s="13">
        <f t="shared" si="5"/>
        <v>4</v>
      </c>
      <c r="L23" s="13">
        <f t="shared" si="5"/>
        <v>4</v>
      </c>
      <c r="M23" s="13">
        <f t="shared" si="5"/>
        <v>4</v>
      </c>
      <c r="N23" s="13">
        <f t="shared" si="5"/>
        <v>4</v>
      </c>
      <c r="O23" s="13">
        <f t="shared" si="5"/>
        <v>4</v>
      </c>
      <c r="P23" s="13">
        <f t="shared" si="5"/>
        <v>4.375</v>
      </c>
      <c r="Q23" s="13">
        <f t="shared" si="5"/>
        <v>4.375</v>
      </c>
      <c r="R23" s="13">
        <f t="shared" si="5"/>
        <v>4.375</v>
      </c>
      <c r="S23" s="13">
        <f t="shared" si="5"/>
        <v>4.375</v>
      </c>
      <c r="T23" s="13">
        <f t="shared" si="5"/>
        <v>4.375</v>
      </c>
      <c r="U23" s="13">
        <f t="shared" si="5"/>
        <v>4.375</v>
      </c>
      <c r="V23" s="13">
        <f t="shared" si="5"/>
        <v>4.375</v>
      </c>
      <c r="W23" s="13">
        <f t="shared" si="5"/>
        <v>4.375</v>
      </c>
      <c r="X23" s="13">
        <f t="shared" si="5"/>
        <v>4.375</v>
      </c>
      <c r="Y23" s="13">
        <f t="shared" si="5"/>
        <v>4.375</v>
      </c>
      <c r="Z23" s="13">
        <f t="shared" si="5"/>
        <v>4.375</v>
      </c>
      <c r="AA23" s="13">
        <f t="shared" si="5"/>
        <v>4.375</v>
      </c>
      <c r="AB23" s="13">
        <f t="shared" si="5"/>
        <v>4.75</v>
      </c>
      <c r="AC23" s="13">
        <f t="shared" si="5"/>
        <v>4.75</v>
      </c>
      <c r="AD23" s="13">
        <f t="shared" si="5"/>
        <v>4.75</v>
      </c>
      <c r="AE23" s="13">
        <f t="shared" si="5"/>
        <v>4.75</v>
      </c>
      <c r="AF23" s="13">
        <f t="shared" si="5"/>
        <v>4.75</v>
      </c>
      <c r="AG23" s="13">
        <f t="shared" si="5"/>
        <v>4.75</v>
      </c>
      <c r="AH23" s="13">
        <f t="shared" si="5"/>
        <v>4.75</v>
      </c>
      <c r="AI23" s="13">
        <f t="shared" si="5"/>
        <v>4.75</v>
      </c>
      <c r="AJ23" s="13">
        <f t="shared" si="5"/>
        <v>4.75</v>
      </c>
      <c r="AK23" s="13">
        <f t="shared" si="5"/>
        <v>4.75</v>
      </c>
      <c r="AL23" s="13">
        <f t="shared" si="5"/>
        <v>4.75</v>
      </c>
      <c r="AM23" s="12">
        <f>SUM(C23:N23)</f>
        <v>44</v>
      </c>
      <c r="AN23" s="12">
        <f>SUM(O23:Z23)</f>
        <v>52.125</v>
      </c>
      <c r="AO23" s="12">
        <f>SUM(AA23:AL23)</f>
        <v>56.625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AO40"/>
  <sheetViews>
    <sheetView topLeftCell="AJ6" zoomScaleNormal="100" workbookViewId="0">
      <selection activeCell="AP37" sqref="AP37"/>
    </sheetView>
  </sheetViews>
  <sheetFormatPr defaultRowHeight="14.4" x14ac:dyDescent="0.3"/>
  <cols>
    <col min="2" max="2" width="19.44140625" bestFit="1" customWidth="1"/>
    <col min="3" max="4" width="10.5546875" bestFit="1" customWidth="1"/>
    <col min="5" max="38" width="6.6640625" customWidth="1"/>
    <col min="39" max="41" width="9.5546875" bestFit="1" customWidth="1"/>
  </cols>
  <sheetData>
    <row r="5" spans="2:4" x14ac:dyDescent="0.3">
      <c r="B5" t="s">
        <v>17</v>
      </c>
      <c r="C5" t="s">
        <v>18</v>
      </c>
    </row>
    <row r="7" spans="2:4" x14ac:dyDescent="0.3">
      <c r="B7" s="6" t="s">
        <v>9</v>
      </c>
      <c r="C7" s="9" t="s">
        <v>12</v>
      </c>
      <c r="D7" s="9" t="s">
        <v>8</v>
      </c>
    </row>
    <row r="8" spans="2:4" x14ac:dyDescent="0.3">
      <c r="B8" s="7" t="s">
        <v>11</v>
      </c>
      <c r="C8" s="2">
        <v>1600000</v>
      </c>
      <c r="D8" s="2">
        <f>C8*0.8</f>
        <v>1280000</v>
      </c>
    </row>
    <row r="9" spans="2:4" x14ac:dyDescent="0.3">
      <c r="B9" s="7" t="s">
        <v>13</v>
      </c>
      <c r="C9" s="2">
        <v>150000</v>
      </c>
      <c r="D9" s="2">
        <f>C9*0.8</f>
        <v>120000</v>
      </c>
    </row>
    <row r="10" spans="2:4" x14ac:dyDescent="0.3">
      <c r="B10" s="7" t="s">
        <v>35</v>
      </c>
      <c r="C10" s="3">
        <v>0.31</v>
      </c>
      <c r="D10" s="14">
        <v>0.35</v>
      </c>
    </row>
    <row r="18" spans="1:41" x14ac:dyDescent="0.3">
      <c r="C18" s="141" t="s">
        <v>29</v>
      </c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  <c r="X18" s="142"/>
      <c r="Y18" s="142"/>
      <c r="Z18" s="142"/>
      <c r="AA18" s="142"/>
      <c r="AB18" s="142"/>
      <c r="AC18" s="142"/>
      <c r="AD18" s="142"/>
      <c r="AE18" s="142"/>
      <c r="AF18" s="142"/>
      <c r="AG18" s="142"/>
      <c r="AH18" s="142"/>
      <c r="AI18" s="142"/>
      <c r="AJ18" s="142"/>
      <c r="AK18" s="142"/>
      <c r="AL18" s="143"/>
    </row>
    <row r="19" spans="1:41" x14ac:dyDescent="0.3">
      <c r="C19" s="17">
        <v>1</v>
      </c>
      <c r="D19" s="18">
        <v>2</v>
      </c>
      <c r="E19" s="18">
        <v>3</v>
      </c>
      <c r="F19" s="18">
        <v>4</v>
      </c>
      <c r="G19" s="18">
        <v>5</v>
      </c>
      <c r="H19" s="18">
        <v>6</v>
      </c>
      <c r="I19" s="18">
        <v>7</v>
      </c>
      <c r="J19" s="18">
        <v>8</v>
      </c>
      <c r="K19" s="18">
        <v>9</v>
      </c>
      <c r="L19" s="18">
        <v>10</v>
      </c>
      <c r="M19" s="18">
        <v>11</v>
      </c>
      <c r="N19" s="18">
        <v>12</v>
      </c>
      <c r="O19" s="18">
        <v>13</v>
      </c>
      <c r="P19" s="18">
        <v>14</v>
      </c>
      <c r="Q19" s="18">
        <v>15</v>
      </c>
      <c r="R19" s="18">
        <v>16</v>
      </c>
      <c r="S19" s="18">
        <v>17</v>
      </c>
      <c r="T19" s="18">
        <v>18</v>
      </c>
      <c r="U19" s="18">
        <v>19</v>
      </c>
      <c r="V19" s="18">
        <v>20</v>
      </c>
      <c r="W19" s="18">
        <v>21</v>
      </c>
      <c r="X19" s="18">
        <v>22</v>
      </c>
      <c r="Y19" s="18">
        <v>23</v>
      </c>
      <c r="Z19" s="18">
        <v>24</v>
      </c>
      <c r="AA19" s="18">
        <v>25</v>
      </c>
      <c r="AB19" s="18">
        <v>26</v>
      </c>
      <c r="AC19" s="18">
        <v>27</v>
      </c>
      <c r="AD19" s="18">
        <v>28</v>
      </c>
      <c r="AE19" s="18">
        <v>29</v>
      </c>
      <c r="AF19" s="18">
        <v>30</v>
      </c>
      <c r="AG19" s="18">
        <v>31</v>
      </c>
      <c r="AH19" s="18">
        <v>32</v>
      </c>
      <c r="AI19" s="18">
        <v>33</v>
      </c>
      <c r="AJ19" s="18">
        <v>34</v>
      </c>
      <c r="AK19" s="18">
        <v>35</v>
      </c>
      <c r="AL19" s="19">
        <v>36</v>
      </c>
      <c r="AM19" s="151" t="s">
        <v>14</v>
      </c>
      <c r="AN19" s="152" t="s">
        <v>15</v>
      </c>
      <c r="AO19" s="153" t="s">
        <v>16</v>
      </c>
    </row>
    <row r="20" spans="1:41" x14ac:dyDescent="0.3">
      <c r="B20" s="23" t="s">
        <v>10</v>
      </c>
      <c r="C20" s="36">
        <f>IF(C5="W", C8/12/1000, D8/12/1000)</f>
        <v>133.33333333333334</v>
      </c>
      <c r="D20" s="37">
        <f>C20</f>
        <v>133.33333333333334</v>
      </c>
      <c r="E20" s="37">
        <f t="shared" ref="E20:N20" si="0">D20</f>
        <v>133.33333333333334</v>
      </c>
      <c r="F20" s="37">
        <f t="shared" si="0"/>
        <v>133.33333333333334</v>
      </c>
      <c r="G20" s="37">
        <f t="shared" si="0"/>
        <v>133.33333333333334</v>
      </c>
      <c r="H20" s="37">
        <f t="shared" si="0"/>
        <v>133.33333333333334</v>
      </c>
      <c r="I20" s="37">
        <f t="shared" si="0"/>
        <v>133.33333333333334</v>
      </c>
      <c r="J20" s="37">
        <f t="shared" si="0"/>
        <v>133.33333333333334</v>
      </c>
      <c r="K20" s="37">
        <f t="shared" si="0"/>
        <v>133.33333333333334</v>
      </c>
      <c r="L20" s="37">
        <f t="shared" si="0"/>
        <v>133.33333333333334</v>
      </c>
      <c r="M20" s="37">
        <f t="shared" si="0"/>
        <v>133.33333333333334</v>
      </c>
      <c r="N20" s="37">
        <f t="shared" si="0"/>
        <v>133.33333333333334</v>
      </c>
      <c r="O20" s="37">
        <f>IF(C5="W",(C8+C9)/12/1000, (D8+D9)/12/1000)</f>
        <v>145.83333333333334</v>
      </c>
      <c r="P20" s="37">
        <f>O20</f>
        <v>145.83333333333334</v>
      </c>
      <c r="Q20" s="37">
        <f t="shared" ref="Q20:Z20" si="1">P20</f>
        <v>145.83333333333334</v>
      </c>
      <c r="R20" s="37">
        <f t="shared" si="1"/>
        <v>145.83333333333334</v>
      </c>
      <c r="S20" s="37">
        <f t="shared" si="1"/>
        <v>145.83333333333334</v>
      </c>
      <c r="T20" s="37">
        <f t="shared" si="1"/>
        <v>145.83333333333334</v>
      </c>
      <c r="U20" s="37">
        <f t="shared" si="1"/>
        <v>145.83333333333334</v>
      </c>
      <c r="V20" s="37">
        <f t="shared" si="1"/>
        <v>145.83333333333334</v>
      </c>
      <c r="W20" s="37">
        <f t="shared" si="1"/>
        <v>145.83333333333334</v>
      </c>
      <c r="X20" s="37">
        <f t="shared" si="1"/>
        <v>145.83333333333334</v>
      </c>
      <c r="Y20" s="37">
        <f t="shared" si="1"/>
        <v>145.83333333333334</v>
      </c>
      <c r="Z20" s="37">
        <f t="shared" si="1"/>
        <v>145.83333333333334</v>
      </c>
      <c r="AA20" s="37">
        <f>IF(C5="W",(C8+C9+C9)/12/1000,(D8+D9+D9)/12/1000)</f>
        <v>158.33333333333334</v>
      </c>
      <c r="AB20" s="37">
        <f>AA20</f>
        <v>158.33333333333334</v>
      </c>
      <c r="AC20" s="37">
        <f t="shared" ref="AC20:AL20" si="2">AB20</f>
        <v>158.33333333333334</v>
      </c>
      <c r="AD20" s="37">
        <f t="shared" si="2"/>
        <v>158.33333333333334</v>
      </c>
      <c r="AE20" s="37">
        <f t="shared" si="2"/>
        <v>158.33333333333334</v>
      </c>
      <c r="AF20" s="37">
        <f t="shared" si="2"/>
        <v>158.33333333333334</v>
      </c>
      <c r="AG20" s="37">
        <f t="shared" si="2"/>
        <v>158.33333333333334</v>
      </c>
      <c r="AH20" s="37">
        <f t="shared" si="2"/>
        <v>158.33333333333334</v>
      </c>
      <c r="AI20" s="37">
        <f t="shared" si="2"/>
        <v>158.33333333333334</v>
      </c>
      <c r="AJ20" s="37">
        <f t="shared" si="2"/>
        <v>158.33333333333334</v>
      </c>
      <c r="AK20" s="37">
        <f t="shared" si="2"/>
        <v>158.33333333333334</v>
      </c>
      <c r="AL20" s="37">
        <f t="shared" si="2"/>
        <v>158.33333333333334</v>
      </c>
      <c r="AM20" s="37">
        <f>SUM(C20:N20)</f>
        <v>1599.9999999999998</v>
      </c>
      <c r="AN20" s="37">
        <f>SUM(O20:Z20)</f>
        <v>1749.9999999999998</v>
      </c>
      <c r="AO20" s="38">
        <f>SUM(AA20:AL20)</f>
        <v>1899.9999999999998</v>
      </c>
    </row>
    <row r="21" spans="1:41" x14ac:dyDescent="0.3">
      <c r="A21" s="144">
        <v>0.4</v>
      </c>
      <c r="B21" s="32" t="s">
        <v>20</v>
      </c>
      <c r="C21" s="39">
        <f>C20*$A$21</f>
        <v>53.333333333333343</v>
      </c>
      <c r="D21" s="40">
        <f t="shared" ref="D21:AL21" si="3">D20*$A$21</f>
        <v>53.333333333333343</v>
      </c>
      <c r="E21" s="40">
        <f t="shared" si="3"/>
        <v>53.333333333333343</v>
      </c>
      <c r="F21" s="40">
        <f t="shared" si="3"/>
        <v>53.333333333333343</v>
      </c>
      <c r="G21" s="40">
        <f t="shared" si="3"/>
        <v>53.333333333333343</v>
      </c>
      <c r="H21" s="40">
        <f t="shared" si="3"/>
        <v>53.333333333333343</v>
      </c>
      <c r="I21" s="40">
        <f t="shared" si="3"/>
        <v>53.333333333333343</v>
      </c>
      <c r="J21" s="40">
        <f t="shared" si="3"/>
        <v>53.333333333333343</v>
      </c>
      <c r="K21" s="40">
        <f t="shared" si="3"/>
        <v>53.333333333333343</v>
      </c>
      <c r="L21" s="40">
        <f t="shared" si="3"/>
        <v>53.333333333333343</v>
      </c>
      <c r="M21" s="40">
        <f t="shared" si="3"/>
        <v>53.333333333333343</v>
      </c>
      <c r="N21" s="40">
        <f t="shared" si="3"/>
        <v>53.333333333333343</v>
      </c>
      <c r="O21" s="40">
        <f t="shared" si="3"/>
        <v>58.333333333333343</v>
      </c>
      <c r="P21" s="40">
        <f t="shared" si="3"/>
        <v>58.333333333333343</v>
      </c>
      <c r="Q21" s="40">
        <f t="shared" si="3"/>
        <v>58.333333333333343</v>
      </c>
      <c r="R21" s="40">
        <f t="shared" si="3"/>
        <v>58.333333333333343</v>
      </c>
      <c r="S21" s="40">
        <f t="shared" si="3"/>
        <v>58.333333333333343</v>
      </c>
      <c r="T21" s="40">
        <f t="shared" si="3"/>
        <v>58.333333333333343</v>
      </c>
      <c r="U21" s="40">
        <f t="shared" si="3"/>
        <v>58.333333333333343</v>
      </c>
      <c r="V21" s="40">
        <f t="shared" si="3"/>
        <v>58.333333333333343</v>
      </c>
      <c r="W21" s="40">
        <f t="shared" si="3"/>
        <v>58.333333333333343</v>
      </c>
      <c r="X21" s="40">
        <f t="shared" si="3"/>
        <v>58.333333333333343</v>
      </c>
      <c r="Y21" s="40">
        <f t="shared" si="3"/>
        <v>58.333333333333343</v>
      </c>
      <c r="Z21" s="40">
        <f t="shared" si="3"/>
        <v>58.333333333333343</v>
      </c>
      <c r="AA21" s="40">
        <f t="shared" si="3"/>
        <v>63.333333333333343</v>
      </c>
      <c r="AB21" s="40">
        <f t="shared" si="3"/>
        <v>63.333333333333343</v>
      </c>
      <c r="AC21" s="40">
        <f t="shared" si="3"/>
        <v>63.333333333333343</v>
      </c>
      <c r="AD21" s="40">
        <f t="shared" si="3"/>
        <v>63.333333333333343</v>
      </c>
      <c r="AE21" s="40">
        <f t="shared" si="3"/>
        <v>63.333333333333343</v>
      </c>
      <c r="AF21" s="40">
        <f t="shared" si="3"/>
        <v>63.333333333333343</v>
      </c>
      <c r="AG21" s="40">
        <f t="shared" si="3"/>
        <v>63.333333333333343</v>
      </c>
      <c r="AH21" s="40">
        <f t="shared" si="3"/>
        <v>63.333333333333343</v>
      </c>
      <c r="AI21" s="40">
        <f t="shared" si="3"/>
        <v>63.333333333333343</v>
      </c>
      <c r="AJ21" s="40">
        <f t="shared" si="3"/>
        <v>63.333333333333343</v>
      </c>
      <c r="AK21" s="40">
        <f t="shared" si="3"/>
        <v>63.333333333333343</v>
      </c>
      <c r="AL21" s="40">
        <f t="shared" si="3"/>
        <v>63.333333333333343</v>
      </c>
      <c r="AM21" s="40">
        <f>SUM(C21:N21)</f>
        <v>640.00000000000034</v>
      </c>
      <c r="AN21" s="40">
        <f>SUM(O21:Z21)</f>
        <v>700.00000000000034</v>
      </c>
      <c r="AO21" s="41">
        <f>SUM(AA21:AL21)</f>
        <v>760.00000000000034</v>
      </c>
    </row>
    <row r="22" spans="1:41" x14ac:dyDescent="0.3">
      <c r="A22" s="145">
        <f>60%*0.95</f>
        <v>0.56999999999999995</v>
      </c>
      <c r="B22" s="32" t="s">
        <v>21</v>
      </c>
      <c r="C22" s="39">
        <f>C20*$A$22</f>
        <v>76</v>
      </c>
      <c r="D22" s="40">
        <f t="shared" ref="D22:AL22" si="4">D20*$A$22</f>
        <v>76</v>
      </c>
      <c r="E22" s="40">
        <f t="shared" si="4"/>
        <v>76</v>
      </c>
      <c r="F22" s="40">
        <f t="shared" si="4"/>
        <v>76</v>
      </c>
      <c r="G22" s="40">
        <f t="shared" si="4"/>
        <v>76</v>
      </c>
      <c r="H22" s="40">
        <f t="shared" si="4"/>
        <v>76</v>
      </c>
      <c r="I22" s="40">
        <f t="shared" si="4"/>
        <v>76</v>
      </c>
      <c r="J22" s="40">
        <f t="shared" si="4"/>
        <v>76</v>
      </c>
      <c r="K22" s="40">
        <f t="shared" si="4"/>
        <v>76</v>
      </c>
      <c r="L22" s="40">
        <f t="shared" si="4"/>
        <v>76</v>
      </c>
      <c r="M22" s="40">
        <f t="shared" si="4"/>
        <v>76</v>
      </c>
      <c r="N22" s="40">
        <f t="shared" si="4"/>
        <v>76</v>
      </c>
      <c r="O22" s="40">
        <f t="shared" si="4"/>
        <v>83.125</v>
      </c>
      <c r="P22" s="40">
        <f t="shared" si="4"/>
        <v>83.125</v>
      </c>
      <c r="Q22" s="40">
        <f t="shared" si="4"/>
        <v>83.125</v>
      </c>
      <c r="R22" s="40">
        <f t="shared" si="4"/>
        <v>83.125</v>
      </c>
      <c r="S22" s="40">
        <f t="shared" si="4"/>
        <v>83.125</v>
      </c>
      <c r="T22" s="40">
        <f t="shared" si="4"/>
        <v>83.125</v>
      </c>
      <c r="U22" s="40">
        <f t="shared" si="4"/>
        <v>83.125</v>
      </c>
      <c r="V22" s="40">
        <f t="shared" si="4"/>
        <v>83.125</v>
      </c>
      <c r="W22" s="40">
        <f t="shared" si="4"/>
        <v>83.125</v>
      </c>
      <c r="X22" s="40">
        <f t="shared" si="4"/>
        <v>83.125</v>
      </c>
      <c r="Y22" s="40">
        <f t="shared" si="4"/>
        <v>83.125</v>
      </c>
      <c r="Z22" s="40">
        <f t="shared" si="4"/>
        <v>83.125</v>
      </c>
      <c r="AA22" s="40">
        <f t="shared" si="4"/>
        <v>90.25</v>
      </c>
      <c r="AB22" s="40">
        <f t="shared" si="4"/>
        <v>90.25</v>
      </c>
      <c r="AC22" s="40">
        <f t="shared" si="4"/>
        <v>90.25</v>
      </c>
      <c r="AD22" s="40">
        <f t="shared" si="4"/>
        <v>90.25</v>
      </c>
      <c r="AE22" s="40">
        <f t="shared" si="4"/>
        <v>90.25</v>
      </c>
      <c r="AF22" s="40">
        <f t="shared" si="4"/>
        <v>90.25</v>
      </c>
      <c r="AG22" s="40">
        <f t="shared" si="4"/>
        <v>90.25</v>
      </c>
      <c r="AH22" s="40">
        <f t="shared" si="4"/>
        <v>90.25</v>
      </c>
      <c r="AI22" s="40">
        <f t="shared" si="4"/>
        <v>90.25</v>
      </c>
      <c r="AJ22" s="40">
        <f t="shared" si="4"/>
        <v>90.25</v>
      </c>
      <c r="AK22" s="40">
        <f t="shared" si="4"/>
        <v>90.25</v>
      </c>
      <c r="AL22" s="40">
        <f t="shared" si="4"/>
        <v>90.25</v>
      </c>
      <c r="AM22" s="40">
        <f>SUM(C22:N22)</f>
        <v>912</v>
      </c>
      <c r="AN22" s="40">
        <f>SUM(O22:Z22)</f>
        <v>997.5</v>
      </c>
      <c r="AO22" s="41">
        <f>SUM(AA22:AL22)</f>
        <v>1083</v>
      </c>
    </row>
    <row r="23" spans="1:41" x14ac:dyDescent="0.3">
      <c r="A23" s="145">
        <f>60%*0.05</f>
        <v>0.03</v>
      </c>
      <c r="B23" s="32" t="s">
        <v>22</v>
      </c>
      <c r="C23" s="39">
        <v>0</v>
      </c>
      <c r="D23" s="40">
        <f>C20*$A$23</f>
        <v>4</v>
      </c>
      <c r="E23" s="40">
        <f t="shared" ref="E23:AL23" si="5">D20*$A$23</f>
        <v>4</v>
      </c>
      <c r="F23" s="40">
        <f t="shared" si="5"/>
        <v>4</v>
      </c>
      <c r="G23" s="40">
        <f t="shared" si="5"/>
        <v>4</v>
      </c>
      <c r="H23" s="40">
        <f t="shared" si="5"/>
        <v>4</v>
      </c>
      <c r="I23" s="40">
        <f t="shared" si="5"/>
        <v>4</v>
      </c>
      <c r="J23" s="40">
        <f t="shared" si="5"/>
        <v>4</v>
      </c>
      <c r="K23" s="40">
        <f t="shared" si="5"/>
        <v>4</v>
      </c>
      <c r="L23" s="40">
        <f t="shared" si="5"/>
        <v>4</v>
      </c>
      <c r="M23" s="40">
        <f t="shared" si="5"/>
        <v>4</v>
      </c>
      <c r="N23" s="40">
        <f t="shared" si="5"/>
        <v>4</v>
      </c>
      <c r="O23" s="40">
        <f t="shared" si="5"/>
        <v>4</v>
      </c>
      <c r="P23" s="40">
        <f t="shared" si="5"/>
        <v>4.375</v>
      </c>
      <c r="Q23" s="40">
        <f t="shared" si="5"/>
        <v>4.375</v>
      </c>
      <c r="R23" s="40">
        <f t="shared" si="5"/>
        <v>4.375</v>
      </c>
      <c r="S23" s="40">
        <f t="shared" si="5"/>
        <v>4.375</v>
      </c>
      <c r="T23" s="40">
        <f t="shared" si="5"/>
        <v>4.375</v>
      </c>
      <c r="U23" s="40">
        <f t="shared" si="5"/>
        <v>4.375</v>
      </c>
      <c r="V23" s="40">
        <f t="shared" si="5"/>
        <v>4.375</v>
      </c>
      <c r="W23" s="40">
        <f t="shared" si="5"/>
        <v>4.375</v>
      </c>
      <c r="X23" s="40">
        <f t="shared" si="5"/>
        <v>4.375</v>
      </c>
      <c r="Y23" s="40">
        <f t="shared" si="5"/>
        <v>4.375</v>
      </c>
      <c r="Z23" s="40">
        <f t="shared" si="5"/>
        <v>4.375</v>
      </c>
      <c r="AA23" s="40">
        <f t="shared" si="5"/>
        <v>4.375</v>
      </c>
      <c r="AB23" s="40">
        <f t="shared" si="5"/>
        <v>4.75</v>
      </c>
      <c r="AC23" s="40">
        <f t="shared" si="5"/>
        <v>4.75</v>
      </c>
      <c r="AD23" s="40">
        <f t="shared" si="5"/>
        <v>4.75</v>
      </c>
      <c r="AE23" s="40">
        <f t="shared" si="5"/>
        <v>4.75</v>
      </c>
      <c r="AF23" s="40">
        <f t="shared" si="5"/>
        <v>4.75</v>
      </c>
      <c r="AG23" s="40">
        <f t="shared" si="5"/>
        <v>4.75</v>
      </c>
      <c r="AH23" s="40">
        <f t="shared" si="5"/>
        <v>4.75</v>
      </c>
      <c r="AI23" s="40">
        <f t="shared" si="5"/>
        <v>4.75</v>
      </c>
      <c r="AJ23" s="40">
        <f t="shared" si="5"/>
        <v>4.75</v>
      </c>
      <c r="AK23" s="40">
        <f t="shared" si="5"/>
        <v>4.75</v>
      </c>
      <c r="AL23" s="40">
        <f t="shared" si="5"/>
        <v>4.75</v>
      </c>
      <c r="AM23" s="40">
        <f>SUM(C23:N23)</f>
        <v>44</v>
      </c>
      <c r="AN23" s="40">
        <f>SUM(O23:Z23)</f>
        <v>52.125</v>
      </c>
      <c r="AO23" s="41">
        <f>SUM(AA23:AL23)</f>
        <v>56.625</v>
      </c>
    </row>
    <row r="24" spans="1:41" x14ac:dyDescent="0.3">
      <c r="A24" s="146">
        <v>2.1000000000000001E-2</v>
      </c>
      <c r="B24" s="32" t="s">
        <v>23</v>
      </c>
      <c r="C24" s="39">
        <f t="shared" ref="C24:AK24" si="6">($A$23+$A$22)*C20*$A$24</f>
        <v>1.6800000000000002</v>
      </c>
      <c r="D24" s="40">
        <f t="shared" si="6"/>
        <v>1.6800000000000002</v>
      </c>
      <c r="E24" s="40">
        <f t="shared" si="6"/>
        <v>1.6800000000000002</v>
      </c>
      <c r="F24" s="40">
        <f t="shared" si="6"/>
        <v>1.6800000000000002</v>
      </c>
      <c r="G24" s="40">
        <f t="shared" si="6"/>
        <v>1.6800000000000002</v>
      </c>
      <c r="H24" s="40">
        <f t="shared" si="6"/>
        <v>1.6800000000000002</v>
      </c>
      <c r="I24" s="40">
        <f t="shared" si="6"/>
        <v>1.6800000000000002</v>
      </c>
      <c r="J24" s="40">
        <f t="shared" si="6"/>
        <v>1.6800000000000002</v>
      </c>
      <c r="K24" s="40">
        <f t="shared" si="6"/>
        <v>1.6800000000000002</v>
      </c>
      <c r="L24" s="40">
        <f t="shared" si="6"/>
        <v>1.6800000000000002</v>
      </c>
      <c r="M24" s="40">
        <f t="shared" si="6"/>
        <v>1.6800000000000002</v>
      </c>
      <c r="N24" s="40">
        <f t="shared" si="6"/>
        <v>1.6800000000000002</v>
      </c>
      <c r="O24" s="40">
        <f t="shared" si="6"/>
        <v>1.8375000000000001</v>
      </c>
      <c r="P24" s="40">
        <f t="shared" si="6"/>
        <v>1.8375000000000001</v>
      </c>
      <c r="Q24" s="40">
        <f t="shared" si="6"/>
        <v>1.8375000000000001</v>
      </c>
      <c r="R24" s="40">
        <f t="shared" si="6"/>
        <v>1.8375000000000001</v>
      </c>
      <c r="S24" s="40">
        <f t="shared" si="6"/>
        <v>1.8375000000000001</v>
      </c>
      <c r="T24" s="40">
        <f t="shared" si="6"/>
        <v>1.8375000000000001</v>
      </c>
      <c r="U24" s="40">
        <f t="shared" si="6"/>
        <v>1.8375000000000001</v>
      </c>
      <c r="V24" s="40">
        <f t="shared" si="6"/>
        <v>1.8375000000000001</v>
      </c>
      <c r="W24" s="40">
        <f t="shared" si="6"/>
        <v>1.8375000000000001</v>
      </c>
      <c r="X24" s="40">
        <f t="shared" si="6"/>
        <v>1.8375000000000001</v>
      </c>
      <c r="Y24" s="40">
        <f t="shared" si="6"/>
        <v>1.8375000000000001</v>
      </c>
      <c r="Z24" s="40">
        <f t="shared" si="6"/>
        <v>1.8375000000000001</v>
      </c>
      <c r="AA24" s="40">
        <f t="shared" si="6"/>
        <v>1.9950000000000001</v>
      </c>
      <c r="AB24" s="40">
        <f t="shared" si="6"/>
        <v>1.9950000000000001</v>
      </c>
      <c r="AC24" s="40">
        <f t="shared" si="6"/>
        <v>1.9950000000000001</v>
      </c>
      <c r="AD24" s="40">
        <f t="shared" si="6"/>
        <v>1.9950000000000001</v>
      </c>
      <c r="AE24" s="40">
        <f t="shared" si="6"/>
        <v>1.9950000000000001</v>
      </c>
      <c r="AF24" s="40">
        <f t="shared" si="6"/>
        <v>1.9950000000000001</v>
      </c>
      <c r="AG24" s="40">
        <f t="shared" si="6"/>
        <v>1.9950000000000001</v>
      </c>
      <c r="AH24" s="40">
        <f t="shared" si="6"/>
        <v>1.9950000000000001</v>
      </c>
      <c r="AI24" s="40">
        <f t="shared" si="6"/>
        <v>1.9950000000000001</v>
      </c>
      <c r="AJ24" s="40">
        <f t="shared" si="6"/>
        <v>1.9950000000000001</v>
      </c>
      <c r="AK24" s="40">
        <f t="shared" si="6"/>
        <v>1.9950000000000001</v>
      </c>
      <c r="AL24" s="40">
        <f>($A$23+$A$22)*AL20*$A$24</f>
        <v>1.9950000000000001</v>
      </c>
      <c r="AM24" s="40">
        <f>SUM(C24:N24)</f>
        <v>20.16</v>
      </c>
      <c r="AN24" s="40">
        <f>SUM(O24:Z24)</f>
        <v>22.049999999999997</v>
      </c>
      <c r="AO24" s="41">
        <f>SUM(AA24:AL24)</f>
        <v>23.940000000000008</v>
      </c>
    </row>
    <row r="25" spans="1:41" x14ac:dyDescent="0.3">
      <c r="A25" s="147"/>
      <c r="B25" s="24"/>
      <c r="C25" s="42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43"/>
    </row>
    <row r="26" spans="1:41" x14ac:dyDescent="0.3">
      <c r="A26" s="148">
        <v>15</v>
      </c>
      <c r="B26" s="32" t="s">
        <v>24</v>
      </c>
      <c r="C26" s="42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43"/>
    </row>
    <row r="27" spans="1:41" x14ac:dyDescent="0.3">
      <c r="A27" s="147"/>
      <c r="B27" s="24"/>
      <c r="C27" s="42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43"/>
    </row>
    <row r="28" spans="1:41" x14ac:dyDescent="0.3">
      <c r="A28" s="148">
        <v>15</v>
      </c>
      <c r="B28" s="33" t="s">
        <v>25</v>
      </c>
      <c r="C28" s="42">
        <f>A28</f>
        <v>15</v>
      </c>
      <c r="D28" s="149">
        <f>C31</f>
        <v>15</v>
      </c>
      <c r="E28" s="149">
        <f t="shared" ref="E28:AL28" si="7">D31</f>
        <v>15</v>
      </c>
      <c r="F28" s="149">
        <f t="shared" si="7"/>
        <v>15</v>
      </c>
      <c r="G28" s="149">
        <f t="shared" si="7"/>
        <v>15</v>
      </c>
      <c r="H28" s="149">
        <f t="shared" si="7"/>
        <v>15</v>
      </c>
      <c r="I28" s="149">
        <f t="shared" si="7"/>
        <v>15</v>
      </c>
      <c r="J28" s="149">
        <f t="shared" si="7"/>
        <v>15</v>
      </c>
      <c r="K28" s="149">
        <f t="shared" si="7"/>
        <v>15</v>
      </c>
      <c r="L28" s="149">
        <f t="shared" si="7"/>
        <v>15</v>
      </c>
      <c r="M28" s="149">
        <f t="shared" si="7"/>
        <v>15</v>
      </c>
      <c r="N28" s="149">
        <f t="shared" si="7"/>
        <v>15</v>
      </c>
      <c r="O28" s="149">
        <f t="shared" si="7"/>
        <v>15</v>
      </c>
      <c r="P28" s="149">
        <f t="shared" si="7"/>
        <v>15</v>
      </c>
      <c r="Q28" s="149">
        <f t="shared" si="7"/>
        <v>15</v>
      </c>
      <c r="R28" s="149">
        <f t="shared" si="7"/>
        <v>15</v>
      </c>
      <c r="S28" s="149">
        <f t="shared" si="7"/>
        <v>15</v>
      </c>
      <c r="T28" s="149">
        <f t="shared" si="7"/>
        <v>15</v>
      </c>
      <c r="U28" s="149">
        <f t="shared" si="7"/>
        <v>15</v>
      </c>
      <c r="V28" s="149">
        <f t="shared" si="7"/>
        <v>15</v>
      </c>
      <c r="W28" s="149">
        <f t="shared" si="7"/>
        <v>15</v>
      </c>
      <c r="X28" s="149">
        <f t="shared" si="7"/>
        <v>15</v>
      </c>
      <c r="Y28" s="149">
        <f t="shared" si="7"/>
        <v>15</v>
      </c>
      <c r="Z28" s="149">
        <f t="shared" si="7"/>
        <v>15</v>
      </c>
      <c r="AA28" s="149">
        <f t="shared" si="7"/>
        <v>15</v>
      </c>
      <c r="AB28" s="149">
        <f t="shared" si="7"/>
        <v>15</v>
      </c>
      <c r="AC28" s="149">
        <f t="shared" si="7"/>
        <v>15</v>
      </c>
      <c r="AD28" s="149">
        <f t="shared" si="7"/>
        <v>15</v>
      </c>
      <c r="AE28" s="149">
        <f t="shared" si="7"/>
        <v>15</v>
      </c>
      <c r="AF28" s="149">
        <f t="shared" si="7"/>
        <v>15</v>
      </c>
      <c r="AG28" s="149">
        <f t="shared" si="7"/>
        <v>15</v>
      </c>
      <c r="AH28" s="149">
        <f t="shared" si="7"/>
        <v>15</v>
      </c>
      <c r="AI28" s="149">
        <f t="shared" si="7"/>
        <v>15</v>
      </c>
      <c r="AJ28" s="149">
        <f t="shared" si="7"/>
        <v>15</v>
      </c>
      <c r="AK28" s="149">
        <f t="shared" si="7"/>
        <v>15</v>
      </c>
      <c r="AL28" s="149">
        <f t="shared" si="7"/>
        <v>15</v>
      </c>
      <c r="AM28" s="149"/>
      <c r="AN28" s="149"/>
      <c r="AO28" s="43"/>
    </row>
    <row r="29" spans="1:41" x14ac:dyDescent="0.3">
      <c r="A29" s="147"/>
      <c r="B29" s="34" t="s">
        <v>27</v>
      </c>
      <c r="C29" s="39">
        <f>C20*$C$10</f>
        <v>41.333333333333336</v>
      </c>
      <c r="D29" s="40">
        <f t="shared" ref="D29:AL29" si="8">D20*$C$10</f>
        <v>41.333333333333336</v>
      </c>
      <c r="E29" s="40">
        <f t="shared" si="8"/>
        <v>41.333333333333336</v>
      </c>
      <c r="F29" s="40">
        <f t="shared" si="8"/>
        <v>41.333333333333336</v>
      </c>
      <c r="G29" s="40">
        <f t="shared" si="8"/>
        <v>41.333333333333336</v>
      </c>
      <c r="H29" s="40">
        <f t="shared" si="8"/>
        <v>41.333333333333336</v>
      </c>
      <c r="I29" s="40">
        <f t="shared" si="8"/>
        <v>41.333333333333336</v>
      </c>
      <c r="J29" s="40">
        <f t="shared" si="8"/>
        <v>41.333333333333336</v>
      </c>
      <c r="K29" s="40">
        <f t="shared" si="8"/>
        <v>41.333333333333336</v>
      </c>
      <c r="L29" s="40">
        <f t="shared" si="8"/>
        <v>41.333333333333336</v>
      </c>
      <c r="M29" s="40">
        <f t="shared" si="8"/>
        <v>41.333333333333336</v>
      </c>
      <c r="N29" s="40">
        <f t="shared" si="8"/>
        <v>41.333333333333336</v>
      </c>
      <c r="O29" s="40">
        <f t="shared" si="8"/>
        <v>45.208333333333336</v>
      </c>
      <c r="P29" s="40">
        <f t="shared" si="8"/>
        <v>45.208333333333336</v>
      </c>
      <c r="Q29" s="40">
        <f t="shared" si="8"/>
        <v>45.208333333333336</v>
      </c>
      <c r="R29" s="40">
        <f t="shared" si="8"/>
        <v>45.208333333333336</v>
      </c>
      <c r="S29" s="40">
        <f t="shared" si="8"/>
        <v>45.208333333333336</v>
      </c>
      <c r="T29" s="40">
        <f t="shared" si="8"/>
        <v>45.208333333333336</v>
      </c>
      <c r="U29" s="40">
        <f t="shared" si="8"/>
        <v>45.208333333333336</v>
      </c>
      <c r="V29" s="40">
        <f t="shared" si="8"/>
        <v>45.208333333333336</v>
      </c>
      <c r="W29" s="40">
        <f t="shared" si="8"/>
        <v>45.208333333333336</v>
      </c>
      <c r="X29" s="40">
        <f t="shared" si="8"/>
        <v>45.208333333333336</v>
      </c>
      <c r="Y29" s="40">
        <f t="shared" si="8"/>
        <v>45.208333333333336</v>
      </c>
      <c r="Z29" s="40">
        <f t="shared" si="8"/>
        <v>45.208333333333336</v>
      </c>
      <c r="AA29" s="40">
        <f t="shared" si="8"/>
        <v>49.083333333333336</v>
      </c>
      <c r="AB29" s="40">
        <f t="shared" si="8"/>
        <v>49.083333333333336</v>
      </c>
      <c r="AC29" s="40">
        <f t="shared" si="8"/>
        <v>49.083333333333336</v>
      </c>
      <c r="AD29" s="40">
        <f t="shared" si="8"/>
        <v>49.083333333333336</v>
      </c>
      <c r="AE29" s="40">
        <f t="shared" si="8"/>
        <v>49.083333333333336</v>
      </c>
      <c r="AF29" s="40">
        <f t="shared" si="8"/>
        <v>49.083333333333336</v>
      </c>
      <c r="AG29" s="40">
        <f t="shared" si="8"/>
        <v>49.083333333333336</v>
      </c>
      <c r="AH29" s="40">
        <f t="shared" si="8"/>
        <v>49.083333333333336</v>
      </c>
      <c r="AI29" s="40">
        <f t="shared" si="8"/>
        <v>49.083333333333336</v>
      </c>
      <c r="AJ29" s="40">
        <f t="shared" si="8"/>
        <v>49.083333333333336</v>
      </c>
      <c r="AK29" s="40">
        <f t="shared" si="8"/>
        <v>49.083333333333336</v>
      </c>
      <c r="AL29" s="40">
        <f t="shared" si="8"/>
        <v>49.083333333333336</v>
      </c>
      <c r="AM29" s="40">
        <f>SUM(C29:N29)</f>
        <v>495.99999999999994</v>
      </c>
      <c r="AN29" s="40">
        <f>SUM(O29:Z29)</f>
        <v>542.49999999999989</v>
      </c>
      <c r="AO29" s="41">
        <f>SUM(AA29:AL29)</f>
        <v>589</v>
      </c>
    </row>
    <row r="30" spans="1:41" x14ac:dyDescent="0.3">
      <c r="A30" s="147"/>
      <c r="B30" s="34" t="s">
        <v>28</v>
      </c>
      <c r="C30" s="39">
        <f>IF(C28-C29&gt;$A$26,0,$A$26-C28+C29)</f>
        <v>41.333333333333336</v>
      </c>
      <c r="D30" s="40">
        <f t="shared" ref="D30:AL30" si="9">IF(D28-D29&gt;$A$26,0,$A$26-D28+D29)</f>
        <v>41.333333333333336</v>
      </c>
      <c r="E30" s="40">
        <f t="shared" si="9"/>
        <v>41.333333333333336</v>
      </c>
      <c r="F30" s="40">
        <f t="shared" si="9"/>
        <v>41.333333333333336</v>
      </c>
      <c r="G30" s="40">
        <f t="shared" si="9"/>
        <v>41.333333333333336</v>
      </c>
      <c r="H30" s="40">
        <f t="shared" si="9"/>
        <v>41.333333333333336</v>
      </c>
      <c r="I30" s="40">
        <f t="shared" si="9"/>
        <v>41.333333333333336</v>
      </c>
      <c r="J30" s="40">
        <f t="shared" si="9"/>
        <v>41.333333333333336</v>
      </c>
      <c r="K30" s="40">
        <f t="shared" si="9"/>
        <v>41.333333333333336</v>
      </c>
      <c r="L30" s="40">
        <f t="shared" si="9"/>
        <v>41.333333333333336</v>
      </c>
      <c r="M30" s="40">
        <f t="shared" si="9"/>
        <v>41.333333333333336</v>
      </c>
      <c r="N30" s="40">
        <f t="shared" si="9"/>
        <v>41.333333333333336</v>
      </c>
      <c r="O30" s="40">
        <f t="shared" si="9"/>
        <v>45.208333333333336</v>
      </c>
      <c r="P30" s="40">
        <f t="shared" si="9"/>
        <v>45.208333333333336</v>
      </c>
      <c r="Q30" s="40">
        <f t="shared" si="9"/>
        <v>45.208333333333336</v>
      </c>
      <c r="R30" s="40">
        <f t="shared" si="9"/>
        <v>45.208333333333336</v>
      </c>
      <c r="S30" s="40">
        <f t="shared" si="9"/>
        <v>45.208333333333336</v>
      </c>
      <c r="T30" s="40">
        <f t="shared" si="9"/>
        <v>45.208333333333336</v>
      </c>
      <c r="U30" s="40">
        <f t="shared" si="9"/>
        <v>45.208333333333336</v>
      </c>
      <c r="V30" s="40">
        <f t="shared" si="9"/>
        <v>45.208333333333336</v>
      </c>
      <c r="W30" s="40">
        <f t="shared" si="9"/>
        <v>45.208333333333336</v>
      </c>
      <c r="X30" s="40">
        <f t="shared" si="9"/>
        <v>45.208333333333336</v>
      </c>
      <c r="Y30" s="40">
        <f t="shared" si="9"/>
        <v>45.208333333333336</v>
      </c>
      <c r="Z30" s="40">
        <f t="shared" si="9"/>
        <v>45.208333333333336</v>
      </c>
      <c r="AA30" s="40">
        <f t="shared" si="9"/>
        <v>49.083333333333336</v>
      </c>
      <c r="AB30" s="40">
        <f t="shared" si="9"/>
        <v>49.083333333333336</v>
      </c>
      <c r="AC30" s="40">
        <f t="shared" si="9"/>
        <v>49.083333333333336</v>
      </c>
      <c r="AD30" s="40">
        <f t="shared" si="9"/>
        <v>49.083333333333336</v>
      </c>
      <c r="AE30" s="40">
        <f t="shared" si="9"/>
        <v>49.083333333333336</v>
      </c>
      <c r="AF30" s="40">
        <f t="shared" si="9"/>
        <v>49.083333333333336</v>
      </c>
      <c r="AG30" s="40">
        <f t="shared" si="9"/>
        <v>49.083333333333336</v>
      </c>
      <c r="AH30" s="40">
        <f t="shared" si="9"/>
        <v>49.083333333333336</v>
      </c>
      <c r="AI30" s="40">
        <f t="shared" si="9"/>
        <v>49.083333333333336</v>
      </c>
      <c r="AJ30" s="40">
        <f t="shared" si="9"/>
        <v>49.083333333333336</v>
      </c>
      <c r="AK30" s="40">
        <f t="shared" si="9"/>
        <v>49.083333333333336</v>
      </c>
      <c r="AL30" s="40">
        <f t="shared" si="9"/>
        <v>49.083333333333336</v>
      </c>
      <c r="AM30" s="40">
        <f>SUM(C30:N30)</f>
        <v>495.99999999999994</v>
      </c>
      <c r="AN30" s="40">
        <f>SUM(O30:Z30)</f>
        <v>542.49999999999989</v>
      </c>
      <c r="AO30" s="41">
        <f>SUM(AA30:AL30)</f>
        <v>589</v>
      </c>
    </row>
    <row r="31" spans="1:41" x14ac:dyDescent="0.3">
      <c r="A31" s="147"/>
      <c r="B31" s="35" t="s">
        <v>26</v>
      </c>
      <c r="C31" s="44">
        <f>C28-C29+C30</f>
        <v>15</v>
      </c>
      <c r="D31" s="45">
        <f t="shared" ref="D31:AL31" si="10">D28-D29+D30</f>
        <v>15</v>
      </c>
      <c r="E31" s="45">
        <f t="shared" si="10"/>
        <v>15</v>
      </c>
      <c r="F31" s="45">
        <f t="shared" si="10"/>
        <v>15</v>
      </c>
      <c r="G31" s="45">
        <f t="shared" si="10"/>
        <v>15</v>
      </c>
      <c r="H31" s="45">
        <f t="shared" si="10"/>
        <v>15</v>
      </c>
      <c r="I31" s="45">
        <f t="shared" si="10"/>
        <v>15</v>
      </c>
      <c r="J31" s="45">
        <f t="shared" si="10"/>
        <v>15</v>
      </c>
      <c r="K31" s="45">
        <f t="shared" si="10"/>
        <v>15</v>
      </c>
      <c r="L31" s="45">
        <f t="shared" si="10"/>
        <v>15</v>
      </c>
      <c r="M31" s="45">
        <f t="shared" si="10"/>
        <v>15</v>
      </c>
      <c r="N31" s="45">
        <f t="shared" si="10"/>
        <v>15</v>
      </c>
      <c r="O31" s="45">
        <f t="shared" si="10"/>
        <v>15</v>
      </c>
      <c r="P31" s="45">
        <f t="shared" si="10"/>
        <v>15</v>
      </c>
      <c r="Q31" s="45">
        <f t="shared" si="10"/>
        <v>15</v>
      </c>
      <c r="R31" s="45">
        <f t="shared" si="10"/>
        <v>15</v>
      </c>
      <c r="S31" s="45">
        <f t="shared" si="10"/>
        <v>15</v>
      </c>
      <c r="T31" s="45">
        <f t="shared" si="10"/>
        <v>15</v>
      </c>
      <c r="U31" s="45">
        <f t="shared" si="10"/>
        <v>15</v>
      </c>
      <c r="V31" s="45">
        <f t="shared" si="10"/>
        <v>15</v>
      </c>
      <c r="W31" s="45">
        <f t="shared" si="10"/>
        <v>15</v>
      </c>
      <c r="X31" s="45">
        <f t="shared" si="10"/>
        <v>15</v>
      </c>
      <c r="Y31" s="45">
        <f t="shared" si="10"/>
        <v>15</v>
      </c>
      <c r="Z31" s="45">
        <f t="shared" si="10"/>
        <v>15</v>
      </c>
      <c r="AA31" s="45">
        <f t="shared" si="10"/>
        <v>15</v>
      </c>
      <c r="AB31" s="45">
        <f t="shared" si="10"/>
        <v>15</v>
      </c>
      <c r="AC31" s="45">
        <f t="shared" si="10"/>
        <v>15</v>
      </c>
      <c r="AD31" s="45">
        <f t="shared" si="10"/>
        <v>15</v>
      </c>
      <c r="AE31" s="45">
        <f t="shared" si="10"/>
        <v>15</v>
      </c>
      <c r="AF31" s="45">
        <f t="shared" si="10"/>
        <v>15</v>
      </c>
      <c r="AG31" s="45">
        <f t="shared" si="10"/>
        <v>15</v>
      </c>
      <c r="AH31" s="45">
        <f t="shared" si="10"/>
        <v>15</v>
      </c>
      <c r="AI31" s="45">
        <f t="shared" si="10"/>
        <v>15</v>
      </c>
      <c r="AJ31" s="45">
        <f t="shared" si="10"/>
        <v>15</v>
      </c>
      <c r="AK31" s="45">
        <f t="shared" si="10"/>
        <v>15</v>
      </c>
      <c r="AL31" s="45">
        <f t="shared" si="10"/>
        <v>15</v>
      </c>
      <c r="AM31" s="45">
        <f>N31</f>
        <v>15</v>
      </c>
      <c r="AN31" s="45">
        <f>Z31</f>
        <v>15</v>
      </c>
      <c r="AO31" s="46">
        <f>AL31</f>
        <v>15</v>
      </c>
    </row>
    <row r="35" spans="2:41" x14ac:dyDescent="0.3">
      <c r="C35" s="141" t="s">
        <v>92</v>
      </c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2"/>
      <c r="AH35" s="142"/>
      <c r="AI35" s="142"/>
      <c r="AJ35" s="142"/>
      <c r="AK35" s="142"/>
      <c r="AL35" s="143"/>
    </row>
    <row r="36" spans="2:41" x14ac:dyDescent="0.3">
      <c r="C36" s="17">
        <v>1</v>
      </c>
      <c r="D36" s="18">
        <v>2</v>
      </c>
      <c r="E36" s="18">
        <v>3</v>
      </c>
      <c r="F36" s="18">
        <v>4</v>
      </c>
      <c r="G36" s="18">
        <v>5</v>
      </c>
      <c r="H36" s="18">
        <v>6</v>
      </c>
      <c r="I36" s="18">
        <v>7</v>
      </c>
      <c r="J36" s="18">
        <v>8</v>
      </c>
      <c r="K36" s="18">
        <v>9</v>
      </c>
      <c r="L36" s="18">
        <v>10</v>
      </c>
      <c r="M36" s="18">
        <v>11</v>
      </c>
      <c r="N36" s="18">
        <v>12</v>
      </c>
      <c r="O36" s="18">
        <v>13</v>
      </c>
      <c r="P36" s="18">
        <v>14</v>
      </c>
      <c r="Q36" s="18">
        <v>15</v>
      </c>
      <c r="R36" s="18">
        <v>16</v>
      </c>
      <c r="S36" s="18">
        <v>17</v>
      </c>
      <c r="T36" s="18">
        <v>18</v>
      </c>
      <c r="U36" s="18">
        <v>19</v>
      </c>
      <c r="V36" s="18">
        <v>20</v>
      </c>
      <c r="W36" s="18">
        <v>21</v>
      </c>
      <c r="X36" s="18">
        <v>22</v>
      </c>
      <c r="Y36" s="18">
        <v>23</v>
      </c>
      <c r="Z36" s="18">
        <v>24</v>
      </c>
      <c r="AA36" s="18">
        <v>25</v>
      </c>
      <c r="AB36" s="18">
        <v>26</v>
      </c>
      <c r="AC36" s="18">
        <v>27</v>
      </c>
      <c r="AD36" s="18">
        <v>28</v>
      </c>
      <c r="AE36" s="18">
        <v>29</v>
      </c>
      <c r="AF36" s="18">
        <v>30</v>
      </c>
      <c r="AG36" s="18">
        <v>31</v>
      </c>
      <c r="AH36" s="18">
        <v>32</v>
      </c>
      <c r="AI36" s="18">
        <v>33</v>
      </c>
      <c r="AJ36" s="18">
        <v>34</v>
      </c>
      <c r="AK36" s="18">
        <v>35</v>
      </c>
      <c r="AL36" s="19">
        <v>36</v>
      </c>
      <c r="AM36" s="151" t="s">
        <v>14</v>
      </c>
      <c r="AN36" s="152" t="s">
        <v>15</v>
      </c>
      <c r="AO36" s="153" t="s">
        <v>16</v>
      </c>
    </row>
    <row r="37" spans="2:41" x14ac:dyDescent="0.3">
      <c r="B37" t="s">
        <v>10</v>
      </c>
      <c r="C37" s="12">
        <f>C20</f>
        <v>133.33333333333334</v>
      </c>
      <c r="D37" s="12">
        <f t="shared" ref="D37:AL37" si="11">D20</f>
        <v>133.33333333333334</v>
      </c>
      <c r="E37" s="12">
        <f t="shared" si="11"/>
        <v>133.33333333333334</v>
      </c>
      <c r="F37" s="12">
        <f t="shared" si="11"/>
        <v>133.33333333333334</v>
      </c>
      <c r="G37" s="12">
        <f t="shared" si="11"/>
        <v>133.33333333333334</v>
      </c>
      <c r="H37" s="12">
        <f t="shared" si="11"/>
        <v>133.33333333333334</v>
      </c>
      <c r="I37" s="12">
        <f t="shared" si="11"/>
        <v>133.33333333333334</v>
      </c>
      <c r="J37" s="12">
        <f t="shared" si="11"/>
        <v>133.33333333333334</v>
      </c>
      <c r="K37" s="12">
        <f t="shared" si="11"/>
        <v>133.33333333333334</v>
      </c>
      <c r="L37" s="12">
        <f t="shared" si="11"/>
        <v>133.33333333333334</v>
      </c>
      <c r="M37" s="12">
        <f t="shared" si="11"/>
        <v>133.33333333333334</v>
      </c>
      <c r="N37" s="12">
        <f t="shared" si="11"/>
        <v>133.33333333333334</v>
      </c>
      <c r="O37" s="12">
        <f t="shared" si="11"/>
        <v>145.83333333333334</v>
      </c>
      <c r="P37" s="12">
        <f t="shared" si="11"/>
        <v>145.83333333333334</v>
      </c>
      <c r="Q37" s="12">
        <f t="shared" si="11"/>
        <v>145.83333333333334</v>
      </c>
      <c r="R37" s="12">
        <f t="shared" si="11"/>
        <v>145.83333333333334</v>
      </c>
      <c r="S37" s="12">
        <f t="shared" si="11"/>
        <v>145.83333333333334</v>
      </c>
      <c r="T37" s="12">
        <f t="shared" si="11"/>
        <v>145.83333333333334</v>
      </c>
      <c r="U37" s="12">
        <f t="shared" si="11"/>
        <v>145.83333333333334</v>
      </c>
      <c r="V37" s="12">
        <f t="shared" si="11"/>
        <v>145.83333333333334</v>
      </c>
      <c r="W37" s="12">
        <f t="shared" si="11"/>
        <v>145.83333333333334</v>
      </c>
      <c r="X37" s="12">
        <f t="shared" si="11"/>
        <v>145.83333333333334</v>
      </c>
      <c r="Y37" s="12">
        <f t="shared" si="11"/>
        <v>145.83333333333334</v>
      </c>
      <c r="Z37" s="12">
        <f t="shared" si="11"/>
        <v>145.83333333333334</v>
      </c>
      <c r="AA37" s="12">
        <f t="shared" si="11"/>
        <v>158.33333333333334</v>
      </c>
      <c r="AB37" s="12">
        <f t="shared" si="11"/>
        <v>158.33333333333334</v>
      </c>
      <c r="AC37" s="12">
        <f t="shared" si="11"/>
        <v>158.33333333333334</v>
      </c>
      <c r="AD37" s="12">
        <f t="shared" si="11"/>
        <v>158.33333333333334</v>
      </c>
      <c r="AE37" s="12">
        <f t="shared" si="11"/>
        <v>158.33333333333334</v>
      </c>
      <c r="AF37" s="12">
        <f t="shared" si="11"/>
        <v>158.33333333333334</v>
      </c>
      <c r="AG37" s="12">
        <f t="shared" si="11"/>
        <v>158.33333333333334</v>
      </c>
      <c r="AH37" s="12">
        <f t="shared" si="11"/>
        <v>158.33333333333334</v>
      </c>
      <c r="AI37" s="12">
        <f t="shared" si="11"/>
        <v>158.33333333333334</v>
      </c>
      <c r="AJ37" s="12">
        <f t="shared" si="11"/>
        <v>158.33333333333334</v>
      </c>
      <c r="AK37" s="12">
        <f t="shared" si="11"/>
        <v>158.33333333333334</v>
      </c>
      <c r="AL37" s="12">
        <f t="shared" si="11"/>
        <v>158.33333333333334</v>
      </c>
      <c r="AM37" s="36">
        <f>SUM(C37:N37)</f>
        <v>1599.9999999999998</v>
      </c>
      <c r="AN37" s="37">
        <f>SUM(O37:Z37)</f>
        <v>1749.9999999999998</v>
      </c>
      <c r="AO37" s="38">
        <f>SUM(AA37:AL37)</f>
        <v>1899.9999999999998</v>
      </c>
    </row>
    <row r="38" spans="2:41" x14ac:dyDescent="0.3">
      <c r="B38" s="150" t="s">
        <v>27</v>
      </c>
      <c r="C38" s="12">
        <f>C29</f>
        <v>41.333333333333336</v>
      </c>
      <c r="D38" s="12">
        <f t="shared" ref="D38:AL38" si="12">D29</f>
        <v>41.333333333333336</v>
      </c>
      <c r="E38" s="12">
        <f t="shared" si="12"/>
        <v>41.333333333333336</v>
      </c>
      <c r="F38" s="12">
        <f t="shared" si="12"/>
        <v>41.333333333333336</v>
      </c>
      <c r="G38" s="12">
        <f t="shared" si="12"/>
        <v>41.333333333333336</v>
      </c>
      <c r="H38" s="12">
        <f t="shared" si="12"/>
        <v>41.333333333333336</v>
      </c>
      <c r="I38" s="12">
        <f t="shared" si="12"/>
        <v>41.333333333333336</v>
      </c>
      <c r="J38" s="12">
        <f t="shared" si="12"/>
        <v>41.333333333333336</v>
      </c>
      <c r="K38" s="12">
        <f t="shared" si="12"/>
        <v>41.333333333333336</v>
      </c>
      <c r="L38" s="12">
        <f t="shared" si="12"/>
        <v>41.333333333333336</v>
      </c>
      <c r="M38" s="12">
        <f t="shared" si="12"/>
        <v>41.333333333333336</v>
      </c>
      <c r="N38" s="12">
        <f t="shared" si="12"/>
        <v>41.333333333333336</v>
      </c>
      <c r="O38" s="12">
        <f t="shared" si="12"/>
        <v>45.208333333333336</v>
      </c>
      <c r="P38" s="12">
        <f t="shared" si="12"/>
        <v>45.208333333333336</v>
      </c>
      <c r="Q38" s="12">
        <f t="shared" si="12"/>
        <v>45.208333333333336</v>
      </c>
      <c r="R38" s="12">
        <f t="shared" si="12"/>
        <v>45.208333333333336</v>
      </c>
      <c r="S38" s="12">
        <f t="shared" si="12"/>
        <v>45.208333333333336</v>
      </c>
      <c r="T38" s="12">
        <f t="shared" si="12"/>
        <v>45.208333333333336</v>
      </c>
      <c r="U38" s="12">
        <f t="shared" si="12"/>
        <v>45.208333333333336</v>
      </c>
      <c r="V38" s="12">
        <f t="shared" si="12"/>
        <v>45.208333333333336</v>
      </c>
      <c r="W38" s="12">
        <f t="shared" si="12"/>
        <v>45.208333333333336</v>
      </c>
      <c r="X38" s="12">
        <f t="shared" si="12"/>
        <v>45.208333333333336</v>
      </c>
      <c r="Y38" s="12">
        <f t="shared" si="12"/>
        <v>45.208333333333336</v>
      </c>
      <c r="Z38" s="12">
        <f t="shared" si="12"/>
        <v>45.208333333333336</v>
      </c>
      <c r="AA38" s="12">
        <f t="shared" si="12"/>
        <v>49.083333333333336</v>
      </c>
      <c r="AB38" s="12">
        <f t="shared" si="12"/>
        <v>49.083333333333336</v>
      </c>
      <c r="AC38" s="12">
        <f t="shared" si="12"/>
        <v>49.083333333333336</v>
      </c>
      <c r="AD38" s="12">
        <f t="shared" si="12"/>
        <v>49.083333333333336</v>
      </c>
      <c r="AE38" s="12">
        <f t="shared" si="12"/>
        <v>49.083333333333336</v>
      </c>
      <c r="AF38" s="12">
        <f t="shared" si="12"/>
        <v>49.083333333333336</v>
      </c>
      <c r="AG38" s="12">
        <f t="shared" si="12"/>
        <v>49.083333333333336</v>
      </c>
      <c r="AH38" s="12">
        <f t="shared" si="12"/>
        <v>49.083333333333336</v>
      </c>
      <c r="AI38" s="12">
        <f t="shared" si="12"/>
        <v>49.083333333333336</v>
      </c>
      <c r="AJ38" s="12">
        <f t="shared" si="12"/>
        <v>49.083333333333336</v>
      </c>
      <c r="AK38" s="12">
        <f t="shared" si="12"/>
        <v>49.083333333333336</v>
      </c>
      <c r="AL38" s="12">
        <f t="shared" si="12"/>
        <v>49.083333333333336</v>
      </c>
      <c r="AM38" s="36">
        <f t="shared" ref="AM38:AM40" si="13">SUM(C38:N38)</f>
        <v>495.99999999999994</v>
      </c>
      <c r="AN38" s="37">
        <f t="shared" ref="AN38:AN40" si="14">SUM(O38:Z38)</f>
        <v>542.49999999999989</v>
      </c>
      <c r="AO38" s="38">
        <f t="shared" ref="AO38:AO40" si="15">SUM(AA38:AL38)</f>
        <v>589</v>
      </c>
    </row>
    <row r="39" spans="2:41" x14ac:dyDescent="0.3">
      <c r="B39" s="150" t="s">
        <v>31</v>
      </c>
      <c r="C39" s="12">
        <f>C24</f>
        <v>1.6800000000000002</v>
      </c>
      <c r="D39" s="12">
        <f t="shared" ref="D39:AL39" si="16">D24</f>
        <v>1.6800000000000002</v>
      </c>
      <c r="E39" s="12">
        <f t="shared" si="16"/>
        <v>1.6800000000000002</v>
      </c>
      <c r="F39" s="12">
        <f t="shared" si="16"/>
        <v>1.6800000000000002</v>
      </c>
      <c r="G39" s="12">
        <f t="shared" si="16"/>
        <v>1.6800000000000002</v>
      </c>
      <c r="H39" s="12">
        <f t="shared" si="16"/>
        <v>1.6800000000000002</v>
      </c>
      <c r="I39" s="12">
        <f t="shared" si="16"/>
        <v>1.6800000000000002</v>
      </c>
      <c r="J39" s="12">
        <f t="shared" si="16"/>
        <v>1.6800000000000002</v>
      </c>
      <c r="K39" s="12">
        <f t="shared" si="16"/>
        <v>1.6800000000000002</v>
      </c>
      <c r="L39" s="12">
        <f t="shared" si="16"/>
        <v>1.6800000000000002</v>
      </c>
      <c r="M39" s="12">
        <f t="shared" si="16"/>
        <v>1.6800000000000002</v>
      </c>
      <c r="N39" s="12">
        <f t="shared" si="16"/>
        <v>1.6800000000000002</v>
      </c>
      <c r="O39" s="12">
        <f t="shared" si="16"/>
        <v>1.8375000000000001</v>
      </c>
      <c r="P39" s="12">
        <f t="shared" si="16"/>
        <v>1.8375000000000001</v>
      </c>
      <c r="Q39" s="12">
        <f t="shared" si="16"/>
        <v>1.8375000000000001</v>
      </c>
      <c r="R39" s="12">
        <f t="shared" si="16"/>
        <v>1.8375000000000001</v>
      </c>
      <c r="S39" s="12">
        <f t="shared" si="16"/>
        <v>1.8375000000000001</v>
      </c>
      <c r="T39" s="12">
        <f t="shared" si="16"/>
        <v>1.8375000000000001</v>
      </c>
      <c r="U39" s="12">
        <f t="shared" si="16"/>
        <v>1.8375000000000001</v>
      </c>
      <c r="V39" s="12">
        <f t="shared" si="16"/>
        <v>1.8375000000000001</v>
      </c>
      <c r="W39" s="12">
        <f t="shared" si="16"/>
        <v>1.8375000000000001</v>
      </c>
      <c r="X39" s="12">
        <f t="shared" si="16"/>
        <v>1.8375000000000001</v>
      </c>
      <c r="Y39" s="12">
        <f t="shared" si="16"/>
        <v>1.8375000000000001</v>
      </c>
      <c r="Z39" s="12">
        <f t="shared" si="16"/>
        <v>1.8375000000000001</v>
      </c>
      <c r="AA39" s="12">
        <f t="shared" si="16"/>
        <v>1.9950000000000001</v>
      </c>
      <c r="AB39" s="12">
        <f t="shared" si="16"/>
        <v>1.9950000000000001</v>
      </c>
      <c r="AC39" s="12">
        <f t="shared" si="16"/>
        <v>1.9950000000000001</v>
      </c>
      <c r="AD39" s="12">
        <f t="shared" si="16"/>
        <v>1.9950000000000001</v>
      </c>
      <c r="AE39" s="12">
        <f t="shared" si="16"/>
        <v>1.9950000000000001</v>
      </c>
      <c r="AF39" s="12">
        <f t="shared" si="16"/>
        <v>1.9950000000000001</v>
      </c>
      <c r="AG39" s="12">
        <f t="shared" si="16"/>
        <v>1.9950000000000001</v>
      </c>
      <c r="AH39" s="12">
        <f t="shared" si="16"/>
        <v>1.9950000000000001</v>
      </c>
      <c r="AI39" s="12">
        <f t="shared" si="16"/>
        <v>1.9950000000000001</v>
      </c>
      <c r="AJ39" s="12">
        <f t="shared" si="16"/>
        <v>1.9950000000000001</v>
      </c>
      <c r="AK39" s="12">
        <f t="shared" si="16"/>
        <v>1.9950000000000001</v>
      </c>
      <c r="AL39" s="12">
        <f t="shared" si="16"/>
        <v>1.9950000000000001</v>
      </c>
      <c r="AM39" s="36">
        <f t="shared" si="13"/>
        <v>20.16</v>
      </c>
      <c r="AN39" s="37">
        <f t="shared" si="14"/>
        <v>22.049999999999997</v>
      </c>
      <c r="AO39" s="38">
        <f t="shared" si="15"/>
        <v>23.940000000000008</v>
      </c>
    </row>
    <row r="40" spans="2:41" x14ac:dyDescent="0.3">
      <c r="B40" s="150" t="s">
        <v>93</v>
      </c>
      <c r="C40" s="1">
        <f>C37-C38-C39</f>
        <v>90.32</v>
      </c>
      <c r="D40" s="1">
        <f t="shared" ref="D40:AL40" si="17">D37-D38-D39</f>
        <v>90.32</v>
      </c>
      <c r="E40" s="1">
        <f t="shared" si="17"/>
        <v>90.32</v>
      </c>
      <c r="F40" s="1">
        <f t="shared" si="17"/>
        <v>90.32</v>
      </c>
      <c r="G40" s="1">
        <f t="shared" si="17"/>
        <v>90.32</v>
      </c>
      <c r="H40" s="1">
        <f t="shared" si="17"/>
        <v>90.32</v>
      </c>
      <c r="I40" s="1">
        <f t="shared" si="17"/>
        <v>90.32</v>
      </c>
      <c r="J40" s="1">
        <f t="shared" si="17"/>
        <v>90.32</v>
      </c>
      <c r="K40" s="1">
        <f t="shared" si="17"/>
        <v>90.32</v>
      </c>
      <c r="L40" s="1">
        <f t="shared" si="17"/>
        <v>90.32</v>
      </c>
      <c r="M40" s="1">
        <f t="shared" si="17"/>
        <v>90.32</v>
      </c>
      <c r="N40" s="1">
        <f t="shared" si="17"/>
        <v>90.32</v>
      </c>
      <c r="O40" s="1">
        <f t="shared" si="17"/>
        <v>98.787499999999994</v>
      </c>
      <c r="P40" s="1">
        <f t="shared" si="17"/>
        <v>98.787499999999994</v>
      </c>
      <c r="Q40" s="1">
        <f t="shared" si="17"/>
        <v>98.787499999999994</v>
      </c>
      <c r="R40" s="1">
        <f t="shared" si="17"/>
        <v>98.787499999999994</v>
      </c>
      <c r="S40" s="1">
        <f t="shared" si="17"/>
        <v>98.787499999999994</v>
      </c>
      <c r="T40" s="1">
        <f t="shared" si="17"/>
        <v>98.787499999999994</v>
      </c>
      <c r="U40" s="1">
        <f t="shared" si="17"/>
        <v>98.787499999999994</v>
      </c>
      <c r="V40" s="1">
        <f t="shared" si="17"/>
        <v>98.787499999999994</v>
      </c>
      <c r="W40" s="1">
        <f t="shared" si="17"/>
        <v>98.787499999999994</v>
      </c>
      <c r="X40" s="1">
        <f t="shared" si="17"/>
        <v>98.787499999999994</v>
      </c>
      <c r="Y40" s="1">
        <f t="shared" si="17"/>
        <v>98.787499999999994</v>
      </c>
      <c r="Z40" s="1">
        <f t="shared" si="17"/>
        <v>98.787499999999994</v>
      </c>
      <c r="AA40" s="1">
        <f t="shared" si="17"/>
        <v>107.255</v>
      </c>
      <c r="AB40" s="1">
        <f t="shared" si="17"/>
        <v>107.255</v>
      </c>
      <c r="AC40" s="1">
        <f t="shared" si="17"/>
        <v>107.255</v>
      </c>
      <c r="AD40" s="1">
        <f t="shared" si="17"/>
        <v>107.255</v>
      </c>
      <c r="AE40" s="1">
        <f t="shared" si="17"/>
        <v>107.255</v>
      </c>
      <c r="AF40" s="1">
        <f t="shared" si="17"/>
        <v>107.255</v>
      </c>
      <c r="AG40" s="1">
        <f t="shared" si="17"/>
        <v>107.255</v>
      </c>
      <c r="AH40" s="1">
        <f t="shared" si="17"/>
        <v>107.255</v>
      </c>
      <c r="AI40" s="1">
        <f t="shared" si="17"/>
        <v>107.255</v>
      </c>
      <c r="AJ40" s="1">
        <f t="shared" si="17"/>
        <v>107.255</v>
      </c>
      <c r="AK40" s="1">
        <f t="shared" si="17"/>
        <v>107.255</v>
      </c>
      <c r="AL40" s="1">
        <f t="shared" si="17"/>
        <v>107.255</v>
      </c>
      <c r="AM40" s="154">
        <f t="shared" si="13"/>
        <v>1083.8399999999997</v>
      </c>
      <c r="AN40" s="155">
        <f t="shared" si="14"/>
        <v>1185.45</v>
      </c>
      <c r="AO40" s="156">
        <f t="shared" si="15"/>
        <v>1287.06</v>
      </c>
    </row>
  </sheetData>
  <mergeCells count="2">
    <mergeCell ref="C18:AL18"/>
    <mergeCell ref="C35:AL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AO31"/>
  <sheetViews>
    <sheetView topLeftCell="A13" workbookViewId="0"/>
  </sheetViews>
  <sheetFormatPr defaultRowHeight="14.4" x14ac:dyDescent="0.3"/>
  <cols>
    <col min="2" max="2" width="21" bestFit="1" customWidth="1"/>
    <col min="3" max="4" width="10.5546875" bestFit="1" customWidth="1"/>
    <col min="15" max="15" width="9" customWidth="1"/>
    <col min="39" max="41" width="9.5546875" bestFit="1" customWidth="1"/>
  </cols>
  <sheetData>
    <row r="5" spans="2:4" x14ac:dyDescent="0.3">
      <c r="B5" t="s">
        <v>17</v>
      </c>
      <c r="C5" t="s">
        <v>19</v>
      </c>
    </row>
    <row r="7" spans="2:4" x14ac:dyDescent="0.3">
      <c r="B7" s="6" t="s">
        <v>9</v>
      </c>
      <c r="C7" s="9" t="s">
        <v>12</v>
      </c>
      <c r="D7" s="9" t="s">
        <v>8</v>
      </c>
    </row>
    <row r="8" spans="2:4" x14ac:dyDescent="0.3">
      <c r="B8" s="7" t="s">
        <v>11</v>
      </c>
      <c r="C8" s="2">
        <v>1600000</v>
      </c>
      <c r="D8" s="2">
        <f>C8*0.8</f>
        <v>1280000</v>
      </c>
    </row>
    <row r="9" spans="2:4" x14ac:dyDescent="0.3">
      <c r="B9" s="7" t="s">
        <v>13</v>
      </c>
      <c r="C9" s="2">
        <v>150000</v>
      </c>
      <c r="D9" s="2">
        <f>C9*0.8</f>
        <v>120000</v>
      </c>
    </row>
    <row r="10" spans="2:4" x14ac:dyDescent="0.3">
      <c r="B10" s="7" t="s">
        <v>35</v>
      </c>
      <c r="C10" s="3">
        <v>0.31</v>
      </c>
      <c r="D10" s="14">
        <v>0.35</v>
      </c>
    </row>
    <row r="19" spans="1:41" x14ac:dyDescent="0.3"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  <c r="R19">
        <v>16</v>
      </c>
      <c r="S19">
        <v>17</v>
      </c>
      <c r="T19">
        <v>18</v>
      </c>
      <c r="U19">
        <v>19</v>
      </c>
      <c r="V19">
        <v>20</v>
      </c>
      <c r="W19">
        <v>21</v>
      </c>
      <c r="X19">
        <v>22</v>
      </c>
      <c r="Y19">
        <v>23</v>
      </c>
      <c r="Z19">
        <v>24</v>
      </c>
      <c r="AA19">
        <v>25</v>
      </c>
      <c r="AB19">
        <v>26</v>
      </c>
      <c r="AC19">
        <v>27</v>
      </c>
      <c r="AD19">
        <v>28</v>
      </c>
      <c r="AE19">
        <v>29</v>
      </c>
      <c r="AF19">
        <v>30</v>
      </c>
      <c r="AG19">
        <v>31</v>
      </c>
      <c r="AH19">
        <v>32</v>
      </c>
      <c r="AI19">
        <v>33</v>
      </c>
      <c r="AJ19">
        <v>34</v>
      </c>
      <c r="AK19">
        <v>35</v>
      </c>
      <c r="AL19">
        <v>36</v>
      </c>
      <c r="AM19" t="s">
        <v>14</v>
      </c>
      <c r="AN19" t="s">
        <v>15</v>
      </c>
      <c r="AO19" t="s">
        <v>16</v>
      </c>
    </row>
    <row r="20" spans="1:41" x14ac:dyDescent="0.3">
      <c r="B20" t="s">
        <v>10</v>
      </c>
      <c r="C20" s="1">
        <f>IF(C5="W", C8/12/1000, D8/12/1000)</f>
        <v>106.66666666666667</v>
      </c>
      <c r="D20" s="1">
        <f>C20</f>
        <v>106.66666666666667</v>
      </c>
      <c r="E20" s="1">
        <f t="shared" ref="E20:N20" si="0">D20</f>
        <v>106.66666666666667</v>
      </c>
      <c r="F20" s="1">
        <f t="shared" si="0"/>
        <v>106.66666666666667</v>
      </c>
      <c r="G20" s="1">
        <f t="shared" si="0"/>
        <v>106.66666666666667</v>
      </c>
      <c r="H20" s="1">
        <f t="shared" si="0"/>
        <v>106.66666666666667</v>
      </c>
      <c r="I20" s="1">
        <f t="shared" si="0"/>
        <v>106.66666666666667</v>
      </c>
      <c r="J20" s="1">
        <f t="shared" si="0"/>
        <v>106.66666666666667</v>
      </c>
      <c r="K20" s="1">
        <f t="shared" si="0"/>
        <v>106.66666666666667</v>
      </c>
      <c r="L20" s="1">
        <f t="shared" si="0"/>
        <v>106.66666666666667</v>
      </c>
      <c r="M20" s="1">
        <f t="shared" si="0"/>
        <v>106.66666666666667</v>
      </c>
      <c r="N20" s="1">
        <f t="shared" si="0"/>
        <v>106.66666666666667</v>
      </c>
      <c r="O20" s="1">
        <f>IF(C5="W",(C8+C9)/12/1000, (D8+D9)/12/1000)</f>
        <v>116.66666666666667</v>
      </c>
      <c r="P20" s="1">
        <f>O20</f>
        <v>116.66666666666667</v>
      </c>
      <c r="Q20" s="1">
        <f t="shared" ref="Q20:Z20" si="1">P20</f>
        <v>116.66666666666667</v>
      </c>
      <c r="R20" s="1">
        <f t="shared" si="1"/>
        <v>116.66666666666667</v>
      </c>
      <c r="S20" s="1">
        <f t="shared" si="1"/>
        <v>116.66666666666667</v>
      </c>
      <c r="T20" s="1">
        <f t="shared" si="1"/>
        <v>116.66666666666667</v>
      </c>
      <c r="U20" s="1">
        <f t="shared" si="1"/>
        <v>116.66666666666667</v>
      </c>
      <c r="V20" s="1">
        <f t="shared" si="1"/>
        <v>116.66666666666667</v>
      </c>
      <c r="W20" s="1">
        <f t="shared" si="1"/>
        <v>116.66666666666667</v>
      </c>
      <c r="X20" s="1">
        <f t="shared" si="1"/>
        <v>116.66666666666667</v>
      </c>
      <c r="Y20" s="1">
        <f t="shared" si="1"/>
        <v>116.66666666666667</v>
      </c>
      <c r="Z20" s="1">
        <f t="shared" si="1"/>
        <v>116.66666666666667</v>
      </c>
      <c r="AA20" s="1">
        <f>IF(C5="W",(C8+C9+C9)/12/1000,(D8+D9+D9)/12/1000)</f>
        <v>126.66666666666667</v>
      </c>
      <c r="AB20" s="1">
        <f>AA20</f>
        <v>126.66666666666667</v>
      </c>
      <c r="AC20" s="1">
        <f t="shared" ref="AC20:AL20" si="2">AB20</f>
        <v>126.66666666666667</v>
      </c>
      <c r="AD20" s="1">
        <f t="shared" si="2"/>
        <v>126.66666666666667</v>
      </c>
      <c r="AE20" s="1">
        <f t="shared" si="2"/>
        <v>126.66666666666667</v>
      </c>
      <c r="AF20" s="1">
        <f t="shared" si="2"/>
        <v>126.66666666666667</v>
      </c>
      <c r="AG20" s="1">
        <f t="shared" si="2"/>
        <v>126.66666666666667</v>
      </c>
      <c r="AH20" s="1">
        <f t="shared" si="2"/>
        <v>126.66666666666667</v>
      </c>
      <c r="AI20" s="1">
        <f t="shared" si="2"/>
        <v>126.66666666666667</v>
      </c>
      <c r="AJ20" s="1">
        <f t="shared" si="2"/>
        <v>126.66666666666667</v>
      </c>
      <c r="AK20" s="1">
        <f t="shared" si="2"/>
        <v>126.66666666666667</v>
      </c>
      <c r="AL20" s="1">
        <f t="shared" si="2"/>
        <v>126.66666666666667</v>
      </c>
      <c r="AM20" s="1">
        <f>SUM(C20:N20)</f>
        <v>1280</v>
      </c>
      <c r="AN20" s="1">
        <f>SUM(O20:Z20)</f>
        <v>1400.0000000000002</v>
      </c>
      <c r="AO20" s="1">
        <f>SUM(AA20:AL20)</f>
        <v>1520.0000000000002</v>
      </c>
    </row>
    <row r="21" spans="1:41" x14ac:dyDescent="0.3">
      <c r="A21" s="3">
        <v>0.4</v>
      </c>
      <c r="B21" s="7" t="s">
        <v>20</v>
      </c>
      <c r="C21" s="1">
        <f>C20*$A$21</f>
        <v>42.666666666666671</v>
      </c>
      <c r="D21" s="1">
        <f t="shared" ref="D21:AL21" si="3">D20*$A$21</f>
        <v>42.666666666666671</v>
      </c>
      <c r="E21" s="1">
        <f t="shared" si="3"/>
        <v>42.666666666666671</v>
      </c>
      <c r="F21" s="1">
        <f t="shared" si="3"/>
        <v>42.666666666666671</v>
      </c>
      <c r="G21" s="1">
        <f t="shared" si="3"/>
        <v>42.666666666666671</v>
      </c>
      <c r="H21" s="1">
        <f t="shared" si="3"/>
        <v>42.666666666666671</v>
      </c>
      <c r="I21" s="1">
        <f t="shared" si="3"/>
        <v>42.666666666666671</v>
      </c>
      <c r="J21" s="1">
        <f t="shared" si="3"/>
        <v>42.666666666666671</v>
      </c>
      <c r="K21" s="1">
        <f t="shared" si="3"/>
        <v>42.666666666666671</v>
      </c>
      <c r="L21" s="1">
        <f t="shared" si="3"/>
        <v>42.666666666666671</v>
      </c>
      <c r="M21" s="1">
        <f t="shared" si="3"/>
        <v>42.666666666666671</v>
      </c>
      <c r="N21" s="1">
        <f t="shared" si="3"/>
        <v>42.666666666666671</v>
      </c>
      <c r="O21" s="1">
        <f t="shared" si="3"/>
        <v>46.666666666666671</v>
      </c>
      <c r="P21" s="1">
        <f t="shared" si="3"/>
        <v>46.666666666666671</v>
      </c>
      <c r="Q21" s="1">
        <f t="shared" si="3"/>
        <v>46.666666666666671</v>
      </c>
      <c r="R21" s="1">
        <f t="shared" si="3"/>
        <v>46.666666666666671</v>
      </c>
      <c r="S21" s="1">
        <f t="shared" si="3"/>
        <v>46.666666666666671</v>
      </c>
      <c r="T21" s="1">
        <f t="shared" si="3"/>
        <v>46.666666666666671</v>
      </c>
      <c r="U21" s="1">
        <f t="shared" si="3"/>
        <v>46.666666666666671</v>
      </c>
      <c r="V21" s="1">
        <f t="shared" si="3"/>
        <v>46.666666666666671</v>
      </c>
      <c r="W21" s="1">
        <f t="shared" si="3"/>
        <v>46.666666666666671</v>
      </c>
      <c r="X21" s="1">
        <f t="shared" si="3"/>
        <v>46.666666666666671</v>
      </c>
      <c r="Y21" s="1">
        <f t="shared" si="3"/>
        <v>46.666666666666671</v>
      </c>
      <c r="Z21" s="1">
        <f t="shared" si="3"/>
        <v>46.666666666666671</v>
      </c>
      <c r="AA21" s="1">
        <f t="shared" si="3"/>
        <v>50.666666666666671</v>
      </c>
      <c r="AB21" s="1">
        <f t="shared" si="3"/>
        <v>50.666666666666671</v>
      </c>
      <c r="AC21" s="1">
        <f t="shared" si="3"/>
        <v>50.666666666666671</v>
      </c>
      <c r="AD21" s="1">
        <f t="shared" si="3"/>
        <v>50.666666666666671</v>
      </c>
      <c r="AE21" s="1">
        <f t="shared" si="3"/>
        <v>50.666666666666671</v>
      </c>
      <c r="AF21" s="1">
        <f t="shared" si="3"/>
        <v>50.666666666666671</v>
      </c>
      <c r="AG21" s="1">
        <f t="shared" si="3"/>
        <v>50.666666666666671</v>
      </c>
      <c r="AH21" s="1">
        <f t="shared" si="3"/>
        <v>50.666666666666671</v>
      </c>
      <c r="AI21" s="1">
        <f t="shared" si="3"/>
        <v>50.666666666666671</v>
      </c>
      <c r="AJ21" s="1">
        <f t="shared" si="3"/>
        <v>50.666666666666671</v>
      </c>
      <c r="AK21" s="1">
        <f t="shared" si="3"/>
        <v>50.666666666666671</v>
      </c>
      <c r="AL21" s="1">
        <f t="shared" si="3"/>
        <v>50.666666666666671</v>
      </c>
      <c r="AM21" s="1">
        <f>SUM(C21:N21)</f>
        <v>512.00000000000011</v>
      </c>
      <c r="AN21" s="1">
        <f>SUM(O21:Z21)</f>
        <v>560.00000000000011</v>
      </c>
      <c r="AO21" s="1">
        <f>SUM(AA21:AL21)</f>
        <v>608.00000000000011</v>
      </c>
    </row>
    <row r="22" spans="1:41" x14ac:dyDescent="0.3">
      <c r="A22" s="14">
        <f>60%*0.95</f>
        <v>0.56999999999999995</v>
      </c>
      <c r="B22" s="7" t="s">
        <v>21</v>
      </c>
      <c r="C22" s="1">
        <f>C20*$A$22</f>
        <v>60.8</v>
      </c>
      <c r="D22" s="1">
        <f t="shared" ref="D22:AL22" si="4">D20*$A$22</f>
        <v>60.8</v>
      </c>
      <c r="E22" s="1">
        <f t="shared" si="4"/>
        <v>60.8</v>
      </c>
      <c r="F22" s="1">
        <f t="shared" si="4"/>
        <v>60.8</v>
      </c>
      <c r="G22" s="1">
        <f t="shared" si="4"/>
        <v>60.8</v>
      </c>
      <c r="H22" s="1">
        <f t="shared" si="4"/>
        <v>60.8</v>
      </c>
      <c r="I22" s="1">
        <f t="shared" si="4"/>
        <v>60.8</v>
      </c>
      <c r="J22" s="1">
        <f t="shared" si="4"/>
        <v>60.8</v>
      </c>
      <c r="K22" s="1">
        <f t="shared" si="4"/>
        <v>60.8</v>
      </c>
      <c r="L22" s="1">
        <f t="shared" si="4"/>
        <v>60.8</v>
      </c>
      <c r="M22" s="1">
        <f t="shared" si="4"/>
        <v>60.8</v>
      </c>
      <c r="N22" s="1">
        <f t="shared" si="4"/>
        <v>60.8</v>
      </c>
      <c r="O22" s="1">
        <f t="shared" si="4"/>
        <v>66.5</v>
      </c>
      <c r="P22" s="1">
        <f t="shared" si="4"/>
        <v>66.5</v>
      </c>
      <c r="Q22" s="1">
        <f t="shared" si="4"/>
        <v>66.5</v>
      </c>
      <c r="R22" s="1">
        <f t="shared" si="4"/>
        <v>66.5</v>
      </c>
      <c r="S22" s="1">
        <f t="shared" si="4"/>
        <v>66.5</v>
      </c>
      <c r="T22" s="1">
        <f t="shared" si="4"/>
        <v>66.5</v>
      </c>
      <c r="U22" s="1">
        <f t="shared" si="4"/>
        <v>66.5</v>
      </c>
      <c r="V22" s="1">
        <f t="shared" si="4"/>
        <v>66.5</v>
      </c>
      <c r="W22" s="1">
        <f t="shared" si="4"/>
        <v>66.5</v>
      </c>
      <c r="X22" s="1">
        <f t="shared" si="4"/>
        <v>66.5</v>
      </c>
      <c r="Y22" s="1">
        <f t="shared" si="4"/>
        <v>66.5</v>
      </c>
      <c r="Z22" s="1">
        <f t="shared" si="4"/>
        <v>66.5</v>
      </c>
      <c r="AA22" s="1">
        <f t="shared" si="4"/>
        <v>72.2</v>
      </c>
      <c r="AB22" s="1">
        <f t="shared" si="4"/>
        <v>72.2</v>
      </c>
      <c r="AC22" s="1">
        <f t="shared" si="4"/>
        <v>72.2</v>
      </c>
      <c r="AD22" s="1">
        <f t="shared" si="4"/>
        <v>72.2</v>
      </c>
      <c r="AE22" s="1">
        <f t="shared" si="4"/>
        <v>72.2</v>
      </c>
      <c r="AF22" s="1">
        <f t="shared" si="4"/>
        <v>72.2</v>
      </c>
      <c r="AG22" s="1">
        <f t="shared" si="4"/>
        <v>72.2</v>
      </c>
      <c r="AH22" s="1">
        <f t="shared" si="4"/>
        <v>72.2</v>
      </c>
      <c r="AI22" s="1">
        <f t="shared" si="4"/>
        <v>72.2</v>
      </c>
      <c r="AJ22" s="1">
        <f t="shared" si="4"/>
        <v>72.2</v>
      </c>
      <c r="AK22" s="1">
        <f t="shared" si="4"/>
        <v>72.2</v>
      </c>
      <c r="AL22" s="1">
        <f t="shared" si="4"/>
        <v>72.2</v>
      </c>
      <c r="AM22" s="1">
        <f>SUM(C22:N22)</f>
        <v>729.59999999999991</v>
      </c>
      <c r="AN22" s="1">
        <f>SUM(O22:Z22)</f>
        <v>798</v>
      </c>
      <c r="AO22" s="1">
        <f>SUM(AA22:AL22)</f>
        <v>866.4000000000002</v>
      </c>
    </row>
    <row r="23" spans="1:41" x14ac:dyDescent="0.3">
      <c r="A23" s="14">
        <f>60%*0.05</f>
        <v>0.03</v>
      </c>
      <c r="B23" s="7" t="s">
        <v>22</v>
      </c>
      <c r="C23" s="1">
        <v>0</v>
      </c>
      <c r="D23" s="1">
        <f>C20*$A$23</f>
        <v>3.2</v>
      </c>
      <c r="E23" s="1">
        <f t="shared" ref="E23:AL23" si="5">D20*$A$23</f>
        <v>3.2</v>
      </c>
      <c r="F23" s="1">
        <f t="shared" si="5"/>
        <v>3.2</v>
      </c>
      <c r="G23" s="1">
        <f t="shared" si="5"/>
        <v>3.2</v>
      </c>
      <c r="H23" s="1">
        <f t="shared" si="5"/>
        <v>3.2</v>
      </c>
      <c r="I23" s="1">
        <f t="shared" si="5"/>
        <v>3.2</v>
      </c>
      <c r="J23" s="1">
        <f t="shared" si="5"/>
        <v>3.2</v>
      </c>
      <c r="K23" s="1">
        <f t="shared" si="5"/>
        <v>3.2</v>
      </c>
      <c r="L23" s="1">
        <f t="shared" si="5"/>
        <v>3.2</v>
      </c>
      <c r="M23" s="1">
        <f t="shared" si="5"/>
        <v>3.2</v>
      </c>
      <c r="N23" s="1">
        <f t="shared" si="5"/>
        <v>3.2</v>
      </c>
      <c r="O23" s="1">
        <f t="shared" si="5"/>
        <v>3.2</v>
      </c>
      <c r="P23" s="1">
        <f t="shared" si="5"/>
        <v>3.5</v>
      </c>
      <c r="Q23" s="1">
        <f t="shared" si="5"/>
        <v>3.5</v>
      </c>
      <c r="R23" s="1">
        <f t="shared" si="5"/>
        <v>3.5</v>
      </c>
      <c r="S23" s="1">
        <f t="shared" si="5"/>
        <v>3.5</v>
      </c>
      <c r="T23" s="1">
        <f t="shared" si="5"/>
        <v>3.5</v>
      </c>
      <c r="U23" s="1">
        <f t="shared" si="5"/>
        <v>3.5</v>
      </c>
      <c r="V23" s="1">
        <f t="shared" si="5"/>
        <v>3.5</v>
      </c>
      <c r="W23" s="1">
        <f t="shared" si="5"/>
        <v>3.5</v>
      </c>
      <c r="X23" s="1">
        <f t="shared" si="5"/>
        <v>3.5</v>
      </c>
      <c r="Y23" s="1">
        <f t="shared" si="5"/>
        <v>3.5</v>
      </c>
      <c r="Z23" s="1">
        <f t="shared" si="5"/>
        <v>3.5</v>
      </c>
      <c r="AA23" s="1">
        <f t="shared" si="5"/>
        <v>3.5</v>
      </c>
      <c r="AB23" s="1">
        <f t="shared" si="5"/>
        <v>3.8</v>
      </c>
      <c r="AC23" s="1">
        <f t="shared" si="5"/>
        <v>3.8</v>
      </c>
      <c r="AD23" s="1">
        <f t="shared" si="5"/>
        <v>3.8</v>
      </c>
      <c r="AE23" s="1">
        <f t="shared" si="5"/>
        <v>3.8</v>
      </c>
      <c r="AF23" s="1">
        <f t="shared" si="5"/>
        <v>3.8</v>
      </c>
      <c r="AG23" s="1">
        <f t="shared" si="5"/>
        <v>3.8</v>
      </c>
      <c r="AH23" s="1">
        <f t="shared" si="5"/>
        <v>3.8</v>
      </c>
      <c r="AI23" s="1">
        <f t="shared" si="5"/>
        <v>3.8</v>
      </c>
      <c r="AJ23" s="1">
        <f t="shared" si="5"/>
        <v>3.8</v>
      </c>
      <c r="AK23" s="1">
        <f t="shared" si="5"/>
        <v>3.8</v>
      </c>
      <c r="AL23" s="1">
        <f t="shared" si="5"/>
        <v>3.8</v>
      </c>
      <c r="AM23" s="1">
        <f>SUM(C23:N23)</f>
        <v>35.199999999999996</v>
      </c>
      <c r="AN23" s="1">
        <f>SUM(O23:Z23)</f>
        <v>41.7</v>
      </c>
      <c r="AO23" s="1">
        <f>SUM(AA23:AL23)</f>
        <v>45.29999999999999</v>
      </c>
    </row>
    <row r="24" spans="1:41" x14ac:dyDescent="0.3">
      <c r="A24" s="15">
        <v>2.1000000000000001E-2</v>
      </c>
      <c r="B24" s="7" t="s">
        <v>23</v>
      </c>
      <c r="C24" s="1">
        <f t="shared" ref="C24:AK24" si="6">($A$23+$A$22)*C20*$A$24</f>
        <v>1.3440000000000001</v>
      </c>
      <c r="D24" s="1">
        <f t="shared" si="6"/>
        <v>1.3440000000000001</v>
      </c>
      <c r="E24" s="1">
        <f t="shared" si="6"/>
        <v>1.3440000000000001</v>
      </c>
      <c r="F24" s="1">
        <f t="shared" si="6"/>
        <v>1.3440000000000001</v>
      </c>
      <c r="G24" s="1">
        <f t="shared" si="6"/>
        <v>1.3440000000000001</v>
      </c>
      <c r="H24" s="1">
        <f t="shared" si="6"/>
        <v>1.3440000000000001</v>
      </c>
      <c r="I24" s="1">
        <f t="shared" si="6"/>
        <v>1.3440000000000001</v>
      </c>
      <c r="J24" s="1">
        <f t="shared" si="6"/>
        <v>1.3440000000000001</v>
      </c>
      <c r="K24" s="1">
        <f t="shared" si="6"/>
        <v>1.3440000000000001</v>
      </c>
      <c r="L24" s="1">
        <f t="shared" si="6"/>
        <v>1.3440000000000001</v>
      </c>
      <c r="M24" s="1">
        <f t="shared" si="6"/>
        <v>1.3440000000000001</v>
      </c>
      <c r="N24" s="1">
        <f t="shared" si="6"/>
        <v>1.3440000000000001</v>
      </c>
      <c r="O24" s="1">
        <f t="shared" si="6"/>
        <v>1.4700000000000002</v>
      </c>
      <c r="P24" s="1">
        <f t="shared" si="6"/>
        <v>1.4700000000000002</v>
      </c>
      <c r="Q24" s="1">
        <f t="shared" si="6"/>
        <v>1.4700000000000002</v>
      </c>
      <c r="R24" s="1">
        <f t="shared" si="6"/>
        <v>1.4700000000000002</v>
      </c>
      <c r="S24" s="1">
        <f t="shared" si="6"/>
        <v>1.4700000000000002</v>
      </c>
      <c r="T24" s="1">
        <f t="shared" si="6"/>
        <v>1.4700000000000002</v>
      </c>
      <c r="U24" s="1">
        <f t="shared" si="6"/>
        <v>1.4700000000000002</v>
      </c>
      <c r="V24" s="1">
        <f t="shared" si="6"/>
        <v>1.4700000000000002</v>
      </c>
      <c r="W24" s="1">
        <f t="shared" si="6"/>
        <v>1.4700000000000002</v>
      </c>
      <c r="X24" s="1">
        <f t="shared" si="6"/>
        <v>1.4700000000000002</v>
      </c>
      <c r="Y24" s="1">
        <f t="shared" si="6"/>
        <v>1.4700000000000002</v>
      </c>
      <c r="Z24" s="1">
        <f t="shared" si="6"/>
        <v>1.4700000000000002</v>
      </c>
      <c r="AA24" s="1">
        <f t="shared" si="6"/>
        <v>1.5960000000000001</v>
      </c>
      <c r="AB24" s="1">
        <f t="shared" si="6"/>
        <v>1.5960000000000001</v>
      </c>
      <c r="AC24" s="1">
        <f t="shared" si="6"/>
        <v>1.5960000000000001</v>
      </c>
      <c r="AD24" s="1">
        <f t="shared" si="6"/>
        <v>1.5960000000000001</v>
      </c>
      <c r="AE24" s="1">
        <f t="shared" si="6"/>
        <v>1.5960000000000001</v>
      </c>
      <c r="AF24" s="1">
        <f t="shared" si="6"/>
        <v>1.5960000000000001</v>
      </c>
      <c r="AG24" s="1">
        <f t="shared" si="6"/>
        <v>1.5960000000000001</v>
      </c>
      <c r="AH24" s="1">
        <f t="shared" si="6"/>
        <v>1.5960000000000001</v>
      </c>
      <c r="AI24" s="1">
        <f t="shared" si="6"/>
        <v>1.5960000000000001</v>
      </c>
      <c r="AJ24" s="1">
        <f t="shared" si="6"/>
        <v>1.5960000000000001</v>
      </c>
      <c r="AK24" s="1">
        <f t="shared" si="6"/>
        <v>1.5960000000000001</v>
      </c>
      <c r="AL24" s="1">
        <f>($A$23+$A$22)*AL20*$A$24</f>
        <v>1.5960000000000001</v>
      </c>
      <c r="AM24" s="1">
        <f>SUM(C24:N24)</f>
        <v>16.127999999999997</v>
      </c>
      <c r="AN24" s="1">
        <f>SUM(O24:Z24)</f>
        <v>17.640000000000004</v>
      </c>
      <c r="AO24" s="1">
        <f>SUM(AA24:AL24)</f>
        <v>19.152000000000001</v>
      </c>
    </row>
    <row r="26" spans="1:41" x14ac:dyDescent="0.3">
      <c r="A26" s="2">
        <v>15</v>
      </c>
      <c r="B26" s="7" t="s">
        <v>24</v>
      </c>
    </row>
    <row r="28" spans="1:41" x14ac:dyDescent="0.3">
      <c r="A28" s="2">
        <v>15</v>
      </c>
      <c r="B28" s="8" t="s">
        <v>25</v>
      </c>
      <c r="C28">
        <f>A28</f>
        <v>15</v>
      </c>
      <c r="D28">
        <f>C31</f>
        <v>15</v>
      </c>
      <c r="E28">
        <f t="shared" ref="E28:AL28" si="7">D31</f>
        <v>15</v>
      </c>
      <c r="F28">
        <f t="shared" si="7"/>
        <v>15</v>
      </c>
      <c r="G28">
        <f t="shared" si="7"/>
        <v>15</v>
      </c>
      <c r="H28">
        <f t="shared" si="7"/>
        <v>15</v>
      </c>
      <c r="I28">
        <f t="shared" si="7"/>
        <v>15</v>
      </c>
      <c r="J28">
        <f t="shared" si="7"/>
        <v>15</v>
      </c>
      <c r="K28">
        <f t="shared" si="7"/>
        <v>15</v>
      </c>
      <c r="L28">
        <f t="shared" si="7"/>
        <v>15</v>
      </c>
      <c r="M28">
        <f t="shared" si="7"/>
        <v>15</v>
      </c>
      <c r="N28">
        <f t="shared" si="7"/>
        <v>15</v>
      </c>
      <c r="O28">
        <f t="shared" si="7"/>
        <v>15</v>
      </c>
      <c r="P28">
        <f t="shared" si="7"/>
        <v>15</v>
      </c>
      <c r="Q28">
        <f t="shared" si="7"/>
        <v>15</v>
      </c>
      <c r="R28">
        <f t="shared" si="7"/>
        <v>15</v>
      </c>
      <c r="S28">
        <f t="shared" si="7"/>
        <v>15</v>
      </c>
      <c r="T28">
        <f t="shared" si="7"/>
        <v>15</v>
      </c>
      <c r="U28">
        <f t="shared" si="7"/>
        <v>15</v>
      </c>
      <c r="V28">
        <f t="shared" si="7"/>
        <v>15</v>
      </c>
      <c r="W28">
        <f t="shared" si="7"/>
        <v>15</v>
      </c>
      <c r="X28">
        <f t="shared" si="7"/>
        <v>15</v>
      </c>
      <c r="Y28">
        <f t="shared" si="7"/>
        <v>15</v>
      </c>
      <c r="Z28">
        <f t="shared" si="7"/>
        <v>15</v>
      </c>
      <c r="AA28">
        <f t="shared" si="7"/>
        <v>15</v>
      </c>
      <c r="AB28">
        <f t="shared" si="7"/>
        <v>15</v>
      </c>
      <c r="AC28">
        <f t="shared" si="7"/>
        <v>15</v>
      </c>
      <c r="AD28">
        <f t="shared" si="7"/>
        <v>15</v>
      </c>
      <c r="AE28">
        <f t="shared" si="7"/>
        <v>15</v>
      </c>
      <c r="AF28">
        <f t="shared" si="7"/>
        <v>15</v>
      </c>
      <c r="AG28">
        <f t="shared" si="7"/>
        <v>15</v>
      </c>
      <c r="AH28">
        <f t="shared" si="7"/>
        <v>15</v>
      </c>
      <c r="AI28">
        <f t="shared" si="7"/>
        <v>15</v>
      </c>
      <c r="AJ28">
        <f t="shared" si="7"/>
        <v>15</v>
      </c>
      <c r="AK28">
        <f t="shared" si="7"/>
        <v>15</v>
      </c>
      <c r="AL28">
        <f t="shared" si="7"/>
        <v>15</v>
      </c>
    </row>
    <row r="29" spans="1:41" x14ac:dyDescent="0.3">
      <c r="B29" s="16" t="s">
        <v>27</v>
      </c>
      <c r="C29" s="1">
        <f>IF($C$5="W",C20*$C$10,C20*$D$10)</f>
        <v>37.333333333333336</v>
      </c>
      <c r="D29" s="1">
        <f t="shared" ref="D29:AL29" si="8">IF($C$5="W",D20*$C$10,D20*$D$10)</f>
        <v>37.333333333333336</v>
      </c>
      <c r="E29" s="1">
        <f t="shared" si="8"/>
        <v>37.333333333333336</v>
      </c>
      <c r="F29" s="1">
        <f t="shared" si="8"/>
        <v>37.333333333333336</v>
      </c>
      <c r="G29" s="1">
        <f t="shared" si="8"/>
        <v>37.333333333333336</v>
      </c>
      <c r="H29" s="1">
        <f t="shared" si="8"/>
        <v>37.333333333333336</v>
      </c>
      <c r="I29" s="1">
        <f t="shared" si="8"/>
        <v>37.333333333333336</v>
      </c>
      <c r="J29" s="1">
        <f t="shared" si="8"/>
        <v>37.333333333333336</v>
      </c>
      <c r="K29" s="1">
        <f t="shared" si="8"/>
        <v>37.333333333333336</v>
      </c>
      <c r="L29" s="1">
        <f t="shared" si="8"/>
        <v>37.333333333333336</v>
      </c>
      <c r="M29" s="1">
        <f t="shared" si="8"/>
        <v>37.333333333333336</v>
      </c>
      <c r="N29" s="1">
        <f t="shared" si="8"/>
        <v>37.333333333333336</v>
      </c>
      <c r="O29" s="1">
        <f t="shared" si="8"/>
        <v>40.833333333333336</v>
      </c>
      <c r="P29" s="1">
        <f t="shared" si="8"/>
        <v>40.833333333333336</v>
      </c>
      <c r="Q29" s="1">
        <f t="shared" si="8"/>
        <v>40.833333333333336</v>
      </c>
      <c r="R29" s="1">
        <f t="shared" si="8"/>
        <v>40.833333333333336</v>
      </c>
      <c r="S29" s="1">
        <f t="shared" si="8"/>
        <v>40.833333333333336</v>
      </c>
      <c r="T29" s="1">
        <f t="shared" si="8"/>
        <v>40.833333333333336</v>
      </c>
      <c r="U29" s="1">
        <f t="shared" si="8"/>
        <v>40.833333333333336</v>
      </c>
      <c r="V29" s="1">
        <f t="shared" si="8"/>
        <v>40.833333333333336</v>
      </c>
      <c r="W29" s="1">
        <f t="shared" si="8"/>
        <v>40.833333333333336</v>
      </c>
      <c r="X29" s="1">
        <f t="shared" si="8"/>
        <v>40.833333333333336</v>
      </c>
      <c r="Y29" s="1">
        <f t="shared" si="8"/>
        <v>40.833333333333336</v>
      </c>
      <c r="Z29" s="1">
        <f t="shared" si="8"/>
        <v>40.833333333333336</v>
      </c>
      <c r="AA29" s="1">
        <f t="shared" si="8"/>
        <v>44.333333333333336</v>
      </c>
      <c r="AB29" s="1">
        <f t="shared" si="8"/>
        <v>44.333333333333336</v>
      </c>
      <c r="AC29" s="1">
        <f t="shared" si="8"/>
        <v>44.333333333333336</v>
      </c>
      <c r="AD29" s="1">
        <f t="shared" si="8"/>
        <v>44.333333333333336</v>
      </c>
      <c r="AE29" s="1">
        <f t="shared" si="8"/>
        <v>44.333333333333336</v>
      </c>
      <c r="AF29" s="1">
        <f t="shared" si="8"/>
        <v>44.333333333333336</v>
      </c>
      <c r="AG29" s="1">
        <f t="shared" si="8"/>
        <v>44.333333333333336</v>
      </c>
      <c r="AH29" s="1">
        <f t="shared" si="8"/>
        <v>44.333333333333336</v>
      </c>
      <c r="AI29" s="1">
        <f t="shared" si="8"/>
        <v>44.333333333333336</v>
      </c>
      <c r="AJ29" s="1">
        <f t="shared" si="8"/>
        <v>44.333333333333336</v>
      </c>
      <c r="AK29" s="1">
        <f t="shared" si="8"/>
        <v>44.333333333333336</v>
      </c>
      <c r="AL29" s="1">
        <f t="shared" si="8"/>
        <v>44.333333333333336</v>
      </c>
      <c r="AM29" s="1">
        <f>SUM(C29:N29)</f>
        <v>447.99999999999994</v>
      </c>
      <c r="AN29" s="1">
        <f>SUM(O29:Z29)</f>
        <v>489.99999999999994</v>
      </c>
      <c r="AO29" s="1">
        <f>SUM(AA29:AL29)</f>
        <v>531.99999999999989</v>
      </c>
    </row>
    <row r="30" spans="1:41" x14ac:dyDescent="0.3">
      <c r="B30" s="16" t="s">
        <v>28</v>
      </c>
      <c r="C30" s="1">
        <f>IF(C28-C29&gt;$A$26,0,$A$26-C28+C29)</f>
        <v>37.333333333333336</v>
      </c>
      <c r="D30" s="1">
        <f t="shared" ref="D30:AL30" si="9">IF(D28-D29&gt;$A$26,0,$A$26-D28+D29)</f>
        <v>37.333333333333336</v>
      </c>
      <c r="E30" s="1">
        <f t="shared" si="9"/>
        <v>37.333333333333336</v>
      </c>
      <c r="F30" s="1">
        <f t="shared" si="9"/>
        <v>37.333333333333336</v>
      </c>
      <c r="G30" s="1">
        <f t="shared" si="9"/>
        <v>37.333333333333336</v>
      </c>
      <c r="H30" s="1">
        <f t="shared" si="9"/>
        <v>37.333333333333336</v>
      </c>
      <c r="I30" s="1">
        <f t="shared" si="9"/>
        <v>37.333333333333336</v>
      </c>
      <c r="J30" s="1">
        <f t="shared" si="9"/>
        <v>37.333333333333336</v>
      </c>
      <c r="K30" s="1">
        <f t="shared" si="9"/>
        <v>37.333333333333336</v>
      </c>
      <c r="L30" s="1">
        <f t="shared" si="9"/>
        <v>37.333333333333336</v>
      </c>
      <c r="M30" s="1">
        <f t="shared" si="9"/>
        <v>37.333333333333336</v>
      </c>
      <c r="N30" s="1">
        <f t="shared" si="9"/>
        <v>37.333333333333336</v>
      </c>
      <c r="O30" s="1">
        <f t="shared" si="9"/>
        <v>40.833333333333336</v>
      </c>
      <c r="P30" s="1">
        <f t="shared" si="9"/>
        <v>40.833333333333336</v>
      </c>
      <c r="Q30" s="1">
        <f t="shared" si="9"/>
        <v>40.833333333333336</v>
      </c>
      <c r="R30" s="1">
        <f t="shared" si="9"/>
        <v>40.833333333333336</v>
      </c>
      <c r="S30" s="1">
        <f t="shared" si="9"/>
        <v>40.833333333333336</v>
      </c>
      <c r="T30" s="1">
        <f t="shared" si="9"/>
        <v>40.833333333333336</v>
      </c>
      <c r="U30" s="1">
        <f t="shared" si="9"/>
        <v>40.833333333333336</v>
      </c>
      <c r="V30" s="1">
        <f t="shared" si="9"/>
        <v>40.833333333333336</v>
      </c>
      <c r="W30" s="1">
        <f t="shared" si="9"/>
        <v>40.833333333333336</v>
      </c>
      <c r="X30" s="1">
        <f t="shared" si="9"/>
        <v>40.833333333333336</v>
      </c>
      <c r="Y30" s="1">
        <f t="shared" si="9"/>
        <v>40.833333333333336</v>
      </c>
      <c r="Z30" s="1">
        <f t="shared" si="9"/>
        <v>40.833333333333336</v>
      </c>
      <c r="AA30" s="1">
        <f t="shared" si="9"/>
        <v>44.333333333333336</v>
      </c>
      <c r="AB30" s="1">
        <f t="shared" si="9"/>
        <v>44.333333333333336</v>
      </c>
      <c r="AC30" s="1">
        <f t="shared" si="9"/>
        <v>44.333333333333336</v>
      </c>
      <c r="AD30" s="1">
        <f t="shared" si="9"/>
        <v>44.333333333333336</v>
      </c>
      <c r="AE30" s="1">
        <f t="shared" si="9"/>
        <v>44.333333333333336</v>
      </c>
      <c r="AF30" s="1">
        <f t="shared" si="9"/>
        <v>44.333333333333336</v>
      </c>
      <c r="AG30" s="1">
        <f t="shared" si="9"/>
        <v>44.333333333333336</v>
      </c>
      <c r="AH30" s="1">
        <f t="shared" si="9"/>
        <v>44.333333333333336</v>
      </c>
      <c r="AI30" s="1">
        <f t="shared" si="9"/>
        <v>44.333333333333336</v>
      </c>
      <c r="AJ30" s="1">
        <f t="shared" si="9"/>
        <v>44.333333333333336</v>
      </c>
      <c r="AK30" s="1">
        <f t="shared" si="9"/>
        <v>44.333333333333336</v>
      </c>
      <c r="AL30" s="1">
        <f t="shared" si="9"/>
        <v>44.333333333333336</v>
      </c>
      <c r="AM30" s="1">
        <f>SUM(C30:N30)</f>
        <v>447.99999999999994</v>
      </c>
      <c r="AN30" s="1">
        <f>SUM(O30:Z30)</f>
        <v>489.99999999999994</v>
      </c>
      <c r="AO30" s="1">
        <f>SUM(AA30:AL30)</f>
        <v>531.99999999999989</v>
      </c>
    </row>
    <row r="31" spans="1:41" x14ac:dyDescent="0.3">
      <c r="B31" s="8" t="s">
        <v>26</v>
      </c>
      <c r="C31" s="13">
        <f>C28-C29+C30</f>
        <v>15</v>
      </c>
      <c r="D31" s="13">
        <f t="shared" ref="D31:AL31" si="10">D28-D29+D30</f>
        <v>15</v>
      </c>
      <c r="E31" s="13">
        <f t="shared" si="10"/>
        <v>15</v>
      </c>
      <c r="F31" s="13">
        <f t="shared" si="10"/>
        <v>15</v>
      </c>
      <c r="G31" s="13">
        <f t="shared" si="10"/>
        <v>15</v>
      </c>
      <c r="H31" s="13">
        <f t="shared" si="10"/>
        <v>15</v>
      </c>
      <c r="I31" s="13">
        <f t="shared" si="10"/>
        <v>15</v>
      </c>
      <c r="J31" s="13">
        <f t="shared" si="10"/>
        <v>15</v>
      </c>
      <c r="K31" s="13">
        <f t="shared" si="10"/>
        <v>15</v>
      </c>
      <c r="L31" s="13">
        <f t="shared" si="10"/>
        <v>15</v>
      </c>
      <c r="M31" s="13">
        <f t="shared" si="10"/>
        <v>15</v>
      </c>
      <c r="N31" s="13">
        <f t="shared" si="10"/>
        <v>15</v>
      </c>
      <c r="O31" s="13">
        <f t="shared" si="10"/>
        <v>15</v>
      </c>
      <c r="P31" s="13">
        <f t="shared" si="10"/>
        <v>15</v>
      </c>
      <c r="Q31" s="13">
        <f t="shared" si="10"/>
        <v>15</v>
      </c>
      <c r="R31" s="13">
        <f t="shared" si="10"/>
        <v>15</v>
      </c>
      <c r="S31" s="13">
        <f t="shared" si="10"/>
        <v>15</v>
      </c>
      <c r="T31" s="13">
        <f t="shared" si="10"/>
        <v>15</v>
      </c>
      <c r="U31" s="13">
        <f t="shared" si="10"/>
        <v>15</v>
      </c>
      <c r="V31" s="13">
        <f t="shared" si="10"/>
        <v>15</v>
      </c>
      <c r="W31" s="13">
        <f t="shared" si="10"/>
        <v>15</v>
      </c>
      <c r="X31" s="13">
        <f t="shared" si="10"/>
        <v>15</v>
      </c>
      <c r="Y31" s="13">
        <f t="shared" si="10"/>
        <v>15</v>
      </c>
      <c r="Z31" s="13">
        <f t="shared" si="10"/>
        <v>15</v>
      </c>
      <c r="AA31" s="13">
        <f t="shared" si="10"/>
        <v>15</v>
      </c>
      <c r="AB31" s="13">
        <f t="shared" si="10"/>
        <v>15</v>
      </c>
      <c r="AC31" s="13">
        <f t="shared" si="10"/>
        <v>15</v>
      </c>
      <c r="AD31" s="13">
        <f t="shared" si="10"/>
        <v>15</v>
      </c>
      <c r="AE31" s="13">
        <f t="shared" si="10"/>
        <v>15</v>
      </c>
      <c r="AF31" s="13">
        <f t="shared" si="10"/>
        <v>15</v>
      </c>
      <c r="AG31" s="13">
        <f t="shared" si="10"/>
        <v>15</v>
      </c>
      <c r="AH31" s="13">
        <f t="shared" si="10"/>
        <v>15</v>
      </c>
      <c r="AI31" s="13">
        <f t="shared" si="10"/>
        <v>15</v>
      </c>
      <c r="AJ31" s="13">
        <f t="shared" si="10"/>
        <v>15</v>
      </c>
      <c r="AK31" s="13">
        <f t="shared" si="10"/>
        <v>15</v>
      </c>
      <c r="AL31" s="13">
        <f t="shared" si="10"/>
        <v>15</v>
      </c>
      <c r="AM31" s="13">
        <f>N31</f>
        <v>15</v>
      </c>
      <c r="AN31" s="13">
        <f>Z31</f>
        <v>15</v>
      </c>
      <c r="AO31" s="13">
        <f>AL31</f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5:AO42"/>
  <sheetViews>
    <sheetView zoomScale="64" zoomScaleNormal="100" workbookViewId="0">
      <selection activeCell="D22" sqref="D22"/>
    </sheetView>
  </sheetViews>
  <sheetFormatPr defaultRowHeight="14.4" x14ac:dyDescent="0.3"/>
  <cols>
    <col min="2" max="2" width="21" bestFit="1" customWidth="1"/>
    <col min="3" max="3" width="14.33203125" customWidth="1"/>
    <col min="4" max="4" width="10.5546875" bestFit="1" customWidth="1"/>
    <col min="5" max="38" width="7.109375" customWidth="1"/>
    <col min="39" max="41" width="9.5546875" bestFit="1" customWidth="1"/>
  </cols>
  <sheetData>
    <row r="5" spans="2:4" x14ac:dyDescent="0.3">
      <c r="B5" t="s">
        <v>17</v>
      </c>
      <c r="C5" t="s">
        <v>18</v>
      </c>
    </row>
    <row r="7" spans="2:4" x14ac:dyDescent="0.3">
      <c r="B7" s="6" t="s">
        <v>9</v>
      </c>
      <c r="C7" s="9" t="s">
        <v>12</v>
      </c>
      <c r="D7" s="9" t="s">
        <v>8</v>
      </c>
    </row>
    <row r="8" spans="2:4" x14ac:dyDescent="0.3">
      <c r="B8" s="7" t="s">
        <v>11</v>
      </c>
      <c r="C8" s="2">
        <v>1600000</v>
      </c>
      <c r="D8" s="2">
        <f>C8*0.8</f>
        <v>1280000</v>
      </c>
    </row>
    <row r="9" spans="2:4" x14ac:dyDescent="0.3">
      <c r="B9" s="7" t="s">
        <v>13</v>
      </c>
      <c r="C9" s="2">
        <v>150000</v>
      </c>
      <c r="D9" s="2">
        <f>C9*0.8</f>
        <v>120000</v>
      </c>
    </row>
    <row r="10" spans="2:4" x14ac:dyDescent="0.3">
      <c r="B10" s="7" t="s">
        <v>35</v>
      </c>
      <c r="C10" s="3">
        <v>0.31</v>
      </c>
      <c r="D10" s="14">
        <v>0.35</v>
      </c>
    </row>
    <row r="11" spans="2:4" x14ac:dyDescent="0.3">
      <c r="B11" s="7" t="s">
        <v>34</v>
      </c>
      <c r="C11" s="3">
        <v>0.17</v>
      </c>
      <c r="D11" s="3">
        <v>0.2</v>
      </c>
    </row>
    <row r="18" spans="1:41" x14ac:dyDescent="0.3">
      <c r="C18" s="132" t="s">
        <v>29</v>
      </c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4"/>
    </row>
    <row r="19" spans="1:41" x14ac:dyDescent="0.3">
      <c r="C19" s="20">
        <v>1</v>
      </c>
      <c r="D19" s="21">
        <v>2</v>
      </c>
      <c r="E19" s="21">
        <v>3</v>
      </c>
      <c r="F19" s="21">
        <v>4</v>
      </c>
      <c r="G19" s="21">
        <v>5</v>
      </c>
      <c r="H19" s="21">
        <v>6</v>
      </c>
      <c r="I19" s="21">
        <v>7</v>
      </c>
      <c r="J19" s="21">
        <v>8</v>
      </c>
      <c r="K19" s="21">
        <v>9</v>
      </c>
      <c r="L19" s="21">
        <v>10</v>
      </c>
      <c r="M19" s="21">
        <v>11</v>
      </c>
      <c r="N19" s="21">
        <v>12</v>
      </c>
      <c r="O19" s="21">
        <v>13</v>
      </c>
      <c r="P19" s="21">
        <v>14</v>
      </c>
      <c r="Q19" s="21">
        <v>15</v>
      </c>
      <c r="R19" s="21">
        <v>16</v>
      </c>
      <c r="S19" s="21">
        <v>17</v>
      </c>
      <c r="T19" s="21">
        <v>18</v>
      </c>
      <c r="U19" s="21">
        <v>19</v>
      </c>
      <c r="V19" s="21">
        <v>20</v>
      </c>
      <c r="W19" s="21">
        <v>21</v>
      </c>
      <c r="X19" s="21">
        <v>22</v>
      </c>
      <c r="Y19" s="21">
        <v>23</v>
      </c>
      <c r="Z19" s="21">
        <v>24</v>
      </c>
      <c r="AA19" s="21">
        <v>25</v>
      </c>
      <c r="AB19" s="21">
        <v>26</v>
      </c>
      <c r="AC19" s="21">
        <v>27</v>
      </c>
      <c r="AD19" s="21">
        <v>28</v>
      </c>
      <c r="AE19" s="21">
        <v>29</v>
      </c>
      <c r="AF19" s="21">
        <v>30</v>
      </c>
      <c r="AG19" s="21">
        <v>31</v>
      </c>
      <c r="AH19" s="21">
        <v>32</v>
      </c>
      <c r="AI19" s="21">
        <v>33</v>
      </c>
      <c r="AJ19" s="21">
        <v>34</v>
      </c>
      <c r="AK19" s="21">
        <v>35</v>
      </c>
      <c r="AL19" s="22">
        <v>36</v>
      </c>
      <c r="AM19" s="17" t="s">
        <v>14</v>
      </c>
      <c r="AN19" s="18" t="s">
        <v>15</v>
      </c>
      <c r="AO19" s="19" t="s">
        <v>16</v>
      </c>
    </row>
    <row r="20" spans="1:41" x14ac:dyDescent="0.3">
      <c r="A20" s="25"/>
      <c r="B20" s="23" t="s">
        <v>10</v>
      </c>
      <c r="C20" s="36">
        <f>IF(C5="W", C8/12/1000, D8/12/1000)</f>
        <v>133.33333333333334</v>
      </c>
      <c r="D20" s="37">
        <f>C20</f>
        <v>133.33333333333334</v>
      </c>
      <c r="E20" s="37">
        <f t="shared" ref="E20:N20" si="0">D20</f>
        <v>133.33333333333334</v>
      </c>
      <c r="F20" s="37">
        <f t="shared" si="0"/>
        <v>133.33333333333334</v>
      </c>
      <c r="G20" s="37">
        <f t="shared" si="0"/>
        <v>133.33333333333334</v>
      </c>
      <c r="H20" s="37">
        <f t="shared" si="0"/>
        <v>133.33333333333334</v>
      </c>
      <c r="I20" s="37">
        <f t="shared" si="0"/>
        <v>133.33333333333334</v>
      </c>
      <c r="J20" s="37">
        <f t="shared" si="0"/>
        <v>133.33333333333334</v>
      </c>
      <c r="K20" s="37">
        <f t="shared" si="0"/>
        <v>133.33333333333334</v>
      </c>
      <c r="L20" s="37">
        <f t="shared" si="0"/>
        <v>133.33333333333334</v>
      </c>
      <c r="M20" s="37">
        <f t="shared" si="0"/>
        <v>133.33333333333334</v>
      </c>
      <c r="N20" s="37">
        <f t="shared" si="0"/>
        <v>133.33333333333334</v>
      </c>
      <c r="O20" s="37">
        <f>IF(C5="W",(C8+C9)/12/1000, (D8+D9)/12/1000)</f>
        <v>145.83333333333334</v>
      </c>
      <c r="P20" s="37">
        <f>O20</f>
        <v>145.83333333333334</v>
      </c>
      <c r="Q20" s="37">
        <f t="shared" ref="Q20:Z20" si="1">P20</f>
        <v>145.83333333333334</v>
      </c>
      <c r="R20" s="37">
        <f t="shared" si="1"/>
        <v>145.83333333333334</v>
      </c>
      <c r="S20" s="37">
        <f t="shared" si="1"/>
        <v>145.83333333333334</v>
      </c>
      <c r="T20" s="37">
        <f t="shared" si="1"/>
        <v>145.83333333333334</v>
      </c>
      <c r="U20" s="37">
        <f t="shared" si="1"/>
        <v>145.83333333333334</v>
      </c>
      <c r="V20" s="37">
        <f t="shared" si="1"/>
        <v>145.83333333333334</v>
      </c>
      <c r="W20" s="37">
        <f t="shared" si="1"/>
        <v>145.83333333333334</v>
      </c>
      <c r="X20" s="37">
        <f t="shared" si="1"/>
        <v>145.83333333333334</v>
      </c>
      <c r="Y20" s="37">
        <f t="shared" si="1"/>
        <v>145.83333333333334</v>
      </c>
      <c r="Z20" s="37">
        <f t="shared" si="1"/>
        <v>145.83333333333334</v>
      </c>
      <c r="AA20" s="37">
        <f>IF(C5="W",(C8+C9+C9)/12/1000,(D8+D9+D9)/12/1000)</f>
        <v>158.33333333333334</v>
      </c>
      <c r="AB20" s="37">
        <f>AA20</f>
        <v>158.33333333333334</v>
      </c>
      <c r="AC20" s="37">
        <f t="shared" ref="AC20:AL20" si="2">AB20</f>
        <v>158.33333333333334</v>
      </c>
      <c r="AD20" s="37">
        <f t="shared" si="2"/>
        <v>158.33333333333334</v>
      </c>
      <c r="AE20" s="37">
        <f t="shared" si="2"/>
        <v>158.33333333333334</v>
      </c>
      <c r="AF20" s="37">
        <f t="shared" si="2"/>
        <v>158.33333333333334</v>
      </c>
      <c r="AG20" s="37">
        <f t="shared" si="2"/>
        <v>158.33333333333334</v>
      </c>
      <c r="AH20" s="37">
        <f t="shared" si="2"/>
        <v>158.33333333333334</v>
      </c>
      <c r="AI20" s="37">
        <f t="shared" si="2"/>
        <v>158.33333333333334</v>
      </c>
      <c r="AJ20" s="37">
        <f t="shared" si="2"/>
        <v>158.33333333333334</v>
      </c>
      <c r="AK20" s="37">
        <f t="shared" si="2"/>
        <v>158.33333333333334</v>
      </c>
      <c r="AL20" s="38">
        <f t="shared" si="2"/>
        <v>158.33333333333334</v>
      </c>
      <c r="AM20" s="36">
        <f>SUM(C20:N20)</f>
        <v>1599.9999999999998</v>
      </c>
      <c r="AN20" s="37">
        <f>SUM(O20:Z20)</f>
        <v>1749.9999999999998</v>
      </c>
      <c r="AO20" s="38">
        <f>SUM(AA20:AL20)</f>
        <v>1899.9999999999998</v>
      </c>
    </row>
    <row r="21" spans="1:41" x14ac:dyDescent="0.3">
      <c r="A21" s="26">
        <v>0.4</v>
      </c>
      <c r="B21" s="32" t="s">
        <v>20</v>
      </c>
      <c r="C21" s="39">
        <f>C20*$A$21</f>
        <v>53.333333333333343</v>
      </c>
      <c r="D21" s="40">
        <f t="shared" ref="D21:AL21" si="3">D20*$A$21</f>
        <v>53.333333333333343</v>
      </c>
      <c r="E21" s="40">
        <f t="shared" si="3"/>
        <v>53.333333333333343</v>
      </c>
      <c r="F21" s="40">
        <f t="shared" si="3"/>
        <v>53.333333333333343</v>
      </c>
      <c r="G21" s="40">
        <f t="shared" si="3"/>
        <v>53.333333333333343</v>
      </c>
      <c r="H21" s="40">
        <f t="shared" si="3"/>
        <v>53.333333333333343</v>
      </c>
      <c r="I21" s="40">
        <f t="shared" si="3"/>
        <v>53.333333333333343</v>
      </c>
      <c r="J21" s="40">
        <f t="shared" si="3"/>
        <v>53.333333333333343</v>
      </c>
      <c r="K21" s="40">
        <f t="shared" si="3"/>
        <v>53.333333333333343</v>
      </c>
      <c r="L21" s="40">
        <f t="shared" si="3"/>
        <v>53.333333333333343</v>
      </c>
      <c r="M21" s="40">
        <f t="shared" si="3"/>
        <v>53.333333333333343</v>
      </c>
      <c r="N21" s="40">
        <f t="shared" si="3"/>
        <v>53.333333333333343</v>
      </c>
      <c r="O21" s="40">
        <f t="shared" si="3"/>
        <v>58.333333333333343</v>
      </c>
      <c r="P21" s="40">
        <f t="shared" si="3"/>
        <v>58.333333333333343</v>
      </c>
      <c r="Q21" s="40">
        <f t="shared" si="3"/>
        <v>58.333333333333343</v>
      </c>
      <c r="R21" s="40">
        <f t="shared" si="3"/>
        <v>58.333333333333343</v>
      </c>
      <c r="S21" s="40">
        <f t="shared" si="3"/>
        <v>58.333333333333343</v>
      </c>
      <c r="T21" s="40">
        <f t="shared" si="3"/>
        <v>58.333333333333343</v>
      </c>
      <c r="U21" s="40">
        <f t="shared" si="3"/>
        <v>58.333333333333343</v>
      </c>
      <c r="V21" s="40">
        <f t="shared" si="3"/>
        <v>58.333333333333343</v>
      </c>
      <c r="W21" s="40">
        <f t="shared" si="3"/>
        <v>58.333333333333343</v>
      </c>
      <c r="X21" s="40">
        <f t="shared" si="3"/>
        <v>58.333333333333343</v>
      </c>
      <c r="Y21" s="40">
        <f t="shared" si="3"/>
        <v>58.333333333333343</v>
      </c>
      <c r="Z21" s="40">
        <f t="shared" si="3"/>
        <v>58.333333333333343</v>
      </c>
      <c r="AA21" s="40">
        <f t="shared" si="3"/>
        <v>63.333333333333343</v>
      </c>
      <c r="AB21" s="40">
        <f t="shared" si="3"/>
        <v>63.333333333333343</v>
      </c>
      <c r="AC21" s="40">
        <f t="shared" si="3"/>
        <v>63.333333333333343</v>
      </c>
      <c r="AD21" s="40">
        <f t="shared" si="3"/>
        <v>63.333333333333343</v>
      </c>
      <c r="AE21" s="40">
        <f t="shared" si="3"/>
        <v>63.333333333333343</v>
      </c>
      <c r="AF21" s="40">
        <f t="shared" si="3"/>
        <v>63.333333333333343</v>
      </c>
      <c r="AG21" s="40">
        <f t="shared" si="3"/>
        <v>63.333333333333343</v>
      </c>
      <c r="AH21" s="40">
        <f t="shared" si="3"/>
        <v>63.333333333333343</v>
      </c>
      <c r="AI21" s="40">
        <f t="shared" si="3"/>
        <v>63.333333333333343</v>
      </c>
      <c r="AJ21" s="40">
        <f t="shared" si="3"/>
        <v>63.333333333333343</v>
      </c>
      <c r="AK21" s="40">
        <f t="shared" si="3"/>
        <v>63.333333333333343</v>
      </c>
      <c r="AL21" s="41">
        <f t="shared" si="3"/>
        <v>63.333333333333343</v>
      </c>
      <c r="AM21" s="39">
        <f>SUM(C21:N21)</f>
        <v>640.00000000000034</v>
      </c>
      <c r="AN21" s="40">
        <f>SUM(O21:Z21)</f>
        <v>700.00000000000034</v>
      </c>
      <c r="AO21" s="41">
        <f>SUM(AA21:AL21)</f>
        <v>760.00000000000034</v>
      </c>
    </row>
    <row r="22" spans="1:41" x14ac:dyDescent="0.3">
      <c r="A22" s="27">
        <f>60%*0.95</f>
        <v>0.56999999999999995</v>
      </c>
      <c r="B22" s="32" t="s">
        <v>21</v>
      </c>
      <c r="C22" s="39">
        <f>C20*$A$22</f>
        <v>76</v>
      </c>
      <c r="D22" s="40">
        <f t="shared" ref="D22:AL22" si="4">D20*$A$22</f>
        <v>76</v>
      </c>
      <c r="E22" s="40">
        <f t="shared" si="4"/>
        <v>76</v>
      </c>
      <c r="F22" s="40">
        <f t="shared" si="4"/>
        <v>76</v>
      </c>
      <c r="G22" s="40">
        <f t="shared" si="4"/>
        <v>76</v>
      </c>
      <c r="H22" s="40">
        <f t="shared" si="4"/>
        <v>76</v>
      </c>
      <c r="I22" s="40">
        <f t="shared" si="4"/>
        <v>76</v>
      </c>
      <c r="J22" s="40">
        <f t="shared" si="4"/>
        <v>76</v>
      </c>
      <c r="K22" s="40">
        <f t="shared" si="4"/>
        <v>76</v>
      </c>
      <c r="L22" s="40">
        <f t="shared" si="4"/>
        <v>76</v>
      </c>
      <c r="M22" s="40">
        <f t="shared" si="4"/>
        <v>76</v>
      </c>
      <c r="N22" s="40">
        <f t="shared" si="4"/>
        <v>76</v>
      </c>
      <c r="O22" s="40">
        <f t="shared" si="4"/>
        <v>83.125</v>
      </c>
      <c r="P22" s="40">
        <f t="shared" si="4"/>
        <v>83.125</v>
      </c>
      <c r="Q22" s="40">
        <f t="shared" si="4"/>
        <v>83.125</v>
      </c>
      <c r="R22" s="40">
        <f t="shared" si="4"/>
        <v>83.125</v>
      </c>
      <c r="S22" s="40">
        <f t="shared" si="4"/>
        <v>83.125</v>
      </c>
      <c r="T22" s="40">
        <f t="shared" si="4"/>
        <v>83.125</v>
      </c>
      <c r="U22" s="40">
        <f t="shared" si="4"/>
        <v>83.125</v>
      </c>
      <c r="V22" s="40">
        <f t="shared" si="4"/>
        <v>83.125</v>
      </c>
      <c r="W22" s="40">
        <f t="shared" si="4"/>
        <v>83.125</v>
      </c>
      <c r="X22" s="40">
        <f t="shared" si="4"/>
        <v>83.125</v>
      </c>
      <c r="Y22" s="40">
        <f t="shared" si="4"/>
        <v>83.125</v>
      </c>
      <c r="Z22" s="40">
        <f t="shared" si="4"/>
        <v>83.125</v>
      </c>
      <c r="AA22" s="40">
        <f t="shared" si="4"/>
        <v>90.25</v>
      </c>
      <c r="AB22" s="40">
        <f t="shared" si="4"/>
        <v>90.25</v>
      </c>
      <c r="AC22" s="40">
        <f t="shared" si="4"/>
        <v>90.25</v>
      </c>
      <c r="AD22" s="40">
        <f t="shared" si="4"/>
        <v>90.25</v>
      </c>
      <c r="AE22" s="40">
        <f t="shared" si="4"/>
        <v>90.25</v>
      </c>
      <c r="AF22" s="40">
        <f t="shared" si="4"/>
        <v>90.25</v>
      </c>
      <c r="AG22" s="40">
        <f t="shared" si="4"/>
        <v>90.25</v>
      </c>
      <c r="AH22" s="40">
        <f t="shared" si="4"/>
        <v>90.25</v>
      </c>
      <c r="AI22" s="40">
        <f t="shared" si="4"/>
        <v>90.25</v>
      </c>
      <c r="AJ22" s="40">
        <f t="shared" si="4"/>
        <v>90.25</v>
      </c>
      <c r="AK22" s="40">
        <f t="shared" si="4"/>
        <v>90.25</v>
      </c>
      <c r="AL22" s="41">
        <f t="shared" si="4"/>
        <v>90.25</v>
      </c>
      <c r="AM22" s="39">
        <f>SUM(C22:N22)</f>
        <v>912</v>
      </c>
      <c r="AN22" s="40">
        <f>SUM(O22:Z22)</f>
        <v>997.5</v>
      </c>
      <c r="AO22" s="41">
        <f>SUM(AA22:AL22)</f>
        <v>1083</v>
      </c>
    </row>
    <row r="23" spans="1:41" x14ac:dyDescent="0.3">
      <c r="A23" s="27">
        <f>60%*0.05</f>
        <v>0.03</v>
      </c>
      <c r="B23" s="32" t="s">
        <v>22</v>
      </c>
      <c r="C23" s="39">
        <v>0</v>
      </c>
      <c r="D23" s="40">
        <f>C20*$A$23</f>
        <v>4</v>
      </c>
      <c r="E23" s="40">
        <f t="shared" ref="E23:AL23" si="5">D20*$A$23</f>
        <v>4</v>
      </c>
      <c r="F23" s="40">
        <f t="shared" si="5"/>
        <v>4</v>
      </c>
      <c r="G23" s="40">
        <f t="shared" si="5"/>
        <v>4</v>
      </c>
      <c r="H23" s="40">
        <f t="shared" si="5"/>
        <v>4</v>
      </c>
      <c r="I23" s="40">
        <f t="shared" si="5"/>
        <v>4</v>
      </c>
      <c r="J23" s="40">
        <f t="shared" si="5"/>
        <v>4</v>
      </c>
      <c r="K23" s="40">
        <f t="shared" si="5"/>
        <v>4</v>
      </c>
      <c r="L23" s="40">
        <f t="shared" si="5"/>
        <v>4</v>
      </c>
      <c r="M23" s="40">
        <f t="shared" si="5"/>
        <v>4</v>
      </c>
      <c r="N23" s="40">
        <f t="shared" si="5"/>
        <v>4</v>
      </c>
      <c r="O23" s="40">
        <f t="shared" si="5"/>
        <v>4</v>
      </c>
      <c r="P23" s="40">
        <f t="shared" si="5"/>
        <v>4.375</v>
      </c>
      <c r="Q23" s="40">
        <f t="shared" si="5"/>
        <v>4.375</v>
      </c>
      <c r="R23" s="40">
        <f t="shared" si="5"/>
        <v>4.375</v>
      </c>
      <c r="S23" s="40">
        <f t="shared" si="5"/>
        <v>4.375</v>
      </c>
      <c r="T23" s="40">
        <f t="shared" si="5"/>
        <v>4.375</v>
      </c>
      <c r="U23" s="40">
        <f t="shared" si="5"/>
        <v>4.375</v>
      </c>
      <c r="V23" s="40">
        <f t="shared" si="5"/>
        <v>4.375</v>
      </c>
      <c r="W23" s="40">
        <f t="shared" si="5"/>
        <v>4.375</v>
      </c>
      <c r="X23" s="40">
        <f t="shared" si="5"/>
        <v>4.375</v>
      </c>
      <c r="Y23" s="40">
        <f t="shared" si="5"/>
        <v>4.375</v>
      </c>
      <c r="Z23" s="40">
        <f t="shared" si="5"/>
        <v>4.375</v>
      </c>
      <c r="AA23" s="40">
        <f t="shared" si="5"/>
        <v>4.375</v>
      </c>
      <c r="AB23" s="40">
        <f t="shared" si="5"/>
        <v>4.75</v>
      </c>
      <c r="AC23" s="40">
        <f t="shared" si="5"/>
        <v>4.75</v>
      </c>
      <c r="AD23" s="40">
        <f t="shared" si="5"/>
        <v>4.75</v>
      </c>
      <c r="AE23" s="40">
        <f t="shared" si="5"/>
        <v>4.75</v>
      </c>
      <c r="AF23" s="40">
        <f t="shared" si="5"/>
        <v>4.75</v>
      </c>
      <c r="AG23" s="40">
        <f t="shared" si="5"/>
        <v>4.75</v>
      </c>
      <c r="AH23" s="40">
        <f t="shared" si="5"/>
        <v>4.75</v>
      </c>
      <c r="AI23" s="40">
        <f t="shared" si="5"/>
        <v>4.75</v>
      </c>
      <c r="AJ23" s="40">
        <f t="shared" si="5"/>
        <v>4.75</v>
      </c>
      <c r="AK23" s="40">
        <f t="shared" si="5"/>
        <v>4.75</v>
      </c>
      <c r="AL23" s="41">
        <f t="shared" si="5"/>
        <v>4.75</v>
      </c>
      <c r="AM23" s="39">
        <f>SUM(C23:N23)</f>
        <v>44</v>
      </c>
      <c r="AN23" s="40">
        <f>SUM(O23:Z23)</f>
        <v>52.125</v>
      </c>
      <c r="AO23" s="41">
        <f>SUM(AA23:AL23)</f>
        <v>56.625</v>
      </c>
    </row>
    <row r="24" spans="1:41" x14ac:dyDescent="0.3">
      <c r="A24" s="28">
        <v>2.1000000000000001E-2</v>
      </c>
      <c r="B24" s="32" t="s">
        <v>23</v>
      </c>
      <c r="C24" s="39">
        <f t="shared" ref="C24:AK24" si="6">($A$23+$A$22)*C20*$A$24</f>
        <v>1.6800000000000002</v>
      </c>
      <c r="D24" s="40">
        <f t="shared" si="6"/>
        <v>1.6800000000000002</v>
      </c>
      <c r="E24" s="40">
        <f t="shared" si="6"/>
        <v>1.6800000000000002</v>
      </c>
      <c r="F24" s="40">
        <f t="shared" si="6"/>
        <v>1.6800000000000002</v>
      </c>
      <c r="G24" s="40">
        <f t="shared" si="6"/>
        <v>1.6800000000000002</v>
      </c>
      <c r="H24" s="40">
        <f t="shared" si="6"/>
        <v>1.6800000000000002</v>
      </c>
      <c r="I24" s="40">
        <f t="shared" si="6"/>
        <v>1.6800000000000002</v>
      </c>
      <c r="J24" s="40">
        <f t="shared" si="6"/>
        <v>1.6800000000000002</v>
      </c>
      <c r="K24" s="40">
        <f t="shared" si="6"/>
        <v>1.6800000000000002</v>
      </c>
      <c r="L24" s="40">
        <f t="shared" si="6"/>
        <v>1.6800000000000002</v>
      </c>
      <c r="M24" s="40">
        <f t="shared" si="6"/>
        <v>1.6800000000000002</v>
      </c>
      <c r="N24" s="40">
        <f t="shared" si="6"/>
        <v>1.6800000000000002</v>
      </c>
      <c r="O24" s="40">
        <f t="shared" si="6"/>
        <v>1.8375000000000001</v>
      </c>
      <c r="P24" s="40">
        <f t="shared" si="6"/>
        <v>1.8375000000000001</v>
      </c>
      <c r="Q24" s="40">
        <f t="shared" si="6"/>
        <v>1.8375000000000001</v>
      </c>
      <c r="R24" s="40">
        <f t="shared" si="6"/>
        <v>1.8375000000000001</v>
      </c>
      <c r="S24" s="40">
        <f t="shared" si="6"/>
        <v>1.8375000000000001</v>
      </c>
      <c r="T24" s="40">
        <f t="shared" si="6"/>
        <v>1.8375000000000001</v>
      </c>
      <c r="U24" s="40">
        <f t="shared" si="6"/>
        <v>1.8375000000000001</v>
      </c>
      <c r="V24" s="40">
        <f t="shared" si="6"/>
        <v>1.8375000000000001</v>
      </c>
      <c r="W24" s="40">
        <f t="shared" si="6"/>
        <v>1.8375000000000001</v>
      </c>
      <c r="X24" s="40">
        <f t="shared" si="6"/>
        <v>1.8375000000000001</v>
      </c>
      <c r="Y24" s="40">
        <f t="shared" si="6"/>
        <v>1.8375000000000001</v>
      </c>
      <c r="Z24" s="40">
        <f t="shared" si="6"/>
        <v>1.8375000000000001</v>
      </c>
      <c r="AA24" s="40">
        <f t="shared" si="6"/>
        <v>1.9950000000000001</v>
      </c>
      <c r="AB24" s="40">
        <f t="shared" si="6"/>
        <v>1.9950000000000001</v>
      </c>
      <c r="AC24" s="40">
        <f t="shared" si="6"/>
        <v>1.9950000000000001</v>
      </c>
      <c r="AD24" s="40">
        <f t="shared" si="6"/>
        <v>1.9950000000000001</v>
      </c>
      <c r="AE24" s="40">
        <f t="shared" si="6"/>
        <v>1.9950000000000001</v>
      </c>
      <c r="AF24" s="40">
        <f t="shared" si="6"/>
        <v>1.9950000000000001</v>
      </c>
      <c r="AG24" s="40">
        <f t="shared" si="6"/>
        <v>1.9950000000000001</v>
      </c>
      <c r="AH24" s="40">
        <f t="shared" si="6"/>
        <v>1.9950000000000001</v>
      </c>
      <c r="AI24" s="40">
        <f t="shared" si="6"/>
        <v>1.9950000000000001</v>
      </c>
      <c r="AJ24" s="40">
        <f t="shared" si="6"/>
        <v>1.9950000000000001</v>
      </c>
      <c r="AK24" s="40">
        <f t="shared" si="6"/>
        <v>1.9950000000000001</v>
      </c>
      <c r="AL24" s="41">
        <f>($A$23+$A$22)*AL20*$A$24</f>
        <v>1.9950000000000001</v>
      </c>
      <c r="AM24" s="39">
        <f>SUM(C24:N24)</f>
        <v>20.16</v>
      </c>
      <c r="AN24" s="40">
        <f>SUM(O24:Z24)</f>
        <v>22.049999999999997</v>
      </c>
      <c r="AO24" s="41">
        <f>SUM(AA24:AL24)</f>
        <v>23.940000000000008</v>
      </c>
    </row>
    <row r="25" spans="1:41" x14ac:dyDescent="0.3">
      <c r="A25" s="29"/>
      <c r="B25" s="24"/>
      <c r="C25" s="42"/>
      <c r="AL25" s="43"/>
      <c r="AM25" s="42"/>
      <c r="AO25" s="43"/>
    </row>
    <row r="26" spans="1:41" x14ac:dyDescent="0.3">
      <c r="A26" s="30">
        <v>15</v>
      </c>
      <c r="B26" s="32" t="s">
        <v>24</v>
      </c>
      <c r="C26" s="42"/>
      <c r="AL26" s="43"/>
      <c r="AM26" s="42"/>
      <c r="AO26" s="43"/>
    </row>
    <row r="27" spans="1:41" x14ac:dyDescent="0.3">
      <c r="A27" s="29"/>
      <c r="B27" s="24"/>
      <c r="C27" s="42"/>
      <c r="AL27" s="43"/>
      <c r="AM27" s="42"/>
      <c r="AO27" s="43"/>
    </row>
    <row r="28" spans="1:41" x14ac:dyDescent="0.3">
      <c r="A28" s="30">
        <v>15</v>
      </c>
      <c r="B28" s="33" t="s">
        <v>25</v>
      </c>
      <c r="C28" s="42">
        <f>A28</f>
        <v>15</v>
      </c>
      <c r="D28">
        <f>C31</f>
        <v>15</v>
      </c>
      <c r="E28">
        <f t="shared" ref="E28:AL28" si="7">D31</f>
        <v>15</v>
      </c>
      <c r="F28">
        <f t="shared" si="7"/>
        <v>15</v>
      </c>
      <c r="G28">
        <f t="shared" si="7"/>
        <v>15</v>
      </c>
      <c r="H28">
        <f t="shared" si="7"/>
        <v>15</v>
      </c>
      <c r="I28">
        <f t="shared" si="7"/>
        <v>15</v>
      </c>
      <c r="J28">
        <f t="shared" si="7"/>
        <v>15</v>
      </c>
      <c r="K28">
        <f t="shared" si="7"/>
        <v>15</v>
      </c>
      <c r="L28">
        <f t="shared" si="7"/>
        <v>15</v>
      </c>
      <c r="M28">
        <f t="shared" si="7"/>
        <v>15</v>
      </c>
      <c r="N28">
        <f t="shared" si="7"/>
        <v>15</v>
      </c>
      <c r="O28">
        <f t="shared" si="7"/>
        <v>15</v>
      </c>
      <c r="P28">
        <f t="shared" si="7"/>
        <v>15</v>
      </c>
      <c r="Q28">
        <f t="shared" si="7"/>
        <v>15</v>
      </c>
      <c r="R28">
        <f t="shared" si="7"/>
        <v>15</v>
      </c>
      <c r="S28">
        <f t="shared" si="7"/>
        <v>15</v>
      </c>
      <c r="T28">
        <f t="shared" si="7"/>
        <v>15</v>
      </c>
      <c r="U28">
        <f t="shared" si="7"/>
        <v>15</v>
      </c>
      <c r="V28">
        <f t="shared" si="7"/>
        <v>15</v>
      </c>
      <c r="W28">
        <f t="shared" si="7"/>
        <v>15</v>
      </c>
      <c r="X28">
        <f t="shared" si="7"/>
        <v>15</v>
      </c>
      <c r="Y28">
        <f t="shared" si="7"/>
        <v>15</v>
      </c>
      <c r="Z28">
        <f t="shared" si="7"/>
        <v>15</v>
      </c>
      <c r="AA28">
        <f t="shared" si="7"/>
        <v>15</v>
      </c>
      <c r="AB28">
        <f t="shared" si="7"/>
        <v>15</v>
      </c>
      <c r="AC28">
        <f t="shared" si="7"/>
        <v>15</v>
      </c>
      <c r="AD28">
        <f t="shared" si="7"/>
        <v>15</v>
      </c>
      <c r="AE28">
        <f t="shared" si="7"/>
        <v>15</v>
      </c>
      <c r="AF28">
        <f t="shared" si="7"/>
        <v>15</v>
      </c>
      <c r="AG28">
        <f t="shared" si="7"/>
        <v>15</v>
      </c>
      <c r="AH28">
        <f t="shared" si="7"/>
        <v>15</v>
      </c>
      <c r="AI28">
        <f t="shared" si="7"/>
        <v>15</v>
      </c>
      <c r="AJ28">
        <f t="shared" si="7"/>
        <v>15</v>
      </c>
      <c r="AK28">
        <f t="shared" si="7"/>
        <v>15</v>
      </c>
      <c r="AL28" s="43">
        <f t="shared" si="7"/>
        <v>15</v>
      </c>
      <c r="AM28" s="42"/>
      <c r="AO28" s="43"/>
    </row>
    <row r="29" spans="1:41" x14ac:dyDescent="0.3">
      <c r="A29" s="29"/>
      <c r="B29" s="34" t="s">
        <v>27</v>
      </c>
      <c r="C29" s="39">
        <f>IF($C$5="W",C20*$C$10,C20*$D$10)</f>
        <v>41.333333333333336</v>
      </c>
      <c r="D29" s="40">
        <f t="shared" ref="D29:AL29" si="8">IF($C$5="W",D20*$C$10,D20*$D$10)</f>
        <v>41.333333333333336</v>
      </c>
      <c r="E29" s="40">
        <f t="shared" si="8"/>
        <v>41.333333333333336</v>
      </c>
      <c r="F29" s="40">
        <f t="shared" si="8"/>
        <v>41.333333333333336</v>
      </c>
      <c r="G29" s="40">
        <f t="shared" si="8"/>
        <v>41.333333333333336</v>
      </c>
      <c r="H29" s="40">
        <f t="shared" si="8"/>
        <v>41.333333333333336</v>
      </c>
      <c r="I29" s="40">
        <f t="shared" si="8"/>
        <v>41.333333333333336</v>
      </c>
      <c r="J29" s="40">
        <f t="shared" si="8"/>
        <v>41.333333333333336</v>
      </c>
      <c r="K29" s="40">
        <f t="shared" si="8"/>
        <v>41.333333333333336</v>
      </c>
      <c r="L29" s="40">
        <f t="shared" si="8"/>
        <v>41.333333333333336</v>
      </c>
      <c r="M29" s="40">
        <f t="shared" si="8"/>
        <v>41.333333333333336</v>
      </c>
      <c r="N29" s="40">
        <f t="shared" si="8"/>
        <v>41.333333333333336</v>
      </c>
      <c r="O29" s="40">
        <f t="shared" si="8"/>
        <v>45.208333333333336</v>
      </c>
      <c r="P29" s="40">
        <f t="shared" si="8"/>
        <v>45.208333333333336</v>
      </c>
      <c r="Q29" s="40">
        <f t="shared" si="8"/>
        <v>45.208333333333336</v>
      </c>
      <c r="R29" s="40">
        <f t="shared" si="8"/>
        <v>45.208333333333336</v>
      </c>
      <c r="S29" s="40">
        <f t="shared" si="8"/>
        <v>45.208333333333336</v>
      </c>
      <c r="T29" s="40">
        <f t="shared" si="8"/>
        <v>45.208333333333336</v>
      </c>
      <c r="U29" s="40">
        <f t="shared" si="8"/>
        <v>45.208333333333336</v>
      </c>
      <c r="V29" s="40">
        <f t="shared" si="8"/>
        <v>45.208333333333336</v>
      </c>
      <c r="W29" s="40">
        <f t="shared" si="8"/>
        <v>45.208333333333336</v>
      </c>
      <c r="X29" s="40">
        <f t="shared" si="8"/>
        <v>45.208333333333336</v>
      </c>
      <c r="Y29" s="40">
        <f t="shared" si="8"/>
        <v>45.208333333333336</v>
      </c>
      <c r="Z29" s="40">
        <f t="shared" si="8"/>
        <v>45.208333333333336</v>
      </c>
      <c r="AA29" s="40">
        <f t="shared" si="8"/>
        <v>49.083333333333336</v>
      </c>
      <c r="AB29" s="40">
        <f t="shared" si="8"/>
        <v>49.083333333333336</v>
      </c>
      <c r="AC29" s="40">
        <f t="shared" si="8"/>
        <v>49.083333333333336</v>
      </c>
      <c r="AD29" s="40">
        <f t="shared" si="8"/>
        <v>49.083333333333336</v>
      </c>
      <c r="AE29" s="40">
        <f t="shared" si="8"/>
        <v>49.083333333333336</v>
      </c>
      <c r="AF29" s="40">
        <f t="shared" si="8"/>
        <v>49.083333333333336</v>
      </c>
      <c r="AG29" s="40">
        <f t="shared" si="8"/>
        <v>49.083333333333336</v>
      </c>
      <c r="AH29" s="40">
        <f t="shared" si="8"/>
        <v>49.083333333333336</v>
      </c>
      <c r="AI29" s="40">
        <f t="shared" si="8"/>
        <v>49.083333333333336</v>
      </c>
      <c r="AJ29" s="40">
        <f t="shared" si="8"/>
        <v>49.083333333333336</v>
      </c>
      <c r="AK29" s="40">
        <f t="shared" si="8"/>
        <v>49.083333333333336</v>
      </c>
      <c r="AL29" s="41">
        <f t="shared" si="8"/>
        <v>49.083333333333336</v>
      </c>
      <c r="AM29" s="39">
        <f>SUM(C29:N29)</f>
        <v>495.99999999999994</v>
      </c>
      <c r="AN29" s="40">
        <f>SUM(O29:Z29)</f>
        <v>542.49999999999989</v>
      </c>
      <c r="AO29" s="41">
        <f>SUM(AA29:AL29)</f>
        <v>589</v>
      </c>
    </row>
    <row r="30" spans="1:41" x14ac:dyDescent="0.3">
      <c r="A30" s="29"/>
      <c r="B30" s="34" t="s">
        <v>28</v>
      </c>
      <c r="C30" s="39">
        <f>IF(C28-C29&gt;$A$26,0,$A$26-C28+C29)</f>
        <v>41.333333333333336</v>
      </c>
      <c r="D30" s="40">
        <f t="shared" ref="D30:AL30" si="9">IF(D28-D29&gt;$A$26,0,$A$26-D28+D29)</f>
        <v>41.333333333333336</v>
      </c>
      <c r="E30" s="40">
        <f t="shared" si="9"/>
        <v>41.333333333333336</v>
      </c>
      <c r="F30" s="40">
        <f t="shared" si="9"/>
        <v>41.333333333333336</v>
      </c>
      <c r="G30" s="40">
        <f t="shared" si="9"/>
        <v>41.333333333333336</v>
      </c>
      <c r="H30" s="40">
        <f t="shared" si="9"/>
        <v>41.333333333333336</v>
      </c>
      <c r="I30" s="40">
        <f t="shared" si="9"/>
        <v>41.333333333333336</v>
      </c>
      <c r="J30" s="40">
        <f t="shared" si="9"/>
        <v>41.333333333333336</v>
      </c>
      <c r="K30" s="40">
        <f t="shared" si="9"/>
        <v>41.333333333333336</v>
      </c>
      <c r="L30" s="40">
        <f t="shared" si="9"/>
        <v>41.333333333333336</v>
      </c>
      <c r="M30" s="40">
        <f t="shared" si="9"/>
        <v>41.333333333333336</v>
      </c>
      <c r="N30" s="40">
        <f t="shared" si="9"/>
        <v>41.333333333333336</v>
      </c>
      <c r="O30" s="40">
        <f t="shared" si="9"/>
        <v>45.208333333333336</v>
      </c>
      <c r="P30" s="40">
        <f t="shared" si="9"/>
        <v>45.208333333333336</v>
      </c>
      <c r="Q30" s="40">
        <f t="shared" si="9"/>
        <v>45.208333333333336</v>
      </c>
      <c r="R30" s="40">
        <f t="shared" si="9"/>
        <v>45.208333333333336</v>
      </c>
      <c r="S30" s="40">
        <f t="shared" si="9"/>
        <v>45.208333333333336</v>
      </c>
      <c r="T30" s="40">
        <f t="shared" si="9"/>
        <v>45.208333333333336</v>
      </c>
      <c r="U30" s="40">
        <f t="shared" si="9"/>
        <v>45.208333333333336</v>
      </c>
      <c r="V30" s="40">
        <f t="shared" si="9"/>
        <v>45.208333333333336</v>
      </c>
      <c r="W30" s="40">
        <f t="shared" si="9"/>
        <v>45.208333333333336</v>
      </c>
      <c r="X30" s="40">
        <f t="shared" si="9"/>
        <v>45.208333333333336</v>
      </c>
      <c r="Y30" s="40">
        <f t="shared" si="9"/>
        <v>45.208333333333336</v>
      </c>
      <c r="Z30" s="40">
        <f t="shared" si="9"/>
        <v>45.208333333333336</v>
      </c>
      <c r="AA30" s="40">
        <f t="shared" si="9"/>
        <v>49.083333333333336</v>
      </c>
      <c r="AB30" s="40">
        <f t="shared" si="9"/>
        <v>49.083333333333336</v>
      </c>
      <c r="AC30" s="40">
        <f t="shared" si="9"/>
        <v>49.083333333333336</v>
      </c>
      <c r="AD30" s="40">
        <f t="shared" si="9"/>
        <v>49.083333333333336</v>
      </c>
      <c r="AE30" s="40">
        <f t="shared" si="9"/>
        <v>49.083333333333336</v>
      </c>
      <c r="AF30" s="40">
        <f t="shared" si="9"/>
        <v>49.083333333333336</v>
      </c>
      <c r="AG30" s="40">
        <f t="shared" si="9"/>
        <v>49.083333333333336</v>
      </c>
      <c r="AH30" s="40">
        <f t="shared" si="9"/>
        <v>49.083333333333336</v>
      </c>
      <c r="AI30" s="40">
        <f t="shared" si="9"/>
        <v>49.083333333333336</v>
      </c>
      <c r="AJ30" s="40">
        <f t="shared" si="9"/>
        <v>49.083333333333336</v>
      </c>
      <c r="AK30" s="40">
        <f t="shared" si="9"/>
        <v>49.083333333333336</v>
      </c>
      <c r="AL30" s="41">
        <f t="shared" si="9"/>
        <v>49.083333333333336</v>
      </c>
      <c r="AM30" s="39">
        <f>SUM(C30:N30)</f>
        <v>495.99999999999994</v>
      </c>
      <c r="AN30" s="40">
        <f>SUM(O30:Z30)</f>
        <v>542.49999999999989</v>
      </c>
      <c r="AO30" s="41">
        <f>SUM(AA30:AL30)</f>
        <v>589</v>
      </c>
    </row>
    <row r="31" spans="1:41" x14ac:dyDescent="0.3">
      <c r="A31" s="31"/>
      <c r="B31" s="35" t="s">
        <v>26</v>
      </c>
      <c r="C31" s="44">
        <f>C28-C29+C30</f>
        <v>15</v>
      </c>
      <c r="D31" s="45">
        <f t="shared" ref="D31:AL31" si="10">D28-D29+D30</f>
        <v>15</v>
      </c>
      <c r="E31" s="45">
        <f t="shared" si="10"/>
        <v>15</v>
      </c>
      <c r="F31" s="45">
        <f t="shared" si="10"/>
        <v>15</v>
      </c>
      <c r="G31" s="45">
        <f t="shared" si="10"/>
        <v>15</v>
      </c>
      <c r="H31" s="45">
        <f t="shared" si="10"/>
        <v>15</v>
      </c>
      <c r="I31" s="45">
        <f t="shared" si="10"/>
        <v>15</v>
      </c>
      <c r="J31" s="45">
        <f t="shared" si="10"/>
        <v>15</v>
      </c>
      <c r="K31" s="45">
        <f t="shared" si="10"/>
        <v>15</v>
      </c>
      <c r="L31" s="45">
        <f t="shared" si="10"/>
        <v>15</v>
      </c>
      <c r="M31" s="45">
        <f t="shared" si="10"/>
        <v>15</v>
      </c>
      <c r="N31" s="45">
        <f t="shared" si="10"/>
        <v>15</v>
      </c>
      <c r="O31" s="45">
        <f t="shared" si="10"/>
        <v>15</v>
      </c>
      <c r="P31" s="45">
        <f t="shared" si="10"/>
        <v>15</v>
      </c>
      <c r="Q31" s="45">
        <f t="shared" si="10"/>
        <v>15</v>
      </c>
      <c r="R31" s="45">
        <f t="shared" si="10"/>
        <v>15</v>
      </c>
      <c r="S31" s="45">
        <f t="shared" si="10"/>
        <v>15</v>
      </c>
      <c r="T31" s="45">
        <f t="shared" si="10"/>
        <v>15</v>
      </c>
      <c r="U31" s="45">
        <f t="shared" si="10"/>
        <v>15</v>
      </c>
      <c r="V31" s="45">
        <f t="shared" si="10"/>
        <v>15</v>
      </c>
      <c r="W31" s="45">
        <f t="shared" si="10"/>
        <v>15</v>
      </c>
      <c r="X31" s="45">
        <f t="shared" si="10"/>
        <v>15</v>
      </c>
      <c r="Y31" s="45">
        <f t="shared" si="10"/>
        <v>15</v>
      </c>
      <c r="Z31" s="45">
        <f t="shared" si="10"/>
        <v>15</v>
      </c>
      <c r="AA31" s="45">
        <f t="shared" si="10"/>
        <v>15</v>
      </c>
      <c r="AB31" s="45">
        <f t="shared" si="10"/>
        <v>15</v>
      </c>
      <c r="AC31" s="45">
        <f t="shared" si="10"/>
        <v>15</v>
      </c>
      <c r="AD31" s="45">
        <f t="shared" si="10"/>
        <v>15</v>
      </c>
      <c r="AE31" s="45">
        <f t="shared" si="10"/>
        <v>15</v>
      </c>
      <c r="AF31" s="45">
        <f t="shared" si="10"/>
        <v>15</v>
      </c>
      <c r="AG31" s="45">
        <f t="shared" si="10"/>
        <v>15</v>
      </c>
      <c r="AH31" s="45">
        <f t="shared" si="10"/>
        <v>15</v>
      </c>
      <c r="AI31" s="45">
        <f t="shared" si="10"/>
        <v>15</v>
      </c>
      <c r="AJ31" s="45">
        <f t="shared" si="10"/>
        <v>15</v>
      </c>
      <c r="AK31" s="45">
        <f t="shared" si="10"/>
        <v>15</v>
      </c>
      <c r="AL31" s="46">
        <f t="shared" si="10"/>
        <v>15</v>
      </c>
      <c r="AM31" s="44">
        <f>N31</f>
        <v>15</v>
      </c>
      <c r="AN31" s="45">
        <f>Z31</f>
        <v>15</v>
      </c>
      <c r="AO31" s="46">
        <f>AL31</f>
        <v>15</v>
      </c>
    </row>
    <row r="34" spans="1:41" x14ac:dyDescent="0.3">
      <c r="C34" s="132" t="s">
        <v>30</v>
      </c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4"/>
    </row>
    <row r="35" spans="1:41" x14ac:dyDescent="0.3">
      <c r="C35" s="20">
        <v>1</v>
      </c>
      <c r="D35" s="21">
        <v>2</v>
      </c>
      <c r="E35" s="21">
        <v>3</v>
      </c>
      <c r="F35" s="21">
        <v>4</v>
      </c>
      <c r="G35" s="21">
        <v>5</v>
      </c>
      <c r="H35" s="21">
        <v>6</v>
      </c>
      <c r="I35" s="21">
        <v>7</v>
      </c>
      <c r="J35" s="21">
        <v>8</v>
      </c>
      <c r="K35" s="21">
        <v>9</v>
      </c>
      <c r="L35" s="21">
        <v>10</v>
      </c>
      <c r="M35" s="21">
        <v>11</v>
      </c>
      <c r="N35" s="21">
        <v>12</v>
      </c>
      <c r="O35" s="21">
        <v>13</v>
      </c>
      <c r="P35" s="21">
        <v>14</v>
      </c>
      <c r="Q35" s="21">
        <v>15</v>
      </c>
      <c r="R35" s="21">
        <v>16</v>
      </c>
      <c r="S35" s="21">
        <v>17</v>
      </c>
      <c r="T35" s="21">
        <v>18</v>
      </c>
      <c r="U35" s="21">
        <v>19</v>
      </c>
      <c r="V35" s="21">
        <v>20</v>
      </c>
      <c r="W35" s="21">
        <v>21</v>
      </c>
      <c r="X35" s="21">
        <v>22</v>
      </c>
      <c r="Y35" s="21">
        <v>23</v>
      </c>
      <c r="Z35" s="21">
        <v>24</v>
      </c>
      <c r="AA35" s="21">
        <v>25</v>
      </c>
      <c r="AB35" s="21">
        <v>26</v>
      </c>
      <c r="AC35" s="21">
        <v>27</v>
      </c>
      <c r="AD35" s="21">
        <v>28</v>
      </c>
      <c r="AE35" s="21">
        <v>29</v>
      </c>
      <c r="AF35" s="21">
        <v>30</v>
      </c>
      <c r="AG35" s="21">
        <v>31</v>
      </c>
      <c r="AH35" s="21">
        <v>32</v>
      </c>
      <c r="AI35" s="21">
        <v>33</v>
      </c>
      <c r="AJ35" s="21">
        <v>34</v>
      </c>
      <c r="AK35" s="21">
        <v>35</v>
      </c>
      <c r="AL35" s="22">
        <v>36</v>
      </c>
      <c r="AM35" s="17" t="s">
        <v>14</v>
      </c>
      <c r="AN35" s="18" t="s">
        <v>15</v>
      </c>
      <c r="AO35" s="19" t="s">
        <v>16</v>
      </c>
    </row>
    <row r="36" spans="1:41" x14ac:dyDescent="0.3">
      <c r="B36" t="s">
        <v>10</v>
      </c>
      <c r="C36" s="12">
        <f>C20</f>
        <v>133.33333333333334</v>
      </c>
      <c r="D36" s="12">
        <f t="shared" ref="D36:AL36" si="11">D20</f>
        <v>133.33333333333334</v>
      </c>
      <c r="E36" s="12">
        <f t="shared" si="11"/>
        <v>133.33333333333334</v>
      </c>
      <c r="F36" s="12">
        <f t="shared" si="11"/>
        <v>133.33333333333334</v>
      </c>
      <c r="G36" s="12">
        <f t="shared" si="11"/>
        <v>133.33333333333334</v>
      </c>
      <c r="H36" s="12">
        <f t="shared" si="11"/>
        <v>133.33333333333334</v>
      </c>
      <c r="I36" s="12">
        <f t="shared" si="11"/>
        <v>133.33333333333334</v>
      </c>
      <c r="J36" s="12">
        <f t="shared" si="11"/>
        <v>133.33333333333334</v>
      </c>
      <c r="K36" s="12">
        <f t="shared" si="11"/>
        <v>133.33333333333334</v>
      </c>
      <c r="L36" s="12">
        <f t="shared" si="11"/>
        <v>133.33333333333334</v>
      </c>
      <c r="M36" s="12">
        <f t="shared" si="11"/>
        <v>133.33333333333334</v>
      </c>
      <c r="N36" s="12">
        <f t="shared" si="11"/>
        <v>133.33333333333334</v>
      </c>
      <c r="O36" s="12">
        <f t="shared" si="11"/>
        <v>145.83333333333334</v>
      </c>
      <c r="P36" s="12">
        <f t="shared" si="11"/>
        <v>145.83333333333334</v>
      </c>
      <c r="Q36" s="12">
        <f t="shared" si="11"/>
        <v>145.83333333333334</v>
      </c>
      <c r="R36" s="12">
        <f t="shared" si="11"/>
        <v>145.83333333333334</v>
      </c>
      <c r="S36" s="12">
        <f t="shared" si="11"/>
        <v>145.83333333333334</v>
      </c>
      <c r="T36" s="12">
        <f t="shared" si="11"/>
        <v>145.83333333333334</v>
      </c>
      <c r="U36" s="12">
        <f t="shared" si="11"/>
        <v>145.83333333333334</v>
      </c>
      <c r="V36" s="12">
        <f t="shared" si="11"/>
        <v>145.83333333333334</v>
      </c>
      <c r="W36" s="12">
        <f t="shared" si="11"/>
        <v>145.83333333333334</v>
      </c>
      <c r="X36" s="12">
        <f t="shared" si="11"/>
        <v>145.83333333333334</v>
      </c>
      <c r="Y36" s="12">
        <f t="shared" si="11"/>
        <v>145.83333333333334</v>
      </c>
      <c r="Z36" s="12">
        <f t="shared" si="11"/>
        <v>145.83333333333334</v>
      </c>
      <c r="AA36" s="12">
        <f t="shared" si="11"/>
        <v>158.33333333333334</v>
      </c>
      <c r="AB36" s="12">
        <f t="shared" si="11"/>
        <v>158.33333333333334</v>
      </c>
      <c r="AC36" s="12">
        <f t="shared" si="11"/>
        <v>158.33333333333334</v>
      </c>
      <c r="AD36" s="12">
        <f t="shared" si="11"/>
        <v>158.33333333333334</v>
      </c>
      <c r="AE36" s="12">
        <f t="shared" si="11"/>
        <v>158.33333333333334</v>
      </c>
      <c r="AF36" s="12">
        <f t="shared" si="11"/>
        <v>158.33333333333334</v>
      </c>
      <c r="AG36" s="12">
        <f t="shared" si="11"/>
        <v>158.33333333333334</v>
      </c>
      <c r="AH36" s="12">
        <f t="shared" si="11"/>
        <v>158.33333333333334</v>
      </c>
      <c r="AI36" s="12">
        <f t="shared" si="11"/>
        <v>158.33333333333334</v>
      </c>
      <c r="AJ36" s="12">
        <f t="shared" si="11"/>
        <v>158.33333333333334</v>
      </c>
      <c r="AK36" s="12">
        <f t="shared" si="11"/>
        <v>158.33333333333334</v>
      </c>
      <c r="AL36" s="12">
        <f t="shared" si="11"/>
        <v>158.33333333333334</v>
      </c>
      <c r="AM36" s="1">
        <f t="shared" ref="AM36:AM39" si="12">SUM(C36:N36)</f>
        <v>1599.9999999999998</v>
      </c>
      <c r="AN36" s="1">
        <f t="shared" ref="AN36:AN39" si="13">SUM(O36:Z36)</f>
        <v>1749.9999999999998</v>
      </c>
      <c r="AO36" s="1">
        <f t="shared" ref="AO36:AO39" si="14">SUM(AA36:AL36)</f>
        <v>1899.9999999999998</v>
      </c>
    </row>
    <row r="37" spans="1:41" x14ac:dyDescent="0.3">
      <c r="B37" s="16" t="s">
        <v>27</v>
      </c>
      <c r="C37" s="12">
        <f>C29</f>
        <v>41.333333333333336</v>
      </c>
      <c r="D37" s="12">
        <f t="shared" ref="D37:AL37" si="15">D29</f>
        <v>41.333333333333336</v>
      </c>
      <c r="E37" s="12">
        <f t="shared" si="15"/>
        <v>41.333333333333336</v>
      </c>
      <c r="F37" s="12">
        <f t="shared" si="15"/>
        <v>41.333333333333336</v>
      </c>
      <c r="G37" s="12">
        <f t="shared" si="15"/>
        <v>41.333333333333336</v>
      </c>
      <c r="H37" s="12">
        <f t="shared" si="15"/>
        <v>41.333333333333336</v>
      </c>
      <c r="I37" s="12">
        <f t="shared" si="15"/>
        <v>41.333333333333336</v>
      </c>
      <c r="J37" s="12">
        <f t="shared" si="15"/>
        <v>41.333333333333336</v>
      </c>
      <c r="K37" s="12">
        <f t="shared" si="15"/>
        <v>41.333333333333336</v>
      </c>
      <c r="L37" s="12">
        <f t="shared" si="15"/>
        <v>41.333333333333336</v>
      </c>
      <c r="M37" s="12">
        <f t="shared" si="15"/>
        <v>41.333333333333336</v>
      </c>
      <c r="N37" s="12">
        <f t="shared" si="15"/>
        <v>41.333333333333336</v>
      </c>
      <c r="O37" s="12">
        <f t="shared" si="15"/>
        <v>45.208333333333336</v>
      </c>
      <c r="P37" s="12">
        <f t="shared" si="15"/>
        <v>45.208333333333336</v>
      </c>
      <c r="Q37" s="12">
        <f t="shared" si="15"/>
        <v>45.208333333333336</v>
      </c>
      <c r="R37" s="12">
        <f t="shared" si="15"/>
        <v>45.208333333333336</v>
      </c>
      <c r="S37" s="12">
        <f t="shared" si="15"/>
        <v>45.208333333333336</v>
      </c>
      <c r="T37" s="12">
        <f t="shared" si="15"/>
        <v>45.208333333333336</v>
      </c>
      <c r="U37" s="12">
        <f t="shared" si="15"/>
        <v>45.208333333333336</v>
      </c>
      <c r="V37" s="12">
        <f t="shared" si="15"/>
        <v>45.208333333333336</v>
      </c>
      <c r="W37" s="12">
        <f t="shared" si="15"/>
        <v>45.208333333333336</v>
      </c>
      <c r="X37" s="12">
        <f t="shared" si="15"/>
        <v>45.208333333333336</v>
      </c>
      <c r="Y37" s="12">
        <f t="shared" si="15"/>
        <v>45.208333333333336</v>
      </c>
      <c r="Z37" s="12">
        <f t="shared" si="15"/>
        <v>45.208333333333336</v>
      </c>
      <c r="AA37" s="12">
        <f t="shared" si="15"/>
        <v>49.083333333333336</v>
      </c>
      <c r="AB37" s="12">
        <f t="shared" si="15"/>
        <v>49.083333333333336</v>
      </c>
      <c r="AC37" s="12">
        <f t="shared" si="15"/>
        <v>49.083333333333336</v>
      </c>
      <c r="AD37" s="12">
        <f t="shared" si="15"/>
        <v>49.083333333333336</v>
      </c>
      <c r="AE37" s="12">
        <f t="shared" si="15"/>
        <v>49.083333333333336</v>
      </c>
      <c r="AF37" s="12">
        <f t="shared" si="15"/>
        <v>49.083333333333336</v>
      </c>
      <c r="AG37" s="12">
        <f t="shared" si="15"/>
        <v>49.083333333333336</v>
      </c>
      <c r="AH37" s="12">
        <f t="shared" si="15"/>
        <v>49.083333333333336</v>
      </c>
      <c r="AI37" s="12">
        <f t="shared" si="15"/>
        <v>49.083333333333336</v>
      </c>
      <c r="AJ37" s="12">
        <f t="shared" si="15"/>
        <v>49.083333333333336</v>
      </c>
      <c r="AK37" s="12">
        <f t="shared" si="15"/>
        <v>49.083333333333336</v>
      </c>
      <c r="AL37" s="12">
        <f t="shared" si="15"/>
        <v>49.083333333333336</v>
      </c>
      <c r="AM37" s="1">
        <f t="shared" si="12"/>
        <v>495.99999999999994</v>
      </c>
      <c r="AN37" s="1">
        <f t="shared" si="13"/>
        <v>542.49999999999989</v>
      </c>
      <c r="AO37" s="1">
        <f t="shared" si="14"/>
        <v>589</v>
      </c>
    </row>
    <row r="38" spans="1:41" x14ac:dyDescent="0.3">
      <c r="B38" s="16" t="s">
        <v>31</v>
      </c>
      <c r="C38" s="12">
        <f>C24</f>
        <v>1.6800000000000002</v>
      </c>
      <c r="D38" s="12">
        <f t="shared" ref="D38:AL38" si="16">D24</f>
        <v>1.6800000000000002</v>
      </c>
      <c r="E38" s="12">
        <f t="shared" si="16"/>
        <v>1.6800000000000002</v>
      </c>
      <c r="F38" s="12">
        <f t="shared" si="16"/>
        <v>1.6800000000000002</v>
      </c>
      <c r="G38" s="12">
        <f t="shared" si="16"/>
        <v>1.6800000000000002</v>
      </c>
      <c r="H38" s="12">
        <f t="shared" si="16"/>
        <v>1.6800000000000002</v>
      </c>
      <c r="I38" s="12">
        <f t="shared" si="16"/>
        <v>1.6800000000000002</v>
      </c>
      <c r="J38" s="12">
        <f t="shared" si="16"/>
        <v>1.6800000000000002</v>
      </c>
      <c r="K38" s="12">
        <f t="shared" si="16"/>
        <v>1.6800000000000002</v>
      </c>
      <c r="L38" s="12">
        <f t="shared" si="16"/>
        <v>1.6800000000000002</v>
      </c>
      <c r="M38" s="12">
        <f t="shared" si="16"/>
        <v>1.6800000000000002</v>
      </c>
      <c r="N38" s="12">
        <f t="shared" si="16"/>
        <v>1.6800000000000002</v>
      </c>
      <c r="O38" s="12">
        <f t="shared" si="16"/>
        <v>1.8375000000000001</v>
      </c>
      <c r="P38" s="12">
        <f t="shared" si="16"/>
        <v>1.8375000000000001</v>
      </c>
      <c r="Q38" s="12">
        <f t="shared" si="16"/>
        <v>1.8375000000000001</v>
      </c>
      <c r="R38" s="12">
        <f t="shared" si="16"/>
        <v>1.8375000000000001</v>
      </c>
      <c r="S38" s="12">
        <f t="shared" si="16"/>
        <v>1.8375000000000001</v>
      </c>
      <c r="T38" s="12">
        <f t="shared" si="16"/>
        <v>1.8375000000000001</v>
      </c>
      <c r="U38" s="12">
        <f t="shared" si="16"/>
        <v>1.8375000000000001</v>
      </c>
      <c r="V38" s="12">
        <f t="shared" si="16"/>
        <v>1.8375000000000001</v>
      </c>
      <c r="W38" s="12">
        <f t="shared" si="16"/>
        <v>1.8375000000000001</v>
      </c>
      <c r="X38" s="12">
        <f t="shared" si="16"/>
        <v>1.8375000000000001</v>
      </c>
      <c r="Y38" s="12">
        <f t="shared" si="16"/>
        <v>1.8375000000000001</v>
      </c>
      <c r="Z38" s="12">
        <f t="shared" si="16"/>
        <v>1.8375000000000001</v>
      </c>
      <c r="AA38" s="12">
        <f t="shared" si="16"/>
        <v>1.9950000000000001</v>
      </c>
      <c r="AB38" s="12">
        <f t="shared" si="16"/>
        <v>1.9950000000000001</v>
      </c>
      <c r="AC38" s="12">
        <f t="shared" si="16"/>
        <v>1.9950000000000001</v>
      </c>
      <c r="AD38" s="12">
        <f t="shared" si="16"/>
        <v>1.9950000000000001</v>
      </c>
      <c r="AE38" s="12">
        <f t="shared" si="16"/>
        <v>1.9950000000000001</v>
      </c>
      <c r="AF38" s="12">
        <f t="shared" si="16"/>
        <v>1.9950000000000001</v>
      </c>
      <c r="AG38" s="12">
        <f t="shared" si="16"/>
        <v>1.9950000000000001</v>
      </c>
      <c r="AH38" s="12">
        <f t="shared" si="16"/>
        <v>1.9950000000000001</v>
      </c>
      <c r="AI38" s="12">
        <f t="shared" si="16"/>
        <v>1.9950000000000001</v>
      </c>
      <c r="AJ38" s="12">
        <f t="shared" si="16"/>
        <v>1.9950000000000001</v>
      </c>
      <c r="AK38" s="12">
        <f t="shared" si="16"/>
        <v>1.9950000000000001</v>
      </c>
      <c r="AL38" s="12">
        <f t="shared" si="16"/>
        <v>1.9950000000000001</v>
      </c>
      <c r="AM38" s="1">
        <f t="shared" si="12"/>
        <v>20.16</v>
      </c>
      <c r="AN38" s="1">
        <f t="shared" si="13"/>
        <v>22.049999999999997</v>
      </c>
      <c r="AO38" s="1">
        <f t="shared" si="14"/>
        <v>23.940000000000008</v>
      </c>
    </row>
    <row r="39" spans="1:41" x14ac:dyDescent="0.3">
      <c r="B39" t="s">
        <v>32</v>
      </c>
      <c r="C39" s="1">
        <f>C36-C37-C38</f>
        <v>90.32</v>
      </c>
      <c r="D39" s="1">
        <f t="shared" ref="D39:AL39" si="17">D36-D37-D38</f>
        <v>90.32</v>
      </c>
      <c r="E39" s="1">
        <f t="shared" si="17"/>
        <v>90.32</v>
      </c>
      <c r="F39" s="1">
        <f t="shared" si="17"/>
        <v>90.32</v>
      </c>
      <c r="G39" s="1">
        <f t="shared" si="17"/>
        <v>90.32</v>
      </c>
      <c r="H39" s="1">
        <f t="shared" si="17"/>
        <v>90.32</v>
      </c>
      <c r="I39" s="1">
        <f t="shared" si="17"/>
        <v>90.32</v>
      </c>
      <c r="J39" s="1">
        <f t="shared" si="17"/>
        <v>90.32</v>
      </c>
      <c r="K39" s="1">
        <f t="shared" si="17"/>
        <v>90.32</v>
      </c>
      <c r="L39" s="1">
        <f t="shared" si="17"/>
        <v>90.32</v>
      </c>
      <c r="M39" s="1">
        <f t="shared" si="17"/>
        <v>90.32</v>
      </c>
      <c r="N39" s="1">
        <f t="shared" si="17"/>
        <v>90.32</v>
      </c>
      <c r="O39" s="1">
        <f t="shared" si="17"/>
        <v>98.787499999999994</v>
      </c>
      <c r="P39" s="1">
        <f t="shared" si="17"/>
        <v>98.787499999999994</v>
      </c>
      <c r="Q39" s="1">
        <f t="shared" si="17"/>
        <v>98.787499999999994</v>
      </c>
      <c r="R39" s="1">
        <f t="shared" si="17"/>
        <v>98.787499999999994</v>
      </c>
      <c r="S39" s="1">
        <f t="shared" si="17"/>
        <v>98.787499999999994</v>
      </c>
      <c r="T39" s="1">
        <f t="shared" si="17"/>
        <v>98.787499999999994</v>
      </c>
      <c r="U39" s="1">
        <f t="shared" si="17"/>
        <v>98.787499999999994</v>
      </c>
      <c r="V39" s="1">
        <f t="shared" si="17"/>
        <v>98.787499999999994</v>
      </c>
      <c r="W39" s="1">
        <f t="shared" si="17"/>
        <v>98.787499999999994</v>
      </c>
      <c r="X39" s="1">
        <f t="shared" si="17"/>
        <v>98.787499999999994</v>
      </c>
      <c r="Y39" s="1">
        <f t="shared" si="17"/>
        <v>98.787499999999994</v>
      </c>
      <c r="Z39" s="1">
        <f t="shared" si="17"/>
        <v>98.787499999999994</v>
      </c>
      <c r="AA39" s="1">
        <f t="shared" si="17"/>
        <v>107.255</v>
      </c>
      <c r="AB39" s="1">
        <f t="shared" si="17"/>
        <v>107.255</v>
      </c>
      <c r="AC39" s="1">
        <f t="shared" si="17"/>
        <v>107.255</v>
      </c>
      <c r="AD39" s="1">
        <f t="shared" si="17"/>
        <v>107.255</v>
      </c>
      <c r="AE39" s="1">
        <f t="shared" si="17"/>
        <v>107.255</v>
      </c>
      <c r="AF39" s="1">
        <f t="shared" si="17"/>
        <v>107.255</v>
      </c>
      <c r="AG39" s="1">
        <f t="shared" si="17"/>
        <v>107.255</v>
      </c>
      <c r="AH39" s="1">
        <f t="shared" si="17"/>
        <v>107.255</v>
      </c>
      <c r="AI39" s="1">
        <f t="shared" si="17"/>
        <v>107.255</v>
      </c>
      <c r="AJ39" s="1">
        <f t="shared" si="17"/>
        <v>107.255</v>
      </c>
      <c r="AK39" s="1">
        <f t="shared" si="17"/>
        <v>107.255</v>
      </c>
      <c r="AL39" s="1">
        <f t="shared" si="17"/>
        <v>107.255</v>
      </c>
      <c r="AM39" s="1">
        <f t="shared" si="12"/>
        <v>1083.8399999999997</v>
      </c>
      <c r="AN39" s="1">
        <f t="shared" si="13"/>
        <v>1185.45</v>
      </c>
      <c r="AO39" s="1">
        <f t="shared" si="14"/>
        <v>1287.06</v>
      </c>
    </row>
    <row r="41" spans="1:41" x14ac:dyDescent="0.3">
      <c r="B41" t="s">
        <v>33</v>
      </c>
      <c r="C41" s="1">
        <f>IF($C$5="W",C36*$C$11,C36*$D$11)</f>
        <v>22.666666666666671</v>
      </c>
      <c r="D41" s="1">
        <f t="shared" ref="D41:AL41" si="18">IF($C$5="W",D36*$C$11,D36*$D$11)</f>
        <v>22.666666666666671</v>
      </c>
      <c r="E41" s="1">
        <f t="shared" si="18"/>
        <v>22.666666666666671</v>
      </c>
      <c r="F41" s="1">
        <f t="shared" si="18"/>
        <v>22.666666666666671</v>
      </c>
      <c r="G41" s="1">
        <f t="shared" si="18"/>
        <v>22.666666666666671</v>
      </c>
      <c r="H41" s="1">
        <f t="shared" si="18"/>
        <v>22.666666666666671</v>
      </c>
      <c r="I41" s="1">
        <f t="shared" si="18"/>
        <v>22.666666666666671</v>
      </c>
      <c r="J41" s="1">
        <f t="shared" si="18"/>
        <v>22.666666666666671</v>
      </c>
      <c r="K41" s="1">
        <f t="shared" si="18"/>
        <v>22.666666666666671</v>
      </c>
      <c r="L41" s="1">
        <f t="shared" si="18"/>
        <v>22.666666666666671</v>
      </c>
      <c r="M41" s="1">
        <f t="shared" si="18"/>
        <v>22.666666666666671</v>
      </c>
      <c r="N41" s="1">
        <f t="shared" si="18"/>
        <v>22.666666666666671</v>
      </c>
      <c r="O41" s="1">
        <f t="shared" si="18"/>
        <v>24.791666666666671</v>
      </c>
      <c r="P41" s="1">
        <f t="shared" si="18"/>
        <v>24.791666666666671</v>
      </c>
      <c r="Q41" s="1">
        <f t="shared" si="18"/>
        <v>24.791666666666671</v>
      </c>
      <c r="R41" s="1">
        <f t="shared" si="18"/>
        <v>24.791666666666671</v>
      </c>
      <c r="S41" s="1">
        <f t="shared" si="18"/>
        <v>24.791666666666671</v>
      </c>
      <c r="T41" s="1">
        <f t="shared" si="18"/>
        <v>24.791666666666671</v>
      </c>
      <c r="U41" s="1">
        <f t="shared" si="18"/>
        <v>24.791666666666671</v>
      </c>
      <c r="V41" s="1">
        <f t="shared" si="18"/>
        <v>24.791666666666671</v>
      </c>
      <c r="W41" s="1">
        <f t="shared" si="18"/>
        <v>24.791666666666671</v>
      </c>
      <c r="X41" s="1">
        <f t="shared" si="18"/>
        <v>24.791666666666671</v>
      </c>
      <c r="Y41" s="1">
        <f t="shared" si="18"/>
        <v>24.791666666666671</v>
      </c>
      <c r="Z41" s="1">
        <f t="shared" si="18"/>
        <v>24.791666666666671</v>
      </c>
      <c r="AA41" s="1">
        <f t="shared" si="18"/>
        <v>26.916666666666671</v>
      </c>
      <c r="AB41" s="1">
        <f t="shared" si="18"/>
        <v>26.916666666666671</v>
      </c>
      <c r="AC41" s="1">
        <f t="shared" si="18"/>
        <v>26.916666666666671</v>
      </c>
      <c r="AD41" s="1">
        <f t="shared" si="18"/>
        <v>26.916666666666671</v>
      </c>
      <c r="AE41" s="1">
        <f t="shared" si="18"/>
        <v>26.916666666666671</v>
      </c>
      <c r="AF41" s="1">
        <f t="shared" si="18"/>
        <v>26.916666666666671</v>
      </c>
      <c r="AG41" s="1">
        <f t="shared" si="18"/>
        <v>26.916666666666671</v>
      </c>
      <c r="AH41" s="1">
        <f t="shared" si="18"/>
        <v>26.916666666666671</v>
      </c>
      <c r="AI41" s="1">
        <f t="shared" si="18"/>
        <v>26.916666666666671</v>
      </c>
      <c r="AJ41" s="1">
        <f t="shared" si="18"/>
        <v>26.916666666666671</v>
      </c>
      <c r="AK41" s="1">
        <f t="shared" si="18"/>
        <v>26.916666666666671</v>
      </c>
      <c r="AL41" s="1">
        <f t="shared" si="18"/>
        <v>26.916666666666671</v>
      </c>
      <c r="AM41" s="1">
        <f t="shared" ref="AM41" si="19">SUM(C41:N41)</f>
        <v>272.00000000000011</v>
      </c>
      <c r="AN41" s="1">
        <f t="shared" ref="AN41" si="20">SUM(O41:Z41)</f>
        <v>297.50000000000011</v>
      </c>
      <c r="AO41" s="1">
        <f t="shared" ref="AO41" si="21">SUM(AA41:AL41)</f>
        <v>323.00000000000017</v>
      </c>
    </row>
    <row r="42" spans="1:41" x14ac:dyDescent="0.3">
      <c r="A42" s="3">
        <v>0.1</v>
      </c>
      <c r="B42" t="s">
        <v>94</v>
      </c>
      <c r="C42" s="13">
        <f>C41*$A$42</f>
        <v>2.2666666666666671</v>
      </c>
      <c r="D42" s="13">
        <f>D41*$A$42</f>
        <v>2.2666666666666671</v>
      </c>
      <c r="E42" s="13">
        <f>E41*$A$42</f>
        <v>2.2666666666666671</v>
      </c>
      <c r="F42" s="13">
        <f>F41*$A$42</f>
        <v>2.2666666666666671</v>
      </c>
      <c r="G42" s="13">
        <f>G41*$A$42</f>
        <v>2.2666666666666671</v>
      </c>
      <c r="H42" s="13">
        <f>H41*$A$42</f>
        <v>2.2666666666666671</v>
      </c>
      <c r="I42" s="13">
        <f>I41*$A$42</f>
        <v>2.2666666666666671</v>
      </c>
      <c r="J42" s="13">
        <f>J41*$A$42</f>
        <v>2.2666666666666671</v>
      </c>
      <c r="K42" s="13">
        <f>K41*$A$42</f>
        <v>2.2666666666666671</v>
      </c>
      <c r="L42" s="13">
        <f>L41*$A$42</f>
        <v>2.2666666666666671</v>
      </c>
      <c r="M42" s="13">
        <f>M41*$A$42</f>
        <v>2.2666666666666671</v>
      </c>
      <c r="N42" s="13">
        <f>N41*$A$42</f>
        <v>2.2666666666666671</v>
      </c>
      <c r="O42" s="13">
        <f>O41*$A$42</f>
        <v>2.4791666666666674</v>
      </c>
      <c r="P42" s="13">
        <f>P41*$A$42</f>
        <v>2.4791666666666674</v>
      </c>
      <c r="Q42" s="13">
        <f>Q41*$A$42</f>
        <v>2.4791666666666674</v>
      </c>
      <c r="R42" s="13">
        <f>R41*$A$42</f>
        <v>2.4791666666666674</v>
      </c>
      <c r="S42" s="13">
        <f>S41*$A$42</f>
        <v>2.4791666666666674</v>
      </c>
      <c r="T42" s="13">
        <f>T41*$A$42</f>
        <v>2.4791666666666674</v>
      </c>
      <c r="U42" s="13">
        <f>U41*$A$42</f>
        <v>2.4791666666666674</v>
      </c>
      <c r="V42" s="13">
        <f>V41*$A$42</f>
        <v>2.4791666666666674</v>
      </c>
      <c r="W42" s="13">
        <f>W41*$A$42</f>
        <v>2.4791666666666674</v>
      </c>
      <c r="X42" s="13">
        <f>X41*$A$42</f>
        <v>2.4791666666666674</v>
      </c>
      <c r="Y42" s="13">
        <f>Y41*$A$42</f>
        <v>2.4791666666666674</v>
      </c>
      <c r="Z42" s="13">
        <f>Z41*$A$42</f>
        <v>2.4791666666666674</v>
      </c>
      <c r="AA42" s="13">
        <f>AA41*$A$42</f>
        <v>2.6916666666666673</v>
      </c>
      <c r="AB42" s="13">
        <f>AB41*$A$42</f>
        <v>2.6916666666666673</v>
      </c>
      <c r="AC42" s="13">
        <f>AC41*$A$42</f>
        <v>2.6916666666666673</v>
      </c>
      <c r="AD42" s="13">
        <f>AD41*$A$42</f>
        <v>2.6916666666666673</v>
      </c>
      <c r="AE42" s="13">
        <f>AE41*$A$42</f>
        <v>2.6916666666666673</v>
      </c>
      <c r="AF42" s="13">
        <f>AF41*$A$42</f>
        <v>2.6916666666666673</v>
      </c>
      <c r="AG42" s="13">
        <f>AG41*$A$42</f>
        <v>2.6916666666666673</v>
      </c>
      <c r="AH42" s="13">
        <f>AH41*$A$42</f>
        <v>2.6916666666666673</v>
      </c>
      <c r="AI42" s="13">
        <f>AI41*$A$42</f>
        <v>2.6916666666666673</v>
      </c>
      <c r="AJ42" s="13">
        <f>AJ41*$A$42</f>
        <v>2.6916666666666673</v>
      </c>
      <c r="AK42" s="13">
        <f>AK41*$A$42</f>
        <v>2.6916666666666673</v>
      </c>
      <c r="AL42" s="13">
        <f>AL41*$A$42</f>
        <v>2.6916666666666673</v>
      </c>
    </row>
  </sheetData>
  <mergeCells count="2">
    <mergeCell ref="C18:AL18"/>
    <mergeCell ref="C34:AL3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5:AO42"/>
  <sheetViews>
    <sheetView zoomScaleNormal="100" workbookViewId="0"/>
  </sheetViews>
  <sheetFormatPr defaultRowHeight="14.4" x14ac:dyDescent="0.3"/>
  <cols>
    <col min="2" max="2" width="21" bestFit="1" customWidth="1"/>
    <col min="3" max="4" width="10.5546875" bestFit="1" customWidth="1"/>
    <col min="5" max="38" width="7.109375" customWidth="1"/>
    <col min="39" max="41" width="9.5546875" bestFit="1" customWidth="1"/>
  </cols>
  <sheetData>
    <row r="5" spans="2:4" x14ac:dyDescent="0.3">
      <c r="B5" t="s">
        <v>17</v>
      </c>
      <c r="C5" t="s">
        <v>18</v>
      </c>
    </row>
    <row r="7" spans="2:4" x14ac:dyDescent="0.3">
      <c r="B7" s="6" t="s">
        <v>9</v>
      </c>
      <c r="C7" s="9" t="s">
        <v>12</v>
      </c>
      <c r="D7" s="9" t="s">
        <v>8</v>
      </c>
    </row>
    <row r="8" spans="2:4" x14ac:dyDescent="0.3">
      <c r="B8" s="7" t="s">
        <v>11</v>
      </c>
      <c r="C8" s="2">
        <v>1600000</v>
      </c>
      <c r="D8" s="2">
        <f>C8*0.8</f>
        <v>1280000</v>
      </c>
    </row>
    <row r="9" spans="2:4" x14ac:dyDescent="0.3">
      <c r="B9" s="7" t="s">
        <v>13</v>
      </c>
      <c r="C9" s="2">
        <v>150000</v>
      </c>
      <c r="D9" s="2">
        <f>C9*0.8</f>
        <v>120000</v>
      </c>
    </row>
    <row r="10" spans="2:4" x14ac:dyDescent="0.3">
      <c r="B10" s="7" t="s">
        <v>35</v>
      </c>
      <c r="C10" s="3">
        <v>0.31</v>
      </c>
      <c r="D10" s="14">
        <v>0.35</v>
      </c>
    </row>
    <row r="11" spans="2:4" x14ac:dyDescent="0.3">
      <c r="B11" s="7" t="s">
        <v>34</v>
      </c>
      <c r="C11" s="3">
        <v>0.17</v>
      </c>
      <c r="D11" s="3">
        <v>0.2</v>
      </c>
    </row>
    <row r="18" spans="1:41" x14ac:dyDescent="0.3">
      <c r="C18" s="132" t="s">
        <v>29</v>
      </c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4"/>
    </row>
    <row r="19" spans="1:41" x14ac:dyDescent="0.3">
      <c r="C19" s="20">
        <v>1</v>
      </c>
      <c r="D19" s="21">
        <v>2</v>
      </c>
      <c r="E19" s="21">
        <v>3</v>
      </c>
      <c r="F19" s="21">
        <v>4</v>
      </c>
      <c r="G19" s="21">
        <v>5</v>
      </c>
      <c r="H19" s="21">
        <v>6</v>
      </c>
      <c r="I19" s="21">
        <v>7</v>
      </c>
      <c r="J19" s="21">
        <v>8</v>
      </c>
      <c r="K19" s="21">
        <v>9</v>
      </c>
      <c r="L19" s="21">
        <v>10</v>
      </c>
      <c r="M19" s="21">
        <v>11</v>
      </c>
      <c r="N19" s="21">
        <v>12</v>
      </c>
      <c r="O19" s="21">
        <v>13</v>
      </c>
      <c r="P19" s="21">
        <v>14</v>
      </c>
      <c r="Q19" s="21">
        <v>15</v>
      </c>
      <c r="R19" s="21">
        <v>16</v>
      </c>
      <c r="S19" s="21">
        <v>17</v>
      </c>
      <c r="T19" s="21">
        <v>18</v>
      </c>
      <c r="U19" s="21">
        <v>19</v>
      </c>
      <c r="V19" s="21">
        <v>20</v>
      </c>
      <c r="W19" s="21">
        <v>21</v>
      </c>
      <c r="X19" s="21">
        <v>22</v>
      </c>
      <c r="Y19" s="21">
        <v>23</v>
      </c>
      <c r="Z19" s="21">
        <v>24</v>
      </c>
      <c r="AA19" s="21">
        <v>25</v>
      </c>
      <c r="AB19" s="21">
        <v>26</v>
      </c>
      <c r="AC19" s="21">
        <v>27</v>
      </c>
      <c r="AD19" s="21">
        <v>28</v>
      </c>
      <c r="AE19" s="21">
        <v>29</v>
      </c>
      <c r="AF19" s="21">
        <v>30</v>
      </c>
      <c r="AG19" s="21">
        <v>31</v>
      </c>
      <c r="AH19" s="21">
        <v>32</v>
      </c>
      <c r="AI19" s="21">
        <v>33</v>
      </c>
      <c r="AJ19" s="21">
        <v>34</v>
      </c>
      <c r="AK19" s="21">
        <v>35</v>
      </c>
      <c r="AL19" s="22">
        <v>36</v>
      </c>
      <c r="AM19" s="17" t="s">
        <v>14</v>
      </c>
      <c r="AN19" s="18" t="s">
        <v>15</v>
      </c>
      <c r="AO19" s="19" t="s">
        <v>16</v>
      </c>
    </row>
    <row r="20" spans="1:41" x14ac:dyDescent="0.3">
      <c r="A20" s="25"/>
      <c r="B20" s="23" t="s">
        <v>10</v>
      </c>
      <c r="C20" s="36">
        <f>IF(C5="W", C8/12/1000, D8/12/1000)</f>
        <v>133.33333333333334</v>
      </c>
      <c r="D20" s="37">
        <f>C20</f>
        <v>133.33333333333334</v>
      </c>
      <c r="E20" s="37">
        <f t="shared" ref="E20:N20" si="0">D20</f>
        <v>133.33333333333334</v>
      </c>
      <c r="F20" s="37">
        <f t="shared" si="0"/>
        <v>133.33333333333334</v>
      </c>
      <c r="G20" s="37">
        <f t="shared" si="0"/>
        <v>133.33333333333334</v>
      </c>
      <c r="H20" s="37">
        <f t="shared" si="0"/>
        <v>133.33333333333334</v>
      </c>
      <c r="I20" s="37">
        <f t="shared" si="0"/>
        <v>133.33333333333334</v>
      </c>
      <c r="J20" s="37">
        <f t="shared" si="0"/>
        <v>133.33333333333334</v>
      </c>
      <c r="K20" s="37">
        <f t="shared" si="0"/>
        <v>133.33333333333334</v>
      </c>
      <c r="L20" s="37">
        <f t="shared" si="0"/>
        <v>133.33333333333334</v>
      </c>
      <c r="M20" s="37">
        <f t="shared" si="0"/>
        <v>133.33333333333334</v>
      </c>
      <c r="N20" s="37">
        <f t="shared" si="0"/>
        <v>133.33333333333334</v>
      </c>
      <c r="O20" s="37">
        <f>IF(C5="W",(C8+C9)/12/1000, (D8+D9)/12/1000)</f>
        <v>145.83333333333334</v>
      </c>
      <c r="P20" s="37">
        <f>O20</f>
        <v>145.83333333333334</v>
      </c>
      <c r="Q20" s="37">
        <f t="shared" ref="Q20:Z20" si="1">P20</f>
        <v>145.83333333333334</v>
      </c>
      <c r="R20" s="37">
        <f t="shared" si="1"/>
        <v>145.83333333333334</v>
      </c>
      <c r="S20" s="37">
        <f t="shared" si="1"/>
        <v>145.83333333333334</v>
      </c>
      <c r="T20" s="37">
        <f t="shared" si="1"/>
        <v>145.83333333333334</v>
      </c>
      <c r="U20" s="37">
        <f t="shared" si="1"/>
        <v>145.83333333333334</v>
      </c>
      <c r="V20" s="37">
        <f t="shared" si="1"/>
        <v>145.83333333333334</v>
      </c>
      <c r="W20" s="37">
        <f t="shared" si="1"/>
        <v>145.83333333333334</v>
      </c>
      <c r="X20" s="37">
        <f t="shared" si="1"/>
        <v>145.83333333333334</v>
      </c>
      <c r="Y20" s="37">
        <f t="shared" si="1"/>
        <v>145.83333333333334</v>
      </c>
      <c r="Z20" s="37">
        <f t="shared" si="1"/>
        <v>145.83333333333334</v>
      </c>
      <c r="AA20" s="37">
        <f>IF(C5="W",(C8+C9+C9)/12/1000,(D8+D9+D9)/12/1000)</f>
        <v>158.33333333333334</v>
      </c>
      <c r="AB20" s="37">
        <f>AA20</f>
        <v>158.33333333333334</v>
      </c>
      <c r="AC20" s="37">
        <f t="shared" ref="AC20:AL20" si="2">AB20</f>
        <v>158.33333333333334</v>
      </c>
      <c r="AD20" s="37">
        <f t="shared" si="2"/>
        <v>158.33333333333334</v>
      </c>
      <c r="AE20" s="37">
        <f t="shared" si="2"/>
        <v>158.33333333333334</v>
      </c>
      <c r="AF20" s="37">
        <f t="shared" si="2"/>
        <v>158.33333333333334</v>
      </c>
      <c r="AG20" s="37">
        <f t="shared" si="2"/>
        <v>158.33333333333334</v>
      </c>
      <c r="AH20" s="37">
        <f t="shared" si="2"/>
        <v>158.33333333333334</v>
      </c>
      <c r="AI20" s="37">
        <f t="shared" si="2"/>
        <v>158.33333333333334</v>
      </c>
      <c r="AJ20" s="37">
        <f t="shared" si="2"/>
        <v>158.33333333333334</v>
      </c>
      <c r="AK20" s="37">
        <f t="shared" si="2"/>
        <v>158.33333333333334</v>
      </c>
      <c r="AL20" s="38">
        <f t="shared" si="2"/>
        <v>158.33333333333334</v>
      </c>
      <c r="AM20" s="36">
        <f>SUM(C20:N20)</f>
        <v>1599.9999999999998</v>
      </c>
      <c r="AN20" s="37">
        <f>SUM(O20:Z20)</f>
        <v>1749.9999999999998</v>
      </c>
      <c r="AO20" s="38">
        <f>SUM(AA20:AL20)</f>
        <v>1899.9999999999998</v>
      </c>
    </row>
    <row r="21" spans="1:41" x14ac:dyDescent="0.3">
      <c r="A21" s="26">
        <v>0.4</v>
      </c>
      <c r="B21" s="32" t="s">
        <v>20</v>
      </c>
      <c r="C21" s="39">
        <f>C20*$A$21</f>
        <v>53.333333333333343</v>
      </c>
      <c r="D21" s="40">
        <f t="shared" ref="D21:AL21" si="3">D20*$A$21</f>
        <v>53.333333333333343</v>
      </c>
      <c r="E21" s="40">
        <f t="shared" si="3"/>
        <v>53.333333333333343</v>
      </c>
      <c r="F21" s="40">
        <f t="shared" si="3"/>
        <v>53.333333333333343</v>
      </c>
      <c r="G21" s="40">
        <f t="shared" si="3"/>
        <v>53.333333333333343</v>
      </c>
      <c r="H21" s="40">
        <f t="shared" si="3"/>
        <v>53.333333333333343</v>
      </c>
      <c r="I21" s="40">
        <f t="shared" si="3"/>
        <v>53.333333333333343</v>
      </c>
      <c r="J21" s="40">
        <f t="shared" si="3"/>
        <v>53.333333333333343</v>
      </c>
      <c r="K21" s="40">
        <f t="shared" si="3"/>
        <v>53.333333333333343</v>
      </c>
      <c r="L21" s="40">
        <f t="shared" si="3"/>
        <v>53.333333333333343</v>
      </c>
      <c r="M21" s="40">
        <f t="shared" si="3"/>
        <v>53.333333333333343</v>
      </c>
      <c r="N21" s="40">
        <f t="shared" si="3"/>
        <v>53.333333333333343</v>
      </c>
      <c r="O21" s="40">
        <f t="shared" si="3"/>
        <v>58.333333333333343</v>
      </c>
      <c r="P21" s="40">
        <f t="shared" si="3"/>
        <v>58.333333333333343</v>
      </c>
      <c r="Q21" s="40">
        <f t="shared" si="3"/>
        <v>58.333333333333343</v>
      </c>
      <c r="R21" s="40">
        <f t="shared" si="3"/>
        <v>58.333333333333343</v>
      </c>
      <c r="S21" s="40">
        <f t="shared" si="3"/>
        <v>58.333333333333343</v>
      </c>
      <c r="T21" s="40">
        <f t="shared" si="3"/>
        <v>58.333333333333343</v>
      </c>
      <c r="U21" s="40">
        <f t="shared" si="3"/>
        <v>58.333333333333343</v>
      </c>
      <c r="V21" s="40">
        <f t="shared" si="3"/>
        <v>58.333333333333343</v>
      </c>
      <c r="W21" s="40">
        <f t="shared" si="3"/>
        <v>58.333333333333343</v>
      </c>
      <c r="X21" s="40">
        <f t="shared" si="3"/>
        <v>58.333333333333343</v>
      </c>
      <c r="Y21" s="40">
        <f t="shared" si="3"/>
        <v>58.333333333333343</v>
      </c>
      <c r="Z21" s="40">
        <f t="shared" si="3"/>
        <v>58.333333333333343</v>
      </c>
      <c r="AA21" s="40">
        <f t="shared" si="3"/>
        <v>63.333333333333343</v>
      </c>
      <c r="AB21" s="40">
        <f t="shared" si="3"/>
        <v>63.333333333333343</v>
      </c>
      <c r="AC21" s="40">
        <f t="shared" si="3"/>
        <v>63.333333333333343</v>
      </c>
      <c r="AD21" s="40">
        <f t="shared" si="3"/>
        <v>63.333333333333343</v>
      </c>
      <c r="AE21" s="40">
        <f t="shared" si="3"/>
        <v>63.333333333333343</v>
      </c>
      <c r="AF21" s="40">
        <f t="shared" si="3"/>
        <v>63.333333333333343</v>
      </c>
      <c r="AG21" s="40">
        <f t="shared" si="3"/>
        <v>63.333333333333343</v>
      </c>
      <c r="AH21" s="40">
        <f t="shared" si="3"/>
        <v>63.333333333333343</v>
      </c>
      <c r="AI21" s="40">
        <f t="shared" si="3"/>
        <v>63.333333333333343</v>
      </c>
      <c r="AJ21" s="40">
        <f t="shared" si="3"/>
        <v>63.333333333333343</v>
      </c>
      <c r="AK21" s="40">
        <f t="shared" si="3"/>
        <v>63.333333333333343</v>
      </c>
      <c r="AL21" s="41">
        <f t="shared" si="3"/>
        <v>63.333333333333343</v>
      </c>
      <c r="AM21" s="39">
        <f>SUM(C21:N21)</f>
        <v>640.00000000000034</v>
      </c>
      <c r="AN21" s="40">
        <f>SUM(O21:Z21)</f>
        <v>700.00000000000034</v>
      </c>
      <c r="AO21" s="41">
        <f>SUM(AA21:AL21)</f>
        <v>760.00000000000034</v>
      </c>
    </row>
    <row r="22" spans="1:41" x14ac:dyDescent="0.3">
      <c r="A22" s="27">
        <f>60%*0.95</f>
        <v>0.56999999999999995</v>
      </c>
      <c r="B22" s="32" t="s">
        <v>21</v>
      </c>
      <c r="C22" s="39">
        <f>C20*$A$22</f>
        <v>76</v>
      </c>
      <c r="D22" s="40">
        <f t="shared" ref="D22:AL22" si="4">D20*$A$22</f>
        <v>76</v>
      </c>
      <c r="E22" s="40">
        <f t="shared" si="4"/>
        <v>76</v>
      </c>
      <c r="F22" s="40">
        <f t="shared" si="4"/>
        <v>76</v>
      </c>
      <c r="G22" s="40">
        <f t="shared" si="4"/>
        <v>76</v>
      </c>
      <c r="H22" s="40">
        <f t="shared" si="4"/>
        <v>76</v>
      </c>
      <c r="I22" s="40">
        <f t="shared" si="4"/>
        <v>76</v>
      </c>
      <c r="J22" s="40">
        <f t="shared" si="4"/>
        <v>76</v>
      </c>
      <c r="K22" s="40">
        <f t="shared" si="4"/>
        <v>76</v>
      </c>
      <c r="L22" s="40">
        <f t="shared" si="4"/>
        <v>76</v>
      </c>
      <c r="M22" s="40">
        <f t="shared" si="4"/>
        <v>76</v>
      </c>
      <c r="N22" s="40">
        <f t="shared" si="4"/>
        <v>76</v>
      </c>
      <c r="O22" s="40">
        <f t="shared" si="4"/>
        <v>83.125</v>
      </c>
      <c r="P22" s="40">
        <f t="shared" si="4"/>
        <v>83.125</v>
      </c>
      <c r="Q22" s="40">
        <f t="shared" si="4"/>
        <v>83.125</v>
      </c>
      <c r="R22" s="40">
        <f t="shared" si="4"/>
        <v>83.125</v>
      </c>
      <c r="S22" s="40">
        <f t="shared" si="4"/>
        <v>83.125</v>
      </c>
      <c r="T22" s="40">
        <f t="shared" si="4"/>
        <v>83.125</v>
      </c>
      <c r="U22" s="40">
        <f t="shared" si="4"/>
        <v>83.125</v>
      </c>
      <c r="V22" s="40">
        <f t="shared" si="4"/>
        <v>83.125</v>
      </c>
      <c r="W22" s="40">
        <f t="shared" si="4"/>
        <v>83.125</v>
      </c>
      <c r="X22" s="40">
        <f t="shared" si="4"/>
        <v>83.125</v>
      </c>
      <c r="Y22" s="40">
        <f t="shared" si="4"/>
        <v>83.125</v>
      </c>
      <c r="Z22" s="40">
        <f t="shared" si="4"/>
        <v>83.125</v>
      </c>
      <c r="AA22" s="40">
        <f t="shared" si="4"/>
        <v>90.25</v>
      </c>
      <c r="AB22" s="40">
        <f t="shared" si="4"/>
        <v>90.25</v>
      </c>
      <c r="AC22" s="40">
        <f t="shared" si="4"/>
        <v>90.25</v>
      </c>
      <c r="AD22" s="40">
        <f t="shared" si="4"/>
        <v>90.25</v>
      </c>
      <c r="AE22" s="40">
        <f t="shared" si="4"/>
        <v>90.25</v>
      </c>
      <c r="AF22" s="40">
        <f t="shared" si="4"/>
        <v>90.25</v>
      </c>
      <c r="AG22" s="40">
        <f t="shared" si="4"/>
        <v>90.25</v>
      </c>
      <c r="AH22" s="40">
        <f t="shared" si="4"/>
        <v>90.25</v>
      </c>
      <c r="AI22" s="40">
        <f t="shared" si="4"/>
        <v>90.25</v>
      </c>
      <c r="AJ22" s="40">
        <f t="shared" si="4"/>
        <v>90.25</v>
      </c>
      <c r="AK22" s="40">
        <f t="shared" si="4"/>
        <v>90.25</v>
      </c>
      <c r="AL22" s="41">
        <f t="shared" si="4"/>
        <v>90.25</v>
      </c>
      <c r="AM22" s="39">
        <f>SUM(C22:N22)</f>
        <v>912</v>
      </c>
      <c r="AN22" s="40">
        <f>SUM(O22:Z22)</f>
        <v>997.5</v>
      </c>
      <c r="AO22" s="41">
        <f>SUM(AA22:AL22)</f>
        <v>1083</v>
      </c>
    </row>
    <row r="23" spans="1:41" x14ac:dyDescent="0.3">
      <c r="A23" s="27">
        <f>60%*0.05</f>
        <v>0.03</v>
      </c>
      <c r="B23" s="32" t="s">
        <v>22</v>
      </c>
      <c r="C23" s="39">
        <v>0</v>
      </c>
      <c r="D23" s="40">
        <f>C20*$A$23</f>
        <v>4</v>
      </c>
      <c r="E23" s="40">
        <f t="shared" ref="E23:AL23" si="5">D20*$A$23</f>
        <v>4</v>
      </c>
      <c r="F23" s="40">
        <f t="shared" si="5"/>
        <v>4</v>
      </c>
      <c r="G23" s="40">
        <f t="shared" si="5"/>
        <v>4</v>
      </c>
      <c r="H23" s="40">
        <f t="shared" si="5"/>
        <v>4</v>
      </c>
      <c r="I23" s="40">
        <f t="shared" si="5"/>
        <v>4</v>
      </c>
      <c r="J23" s="40">
        <f t="shared" si="5"/>
        <v>4</v>
      </c>
      <c r="K23" s="40">
        <f t="shared" si="5"/>
        <v>4</v>
      </c>
      <c r="L23" s="40">
        <f t="shared" si="5"/>
        <v>4</v>
      </c>
      <c r="M23" s="40">
        <f t="shared" si="5"/>
        <v>4</v>
      </c>
      <c r="N23" s="40">
        <f t="shared" si="5"/>
        <v>4</v>
      </c>
      <c r="O23" s="40">
        <f t="shared" si="5"/>
        <v>4</v>
      </c>
      <c r="P23" s="40">
        <f t="shared" si="5"/>
        <v>4.375</v>
      </c>
      <c r="Q23" s="40">
        <f t="shared" si="5"/>
        <v>4.375</v>
      </c>
      <c r="R23" s="40">
        <f t="shared" si="5"/>
        <v>4.375</v>
      </c>
      <c r="S23" s="40">
        <f t="shared" si="5"/>
        <v>4.375</v>
      </c>
      <c r="T23" s="40">
        <f t="shared" si="5"/>
        <v>4.375</v>
      </c>
      <c r="U23" s="40">
        <f t="shared" si="5"/>
        <v>4.375</v>
      </c>
      <c r="V23" s="40">
        <f t="shared" si="5"/>
        <v>4.375</v>
      </c>
      <c r="W23" s="40">
        <f t="shared" si="5"/>
        <v>4.375</v>
      </c>
      <c r="X23" s="40">
        <f t="shared" si="5"/>
        <v>4.375</v>
      </c>
      <c r="Y23" s="40">
        <f t="shared" si="5"/>
        <v>4.375</v>
      </c>
      <c r="Z23" s="40">
        <f t="shared" si="5"/>
        <v>4.375</v>
      </c>
      <c r="AA23" s="40">
        <f t="shared" si="5"/>
        <v>4.375</v>
      </c>
      <c r="AB23" s="40">
        <f t="shared" si="5"/>
        <v>4.75</v>
      </c>
      <c r="AC23" s="40">
        <f t="shared" si="5"/>
        <v>4.75</v>
      </c>
      <c r="AD23" s="40">
        <f t="shared" si="5"/>
        <v>4.75</v>
      </c>
      <c r="AE23" s="40">
        <f t="shared" si="5"/>
        <v>4.75</v>
      </c>
      <c r="AF23" s="40">
        <f t="shared" si="5"/>
        <v>4.75</v>
      </c>
      <c r="AG23" s="40">
        <f t="shared" si="5"/>
        <v>4.75</v>
      </c>
      <c r="AH23" s="40">
        <f t="shared" si="5"/>
        <v>4.75</v>
      </c>
      <c r="AI23" s="40">
        <f t="shared" si="5"/>
        <v>4.75</v>
      </c>
      <c r="AJ23" s="40">
        <f t="shared" si="5"/>
        <v>4.75</v>
      </c>
      <c r="AK23" s="40">
        <f t="shared" si="5"/>
        <v>4.75</v>
      </c>
      <c r="AL23" s="41">
        <f t="shared" si="5"/>
        <v>4.75</v>
      </c>
      <c r="AM23" s="39">
        <f>SUM(C23:N23)</f>
        <v>44</v>
      </c>
      <c r="AN23" s="40">
        <f>SUM(O23:Z23)</f>
        <v>52.125</v>
      </c>
      <c r="AO23" s="41">
        <f>SUM(AA23:AL23)</f>
        <v>56.625</v>
      </c>
    </row>
    <row r="24" spans="1:41" x14ac:dyDescent="0.3">
      <c r="A24" s="28">
        <v>2.1000000000000001E-2</v>
      </c>
      <c r="B24" s="32" t="s">
        <v>23</v>
      </c>
      <c r="C24" s="39">
        <f t="shared" ref="C24:AK24" si="6">($A$23+$A$22)*C20*$A$24</f>
        <v>1.6800000000000002</v>
      </c>
      <c r="D24" s="40">
        <f t="shared" si="6"/>
        <v>1.6800000000000002</v>
      </c>
      <c r="E24" s="40">
        <f t="shared" si="6"/>
        <v>1.6800000000000002</v>
      </c>
      <c r="F24" s="40">
        <f t="shared" si="6"/>
        <v>1.6800000000000002</v>
      </c>
      <c r="G24" s="40">
        <f t="shared" si="6"/>
        <v>1.6800000000000002</v>
      </c>
      <c r="H24" s="40">
        <f t="shared" si="6"/>
        <v>1.6800000000000002</v>
      </c>
      <c r="I24" s="40">
        <f t="shared" si="6"/>
        <v>1.6800000000000002</v>
      </c>
      <c r="J24" s="40">
        <f t="shared" si="6"/>
        <v>1.6800000000000002</v>
      </c>
      <c r="K24" s="40">
        <f t="shared" si="6"/>
        <v>1.6800000000000002</v>
      </c>
      <c r="L24" s="40">
        <f t="shared" si="6"/>
        <v>1.6800000000000002</v>
      </c>
      <c r="M24" s="40">
        <f t="shared" si="6"/>
        <v>1.6800000000000002</v>
      </c>
      <c r="N24" s="40">
        <f t="shared" si="6"/>
        <v>1.6800000000000002</v>
      </c>
      <c r="O24" s="40">
        <f t="shared" si="6"/>
        <v>1.8375000000000001</v>
      </c>
      <c r="P24" s="40">
        <f t="shared" si="6"/>
        <v>1.8375000000000001</v>
      </c>
      <c r="Q24" s="40">
        <f t="shared" si="6"/>
        <v>1.8375000000000001</v>
      </c>
      <c r="R24" s="40">
        <f t="shared" si="6"/>
        <v>1.8375000000000001</v>
      </c>
      <c r="S24" s="40">
        <f t="shared" si="6"/>
        <v>1.8375000000000001</v>
      </c>
      <c r="T24" s="40">
        <f t="shared" si="6"/>
        <v>1.8375000000000001</v>
      </c>
      <c r="U24" s="40">
        <f t="shared" si="6"/>
        <v>1.8375000000000001</v>
      </c>
      <c r="V24" s="40">
        <f t="shared" si="6"/>
        <v>1.8375000000000001</v>
      </c>
      <c r="W24" s="40">
        <f t="shared" si="6"/>
        <v>1.8375000000000001</v>
      </c>
      <c r="X24" s="40">
        <f t="shared" si="6"/>
        <v>1.8375000000000001</v>
      </c>
      <c r="Y24" s="40">
        <f t="shared" si="6"/>
        <v>1.8375000000000001</v>
      </c>
      <c r="Z24" s="40">
        <f t="shared" si="6"/>
        <v>1.8375000000000001</v>
      </c>
      <c r="AA24" s="40">
        <f t="shared" si="6"/>
        <v>1.9950000000000001</v>
      </c>
      <c r="AB24" s="40">
        <f t="shared" si="6"/>
        <v>1.9950000000000001</v>
      </c>
      <c r="AC24" s="40">
        <f t="shared" si="6"/>
        <v>1.9950000000000001</v>
      </c>
      <c r="AD24" s="40">
        <f t="shared" si="6"/>
        <v>1.9950000000000001</v>
      </c>
      <c r="AE24" s="40">
        <f t="shared" si="6"/>
        <v>1.9950000000000001</v>
      </c>
      <c r="AF24" s="40">
        <f t="shared" si="6"/>
        <v>1.9950000000000001</v>
      </c>
      <c r="AG24" s="40">
        <f t="shared" si="6"/>
        <v>1.9950000000000001</v>
      </c>
      <c r="AH24" s="40">
        <f t="shared" si="6"/>
        <v>1.9950000000000001</v>
      </c>
      <c r="AI24" s="40">
        <f t="shared" si="6"/>
        <v>1.9950000000000001</v>
      </c>
      <c r="AJ24" s="40">
        <f t="shared" si="6"/>
        <v>1.9950000000000001</v>
      </c>
      <c r="AK24" s="40">
        <f t="shared" si="6"/>
        <v>1.9950000000000001</v>
      </c>
      <c r="AL24" s="41">
        <f>($A$23+$A$22)*AL20*$A$24</f>
        <v>1.9950000000000001</v>
      </c>
      <c r="AM24" s="39">
        <f>SUM(C24:N24)</f>
        <v>20.16</v>
      </c>
      <c r="AN24" s="40">
        <f>SUM(O24:Z24)</f>
        <v>22.049999999999997</v>
      </c>
      <c r="AO24" s="41">
        <f>SUM(AA24:AL24)</f>
        <v>23.940000000000008</v>
      </c>
    </row>
    <row r="25" spans="1:41" x14ac:dyDescent="0.3">
      <c r="A25" s="29"/>
      <c r="B25" s="24"/>
      <c r="C25" s="42"/>
      <c r="AL25" s="43"/>
      <c r="AM25" s="42"/>
      <c r="AO25" s="43"/>
    </row>
    <row r="26" spans="1:41" x14ac:dyDescent="0.3">
      <c r="A26" s="30">
        <v>15</v>
      </c>
      <c r="B26" s="32" t="s">
        <v>24</v>
      </c>
      <c r="C26" s="42"/>
      <c r="AL26" s="43"/>
      <c r="AM26" s="42"/>
      <c r="AO26" s="43"/>
    </row>
    <row r="27" spans="1:41" x14ac:dyDescent="0.3">
      <c r="A27" s="29"/>
      <c r="B27" s="24"/>
      <c r="C27" s="42"/>
      <c r="AL27" s="43"/>
      <c r="AM27" s="42"/>
      <c r="AO27" s="43"/>
    </row>
    <row r="28" spans="1:41" x14ac:dyDescent="0.3">
      <c r="A28" s="30">
        <v>15</v>
      </c>
      <c r="B28" s="33" t="s">
        <v>25</v>
      </c>
      <c r="C28" s="42">
        <f>A28</f>
        <v>15</v>
      </c>
      <c r="D28">
        <f>C31</f>
        <v>15</v>
      </c>
      <c r="E28">
        <f t="shared" ref="E28:AL28" si="7">D31</f>
        <v>15</v>
      </c>
      <c r="F28">
        <f t="shared" si="7"/>
        <v>15</v>
      </c>
      <c r="G28">
        <f t="shared" si="7"/>
        <v>15</v>
      </c>
      <c r="H28">
        <f t="shared" si="7"/>
        <v>15</v>
      </c>
      <c r="I28">
        <f t="shared" si="7"/>
        <v>15</v>
      </c>
      <c r="J28">
        <f t="shared" si="7"/>
        <v>15</v>
      </c>
      <c r="K28">
        <f t="shared" si="7"/>
        <v>15</v>
      </c>
      <c r="L28">
        <f t="shared" si="7"/>
        <v>15</v>
      </c>
      <c r="M28">
        <f t="shared" si="7"/>
        <v>15</v>
      </c>
      <c r="N28">
        <f t="shared" si="7"/>
        <v>15</v>
      </c>
      <c r="O28">
        <f t="shared" si="7"/>
        <v>15</v>
      </c>
      <c r="P28">
        <f t="shared" si="7"/>
        <v>15</v>
      </c>
      <c r="Q28">
        <f t="shared" si="7"/>
        <v>15</v>
      </c>
      <c r="R28">
        <f t="shared" si="7"/>
        <v>15</v>
      </c>
      <c r="S28">
        <f t="shared" si="7"/>
        <v>15</v>
      </c>
      <c r="T28">
        <f t="shared" si="7"/>
        <v>15</v>
      </c>
      <c r="U28">
        <f t="shared" si="7"/>
        <v>15</v>
      </c>
      <c r="V28">
        <f t="shared" si="7"/>
        <v>15</v>
      </c>
      <c r="W28">
        <f t="shared" si="7"/>
        <v>15</v>
      </c>
      <c r="X28">
        <f t="shared" si="7"/>
        <v>15</v>
      </c>
      <c r="Y28">
        <f t="shared" si="7"/>
        <v>15</v>
      </c>
      <c r="Z28">
        <f t="shared" si="7"/>
        <v>15</v>
      </c>
      <c r="AA28">
        <f t="shared" si="7"/>
        <v>15</v>
      </c>
      <c r="AB28">
        <f t="shared" si="7"/>
        <v>15</v>
      </c>
      <c r="AC28">
        <f t="shared" si="7"/>
        <v>15</v>
      </c>
      <c r="AD28">
        <f t="shared" si="7"/>
        <v>15</v>
      </c>
      <c r="AE28">
        <f t="shared" si="7"/>
        <v>15</v>
      </c>
      <c r="AF28">
        <f t="shared" si="7"/>
        <v>15</v>
      </c>
      <c r="AG28">
        <f t="shared" si="7"/>
        <v>15</v>
      </c>
      <c r="AH28">
        <f t="shared" si="7"/>
        <v>15</v>
      </c>
      <c r="AI28">
        <f t="shared" si="7"/>
        <v>15</v>
      </c>
      <c r="AJ28">
        <f t="shared" si="7"/>
        <v>15</v>
      </c>
      <c r="AK28">
        <f t="shared" si="7"/>
        <v>15</v>
      </c>
      <c r="AL28" s="43">
        <f t="shared" si="7"/>
        <v>15</v>
      </c>
      <c r="AM28" s="42"/>
      <c r="AO28" s="43"/>
    </row>
    <row r="29" spans="1:41" x14ac:dyDescent="0.3">
      <c r="A29" s="29"/>
      <c r="B29" s="34" t="s">
        <v>27</v>
      </c>
      <c r="C29" s="39">
        <f>IF($C$5="W",C20*$C$10,C20*$D$10)</f>
        <v>41.333333333333336</v>
      </c>
      <c r="D29" s="40">
        <f t="shared" ref="D29:AL29" si="8">IF($C$5="W",D20*$C$10,D20*$D$10)</f>
        <v>41.333333333333336</v>
      </c>
      <c r="E29" s="40">
        <f t="shared" si="8"/>
        <v>41.333333333333336</v>
      </c>
      <c r="F29" s="40">
        <f t="shared" si="8"/>
        <v>41.333333333333336</v>
      </c>
      <c r="G29" s="40">
        <f t="shared" si="8"/>
        <v>41.333333333333336</v>
      </c>
      <c r="H29" s="40">
        <f t="shared" si="8"/>
        <v>41.333333333333336</v>
      </c>
      <c r="I29" s="40">
        <f t="shared" si="8"/>
        <v>41.333333333333336</v>
      </c>
      <c r="J29" s="40">
        <f t="shared" si="8"/>
        <v>41.333333333333336</v>
      </c>
      <c r="K29" s="40">
        <f t="shared" si="8"/>
        <v>41.333333333333336</v>
      </c>
      <c r="L29" s="40">
        <f t="shared" si="8"/>
        <v>41.333333333333336</v>
      </c>
      <c r="M29" s="40">
        <f t="shared" si="8"/>
        <v>41.333333333333336</v>
      </c>
      <c r="N29" s="40">
        <f t="shared" si="8"/>
        <v>41.333333333333336</v>
      </c>
      <c r="O29" s="40">
        <f t="shared" si="8"/>
        <v>45.208333333333336</v>
      </c>
      <c r="P29" s="40">
        <f t="shared" si="8"/>
        <v>45.208333333333336</v>
      </c>
      <c r="Q29" s="40">
        <f t="shared" si="8"/>
        <v>45.208333333333336</v>
      </c>
      <c r="R29" s="40">
        <f t="shared" si="8"/>
        <v>45.208333333333336</v>
      </c>
      <c r="S29" s="40">
        <f t="shared" si="8"/>
        <v>45.208333333333336</v>
      </c>
      <c r="T29" s="40">
        <f t="shared" si="8"/>
        <v>45.208333333333336</v>
      </c>
      <c r="U29" s="40">
        <f t="shared" si="8"/>
        <v>45.208333333333336</v>
      </c>
      <c r="V29" s="40">
        <f t="shared" si="8"/>
        <v>45.208333333333336</v>
      </c>
      <c r="W29" s="40">
        <f t="shared" si="8"/>
        <v>45.208333333333336</v>
      </c>
      <c r="X29" s="40">
        <f t="shared" si="8"/>
        <v>45.208333333333336</v>
      </c>
      <c r="Y29" s="40">
        <f t="shared" si="8"/>
        <v>45.208333333333336</v>
      </c>
      <c r="Z29" s="40">
        <f t="shared" si="8"/>
        <v>45.208333333333336</v>
      </c>
      <c r="AA29" s="40">
        <f t="shared" si="8"/>
        <v>49.083333333333336</v>
      </c>
      <c r="AB29" s="40">
        <f t="shared" si="8"/>
        <v>49.083333333333336</v>
      </c>
      <c r="AC29" s="40">
        <f t="shared" si="8"/>
        <v>49.083333333333336</v>
      </c>
      <c r="AD29" s="40">
        <f t="shared" si="8"/>
        <v>49.083333333333336</v>
      </c>
      <c r="AE29" s="40">
        <f t="shared" si="8"/>
        <v>49.083333333333336</v>
      </c>
      <c r="AF29" s="40">
        <f t="shared" si="8"/>
        <v>49.083333333333336</v>
      </c>
      <c r="AG29" s="40">
        <f t="shared" si="8"/>
        <v>49.083333333333336</v>
      </c>
      <c r="AH29" s="40">
        <f t="shared" si="8"/>
        <v>49.083333333333336</v>
      </c>
      <c r="AI29" s="40">
        <f t="shared" si="8"/>
        <v>49.083333333333336</v>
      </c>
      <c r="AJ29" s="40">
        <f t="shared" si="8"/>
        <v>49.083333333333336</v>
      </c>
      <c r="AK29" s="40">
        <f t="shared" si="8"/>
        <v>49.083333333333336</v>
      </c>
      <c r="AL29" s="41">
        <f t="shared" si="8"/>
        <v>49.083333333333336</v>
      </c>
      <c r="AM29" s="39">
        <f>SUM(C29:N29)</f>
        <v>495.99999999999994</v>
      </c>
      <c r="AN29" s="40">
        <f>SUM(O29:Z29)</f>
        <v>542.49999999999989</v>
      </c>
      <c r="AO29" s="41">
        <f>SUM(AA29:AL29)</f>
        <v>589</v>
      </c>
    </row>
    <row r="30" spans="1:41" x14ac:dyDescent="0.3">
      <c r="A30" s="29"/>
      <c r="B30" s="34" t="s">
        <v>28</v>
      </c>
      <c r="C30" s="39">
        <f>IF(C28-C29&gt;$A$26,0,$A$26-C28+C29)</f>
        <v>41.333333333333336</v>
      </c>
      <c r="D30" s="40">
        <f t="shared" ref="D30:AL30" si="9">IF(D28-D29&gt;$A$26,0,$A$26-D28+D29)</f>
        <v>41.333333333333336</v>
      </c>
      <c r="E30" s="40">
        <f t="shared" si="9"/>
        <v>41.333333333333336</v>
      </c>
      <c r="F30" s="40">
        <f t="shared" si="9"/>
        <v>41.333333333333336</v>
      </c>
      <c r="G30" s="40">
        <f t="shared" si="9"/>
        <v>41.333333333333336</v>
      </c>
      <c r="H30" s="40">
        <f t="shared" si="9"/>
        <v>41.333333333333336</v>
      </c>
      <c r="I30" s="40">
        <f t="shared" si="9"/>
        <v>41.333333333333336</v>
      </c>
      <c r="J30" s="40">
        <f t="shared" si="9"/>
        <v>41.333333333333336</v>
      </c>
      <c r="K30" s="40">
        <f t="shared" si="9"/>
        <v>41.333333333333336</v>
      </c>
      <c r="L30" s="40">
        <f t="shared" si="9"/>
        <v>41.333333333333336</v>
      </c>
      <c r="M30" s="40">
        <f t="shared" si="9"/>
        <v>41.333333333333336</v>
      </c>
      <c r="N30" s="40">
        <f t="shared" si="9"/>
        <v>41.333333333333336</v>
      </c>
      <c r="O30" s="40">
        <f t="shared" si="9"/>
        <v>45.208333333333336</v>
      </c>
      <c r="P30" s="40">
        <f t="shared" si="9"/>
        <v>45.208333333333336</v>
      </c>
      <c r="Q30" s="40">
        <f t="shared" si="9"/>
        <v>45.208333333333336</v>
      </c>
      <c r="R30" s="40">
        <f t="shared" si="9"/>
        <v>45.208333333333336</v>
      </c>
      <c r="S30" s="40">
        <f t="shared" si="9"/>
        <v>45.208333333333336</v>
      </c>
      <c r="T30" s="40">
        <f t="shared" si="9"/>
        <v>45.208333333333336</v>
      </c>
      <c r="U30" s="40">
        <f t="shared" si="9"/>
        <v>45.208333333333336</v>
      </c>
      <c r="V30" s="40">
        <f t="shared" si="9"/>
        <v>45.208333333333336</v>
      </c>
      <c r="W30" s="40">
        <f t="shared" si="9"/>
        <v>45.208333333333336</v>
      </c>
      <c r="X30" s="40">
        <f t="shared" si="9"/>
        <v>45.208333333333336</v>
      </c>
      <c r="Y30" s="40">
        <f t="shared" si="9"/>
        <v>45.208333333333336</v>
      </c>
      <c r="Z30" s="40">
        <f t="shared" si="9"/>
        <v>45.208333333333336</v>
      </c>
      <c r="AA30" s="40">
        <f t="shared" si="9"/>
        <v>49.083333333333336</v>
      </c>
      <c r="AB30" s="40">
        <f t="shared" si="9"/>
        <v>49.083333333333336</v>
      </c>
      <c r="AC30" s="40">
        <f t="shared" si="9"/>
        <v>49.083333333333336</v>
      </c>
      <c r="AD30" s="40">
        <f t="shared" si="9"/>
        <v>49.083333333333336</v>
      </c>
      <c r="AE30" s="40">
        <f t="shared" si="9"/>
        <v>49.083333333333336</v>
      </c>
      <c r="AF30" s="40">
        <f t="shared" si="9"/>
        <v>49.083333333333336</v>
      </c>
      <c r="AG30" s="40">
        <f t="shared" si="9"/>
        <v>49.083333333333336</v>
      </c>
      <c r="AH30" s="40">
        <f t="shared" si="9"/>
        <v>49.083333333333336</v>
      </c>
      <c r="AI30" s="40">
        <f t="shared" si="9"/>
        <v>49.083333333333336</v>
      </c>
      <c r="AJ30" s="40">
        <f t="shared" si="9"/>
        <v>49.083333333333336</v>
      </c>
      <c r="AK30" s="40">
        <f t="shared" si="9"/>
        <v>49.083333333333336</v>
      </c>
      <c r="AL30" s="41">
        <f t="shared" si="9"/>
        <v>49.083333333333336</v>
      </c>
      <c r="AM30" s="39">
        <f>SUM(C30:N30)</f>
        <v>495.99999999999994</v>
      </c>
      <c r="AN30" s="40">
        <f>SUM(O30:Z30)</f>
        <v>542.49999999999989</v>
      </c>
      <c r="AO30" s="41">
        <f>SUM(AA30:AL30)</f>
        <v>589</v>
      </c>
    </row>
    <row r="31" spans="1:41" x14ac:dyDescent="0.3">
      <c r="A31" s="31"/>
      <c r="B31" s="35" t="s">
        <v>26</v>
      </c>
      <c r="C31" s="44">
        <f>C28-C29+C30</f>
        <v>15</v>
      </c>
      <c r="D31" s="45">
        <f t="shared" ref="D31:AL31" si="10">D28-D29+D30</f>
        <v>15</v>
      </c>
      <c r="E31" s="45">
        <f t="shared" si="10"/>
        <v>15</v>
      </c>
      <c r="F31" s="45">
        <f t="shared" si="10"/>
        <v>15</v>
      </c>
      <c r="G31" s="45">
        <f t="shared" si="10"/>
        <v>15</v>
      </c>
      <c r="H31" s="45">
        <f t="shared" si="10"/>
        <v>15</v>
      </c>
      <c r="I31" s="45">
        <f t="shared" si="10"/>
        <v>15</v>
      </c>
      <c r="J31" s="45">
        <f t="shared" si="10"/>
        <v>15</v>
      </c>
      <c r="K31" s="45">
        <f t="shared" si="10"/>
        <v>15</v>
      </c>
      <c r="L31" s="45">
        <f t="shared" si="10"/>
        <v>15</v>
      </c>
      <c r="M31" s="45">
        <f t="shared" si="10"/>
        <v>15</v>
      </c>
      <c r="N31" s="45">
        <f t="shared" si="10"/>
        <v>15</v>
      </c>
      <c r="O31" s="45">
        <f t="shared" si="10"/>
        <v>15</v>
      </c>
      <c r="P31" s="45">
        <f t="shared" si="10"/>
        <v>15</v>
      </c>
      <c r="Q31" s="45">
        <f t="shared" si="10"/>
        <v>15</v>
      </c>
      <c r="R31" s="45">
        <f t="shared" si="10"/>
        <v>15</v>
      </c>
      <c r="S31" s="45">
        <f t="shared" si="10"/>
        <v>15</v>
      </c>
      <c r="T31" s="45">
        <f t="shared" si="10"/>
        <v>15</v>
      </c>
      <c r="U31" s="45">
        <f t="shared" si="10"/>
        <v>15</v>
      </c>
      <c r="V31" s="45">
        <f t="shared" si="10"/>
        <v>15</v>
      </c>
      <c r="W31" s="45">
        <f t="shared" si="10"/>
        <v>15</v>
      </c>
      <c r="X31" s="45">
        <f t="shared" si="10"/>
        <v>15</v>
      </c>
      <c r="Y31" s="45">
        <f t="shared" si="10"/>
        <v>15</v>
      </c>
      <c r="Z31" s="45">
        <f t="shared" si="10"/>
        <v>15</v>
      </c>
      <c r="AA31" s="45">
        <f t="shared" si="10"/>
        <v>15</v>
      </c>
      <c r="AB31" s="45">
        <f t="shared" si="10"/>
        <v>15</v>
      </c>
      <c r="AC31" s="45">
        <f t="shared" si="10"/>
        <v>15</v>
      </c>
      <c r="AD31" s="45">
        <f t="shared" si="10"/>
        <v>15</v>
      </c>
      <c r="AE31" s="45">
        <f t="shared" si="10"/>
        <v>15</v>
      </c>
      <c r="AF31" s="45">
        <f t="shared" si="10"/>
        <v>15</v>
      </c>
      <c r="AG31" s="45">
        <f t="shared" si="10"/>
        <v>15</v>
      </c>
      <c r="AH31" s="45">
        <f t="shared" si="10"/>
        <v>15</v>
      </c>
      <c r="AI31" s="45">
        <f t="shared" si="10"/>
        <v>15</v>
      </c>
      <c r="AJ31" s="45">
        <f t="shared" si="10"/>
        <v>15</v>
      </c>
      <c r="AK31" s="45">
        <f t="shared" si="10"/>
        <v>15</v>
      </c>
      <c r="AL31" s="46">
        <f t="shared" si="10"/>
        <v>15</v>
      </c>
      <c r="AM31" s="44">
        <f>N31</f>
        <v>15</v>
      </c>
      <c r="AN31" s="45">
        <f>Z31</f>
        <v>15</v>
      </c>
      <c r="AO31" s="46">
        <f>AL31</f>
        <v>15</v>
      </c>
    </row>
    <row r="34" spans="1:41" x14ac:dyDescent="0.3">
      <c r="C34" s="132" t="s">
        <v>30</v>
      </c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4"/>
    </row>
    <row r="35" spans="1:41" x14ac:dyDescent="0.3">
      <c r="C35" s="20">
        <v>1</v>
      </c>
      <c r="D35" s="21">
        <v>2</v>
      </c>
      <c r="E35" s="21">
        <v>3</v>
      </c>
      <c r="F35" s="21">
        <v>4</v>
      </c>
      <c r="G35" s="21">
        <v>5</v>
      </c>
      <c r="H35" s="21">
        <v>6</v>
      </c>
      <c r="I35" s="21">
        <v>7</v>
      </c>
      <c r="J35" s="21">
        <v>8</v>
      </c>
      <c r="K35" s="21">
        <v>9</v>
      </c>
      <c r="L35" s="21">
        <v>10</v>
      </c>
      <c r="M35" s="21">
        <v>11</v>
      </c>
      <c r="N35" s="21">
        <v>12</v>
      </c>
      <c r="O35" s="21">
        <v>13</v>
      </c>
      <c r="P35" s="21">
        <v>14</v>
      </c>
      <c r="Q35" s="21">
        <v>15</v>
      </c>
      <c r="R35" s="21">
        <v>16</v>
      </c>
      <c r="S35" s="21">
        <v>17</v>
      </c>
      <c r="T35" s="21">
        <v>18</v>
      </c>
      <c r="U35" s="21">
        <v>19</v>
      </c>
      <c r="V35" s="21">
        <v>20</v>
      </c>
      <c r="W35" s="21">
        <v>21</v>
      </c>
      <c r="X35" s="21">
        <v>22</v>
      </c>
      <c r="Y35" s="21">
        <v>23</v>
      </c>
      <c r="Z35" s="21">
        <v>24</v>
      </c>
      <c r="AA35" s="21">
        <v>25</v>
      </c>
      <c r="AB35" s="21">
        <v>26</v>
      </c>
      <c r="AC35" s="21">
        <v>27</v>
      </c>
      <c r="AD35" s="21">
        <v>28</v>
      </c>
      <c r="AE35" s="21">
        <v>29</v>
      </c>
      <c r="AF35" s="21">
        <v>30</v>
      </c>
      <c r="AG35" s="21">
        <v>31</v>
      </c>
      <c r="AH35" s="21">
        <v>32</v>
      </c>
      <c r="AI35" s="21">
        <v>33</v>
      </c>
      <c r="AJ35" s="21">
        <v>34</v>
      </c>
      <c r="AK35" s="21">
        <v>35</v>
      </c>
      <c r="AL35" s="22">
        <v>36</v>
      </c>
      <c r="AM35" s="17" t="s">
        <v>14</v>
      </c>
      <c r="AN35" s="18" t="s">
        <v>15</v>
      </c>
      <c r="AO35" s="19" t="s">
        <v>16</v>
      </c>
    </row>
    <row r="36" spans="1:41" x14ac:dyDescent="0.3">
      <c r="B36" t="s">
        <v>10</v>
      </c>
      <c r="C36" s="12">
        <f>C20</f>
        <v>133.33333333333334</v>
      </c>
      <c r="D36" s="12">
        <f t="shared" ref="D36:AL36" si="11">D20</f>
        <v>133.33333333333334</v>
      </c>
      <c r="E36" s="12">
        <f t="shared" si="11"/>
        <v>133.33333333333334</v>
      </c>
      <c r="F36" s="12">
        <f t="shared" si="11"/>
        <v>133.33333333333334</v>
      </c>
      <c r="G36" s="12">
        <f t="shared" si="11"/>
        <v>133.33333333333334</v>
      </c>
      <c r="H36" s="12">
        <f t="shared" si="11"/>
        <v>133.33333333333334</v>
      </c>
      <c r="I36" s="12">
        <f t="shared" si="11"/>
        <v>133.33333333333334</v>
      </c>
      <c r="J36" s="12">
        <f t="shared" si="11"/>
        <v>133.33333333333334</v>
      </c>
      <c r="K36" s="12">
        <f t="shared" si="11"/>
        <v>133.33333333333334</v>
      </c>
      <c r="L36" s="12">
        <f t="shared" si="11"/>
        <v>133.33333333333334</v>
      </c>
      <c r="M36" s="12">
        <f t="shared" si="11"/>
        <v>133.33333333333334</v>
      </c>
      <c r="N36" s="12">
        <f t="shared" si="11"/>
        <v>133.33333333333334</v>
      </c>
      <c r="O36" s="12">
        <f t="shared" si="11"/>
        <v>145.83333333333334</v>
      </c>
      <c r="P36" s="12">
        <f t="shared" si="11"/>
        <v>145.83333333333334</v>
      </c>
      <c r="Q36" s="12">
        <f t="shared" si="11"/>
        <v>145.83333333333334</v>
      </c>
      <c r="R36" s="12">
        <f t="shared" si="11"/>
        <v>145.83333333333334</v>
      </c>
      <c r="S36" s="12">
        <f t="shared" si="11"/>
        <v>145.83333333333334</v>
      </c>
      <c r="T36" s="12">
        <f t="shared" si="11"/>
        <v>145.83333333333334</v>
      </c>
      <c r="U36" s="12">
        <f t="shared" si="11"/>
        <v>145.83333333333334</v>
      </c>
      <c r="V36" s="12">
        <f t="shared" si="11"/>
        <v>145.83333333333334</v>
      </c>
      <c r="W36" s="12">
        <f t="shared" si="11"/>
        <v>145.83333333333334</v>
      </c>
      <c r="X36" s="12">
        <f t="shared" si="11"/>
        <v>145.83333333333334</v>
      </c>
      <c r="Y36" s="12">
        <f t="shared" si="11"/>
        <v>145.83333333333334</v>
      </c>
      <c r="Z36" s="12">
        <f t="shared" si="11"/>
        <v>145.83333333333334</v>
      </c>
      <c r="AA36" s="12">
        <f t="shared" si="11"/>
        <v>158.33333333333334</v>
      </c>
      <c r="AB36" s="12">
        <f t="shared" si="11"/>
        <v>158.33333333333334</v>
      </c>
      <c r="AC36" s="12">
        <f t="shared" si="11"/>
        <v>158.33333333333334</v>
      </c>
      <c r="AD36" s="12">
        <f t="shared" si="11"/>
        <v>158.33333333333334</v>
      </c>
      <c r="AE36" s="12">
        <f t="shared" si="11"/>
        <v>158.33333333333334</v>
      </c>
      <c r="AF36" s="12">
        <f t="shared" si="11"/>
        <v>158.33333333333334</v>
      </c>
      <c r="AG36" s="12">
        <f t="shared" si="11"/>
        <v>158.33333333333334</v>
      </c>
      <c r="AH36" s="12">
        <f t="shared" si="11"/>
        <v>158.33333333333334</v>
      </c>
      <c r="AI36" s="12">
        <f t="shared" si="11"/>
        <v>158.33333333333334</v>
      </c>
      <c r="AJ36" s="12">
        <f t="shared" si="11"/>
        <v>158.33333333333334</v>
      </c>
      <c r="AK36" s="12">
        <f t="shared" si="11"/>
        <v>158.33333333333334</v>
      </c>
      <c r="AL36" s="12">
        <f t="shared" si="11"/>
        <v>158.33333333333334</v>
      </c>
      <c r="AM36" s="1">
        <f t="shared" ref="AM36:AM39" si="12">SUM(C36:N36)</f>
        <v>1599.9999999999998</v>
      </c>
      <c r="AN36" s="1">
        <f t="shared" ref="AN36:AN39" si="13">SUM(O36:Z36)</f>
        <v>1749.9999999999998</v>
      </c>
      <c r="AO36" s="1">
        <f t="shared" ref="AO36:AO39" si="14">SUM(AA36:AL36)</f>
        <v>1899.9999999999998</v>
      </c>
    </row>
    <row r="37" spans="1:41" x14ac:dyDescent="0.3">
      <c r="B37" s="16" t="s">
        <v>27</v>
      </c>
      <c r="C37" s="12">
        <f>C29</f>
        <v>41.333333333333336</v>
      </c>
      <c r="D37" s="12">
        <f t="shared" ref="D37:AL37" si="15">D29</f>
        <v>41.333333333333336</v>
      </c>
      <c r="E37" s="12">
        <f t="shared" si="15"/>
        <v>41.333333333333336</v>
      </c>
      <c r="F37" s="12">
        <f t="shared" si="15"/>
        <v>41.333333333333336</v>
      </c>
      <c r="G37" s="12">
        <f t="shared" si="15"/>
        <v>41.333333333333336</v>
      </c>
      <c r="H37" s="12">
        <f t="shared" si="15"/>
        <v>41.333333333333336</v>
      </c>
      <c r="I37" s="12">
        <f t="shared" si="15"/>
        <v>41.333333333333336</v>
      </c>
      <c r="J37" s="12">
        <f t="shared" si="15"/>
        <v>41.333333333333336</v>
      </c>
      <c r="K37" s="12">
        <f t="shared" si="15"/>
        <v>41.333333333333336</v>
      </c>
      <c r="L37" s="12">
        <f t="shared" si="15"/>
        <v>41.333333333333336</v>
      </c>
      <c r="M37" s="12">
        <f t="shared" si="15"/>
        <v>41.333333333333336</v>
      </c>
      <c r="N37" s="12">
        <f t="shared" si="15"/>
        <v>41.333333333333336</v>
      </c>
      <c r="O37" s="12">
        <f t="shared" si="15"/>
        <v>45.208333333333336</v>
      </c>
      <c r="P37" s="12">
        <f t="shared" si="15"/>
        <v>45.208333333333336</v>
      </c>
      <c r="Q37" s="12">
        <f t="shared" si="15"/>
        <v>45.208333333333336</v>
      </c>
      <c r="R37" s="12">
        <f t="shared" si="15"/>
        <v>45.208333333333336</v>
      </c>
      <c r="S37" s="12">
        <f t="shared" si="15"/>
        <v>45.208333333333336</v>
      </c>
      <c r="T37" s="12">
        <f t="shared" si="15"/>
        <v>45.208333333333336</v>
      </c>
      <c r="U37" s="12">
        <f t="shared" si="15"/>
        <v>45.208333333333336</v>
      </c>
      <c r="V37" s="12">
        <f t="shared" si="15"/>
        <v>45.208333333333336</v>
      </c>
      <c r="W37" s="12">
        <f t="shared" si="15"/>
        <v>45.208333333333336</v>
      </c>
      <c r="X37" s="12">
        <f t="shared" si="15"/>
        <v>45.208333333333336</v>
      </c>
      <c r="Y37" s="12">
        <f t="shared" si="15"/>
        <v>45.208333333333336</v>
      </c>
      <c r="Z37" s="12">
        <f t="shared" si="15"/>
        <v>45.208333333333336</v>
      </c>
      <c r="AA37" s="12">
        <f t="shared" si="15"/>
        <v>49.083333333333336</v>
      </c>
      <c r="AB37" s="12">
        <f t="shared" si="15"/>
        <v>49.083333333333336</v>
      </c>
      <c r="AC37" s="12">
        <f t="shared" si="15"/>
        <v>49.083333333333336</v>
      </c>
      <c r="AD37" s="12">
        <f t="shared" si="15"/>
        <v>49.083333333333336</v>
      </c>
      <c r="AE37" s="12">
        <f t="shared" si="15"/>
        <v>49.083333333333336</v>
      </c>
      <c r="AF37" s="12">
        <f t="shared" si="15"/>
        <v>49.083333333333336</v>
      </c>
      <c r="AG37" s="12">
        <f t="shared" si="15"/>
        <v>49.083333333333336</v>
      </c>
      <c r="AH37" s="12">
        <f t="shared" si="15"/>
        <v>49.083333333333336</v>
      </c>
      <c r="AI37" s="12">
        <f t="shared" si="15"/>
        <v>49.083333333333336</v>
      </c>
      <c r="AJ37" s="12">
        <f t="shared" si="15"/>
        <v>49.083333333333336</v>
      </c>
      <c r="AK37" s="12">
        <f t="shared" si="15"/>
        <v>49.083333333333336</v>
      </c>
      <c r="AL37" s="12">
        <f t="shared" si="15"/>
        <v>49.083333333333336</v>
      </c>
      <c r="AM37" s="1">
        <f t="shared" si="12"/>
        <v>495.99999999999994</v>
      </c>
      <c r="AN37" s="1">
        <f t="shared" si="13"/>
        <v>542.49999999999989</v>
      </c>
      <c r="AO37" s="1">
        <f t="shared" si="14"/>
        <v>589</v>
      </c>
    </row>
    <row r="38" spans="1:41" x14ac:dyDescent="0.3">
      <c r="B38" s="16" t="s">
        <v>31</v>
      </c>
      <c r="C38" s="12">
        <f>C24</f>
        <v>1.6800000000000002</v>
      </c>
      <c r="D38" s="12">
        <f t="shared" ref="D38:AL38" si="16">D24</f>
        <v>1.6800000000000002</v>
      </c>
      <c r="E38" s="12">
        <f t="shared" si="16"/>
        <v>1.6800000000000002</v>
      </c>
      <c r="F38" s="12">
        <f t="shared" si="16"/>
        <v>1.6800000000000002</v>
      </c>
      <c r="G38" s="12">
        <f t="shared" si="16"/>
        <v>1.6800000000000002</v>
      </c>
      <c r="H38" s="12">
        <f t="shared" si="16"/>
        <v>1.6800000000000002</v>
      </c>
      <c r="I38" s="12">
        <f t="shared" si="16"/>
        <v>1.6800000000000002</v>
      </c>
      <c r="J38" s="12">
        <f t="shared" si="16"/>
        <v>1.6800000000000002</v>
      </c>
      <c r="K38" s="12">
        <f t="shared" si="16"/>
        <v>1.6800000000000002</v>
      </c>
      <c r="L38" s="12">
        <f t="shared" si="16"/>
        <v>1.6800000000000002</v>
      </c>
      <c r="M38" s="12">
        <f t="shared" si="16"/>
        <v>1.6800000000000002</v>
      </c>
      <c r="N38" s="12">
        <f t="shared" si="16"/>
        <v>1.6800000000000002</v>
      </c>
      <c r="O38" s="12">
        <f t="shared" si="16"/>
        <v>1.8375000000000001</v>
      </c>
      <c r="P38" s="12">
        <f t="shared" si="16"/>
        <v>1.8375000000000001</v>
      </c>
      <c r="Q38" s="12">
        <f t="shared" si="16"/>
        <v>1.8375000000000001</v>
      </c>
      <c r="R38" s="12">
        <f t="shared" si="16"/>
        <v>1.8375000000000001</v>
      </c>
      <c r="S38" s="12">
        <f t="shared" si="16"/>
        <v>1.8375000000000001</v>
      </c>
      <c r="T38" s="12">
        <f t="shared" si="16"/>
        <v>1.8375000000000001</v>
      </c>
      <c r="U38" s="12">
        <f t="shared" si="16"/>
        <v>1.8375000000000001</v>
      </c>
      <c r="V38" s="12">
        <f t="shared" si="16"/>
        <v>1.8375000000000001</v>
      </c>
      <c r="W38" s="12">
        <f t="shared" si="16"/>
        <v>1.8375000000000001</v>
      </c>
      <c r="X38" s="12">
        <f t="shared" si="16"/>
        <v>1.8375000000000001</v>
      </c>
      <c r="Y38" s="12">
        <f t="shared" si="16"/>
        <v>1.8375000000000001</v>
      </c>
      <c r="Z38" s="12">
        <f t="shared" si="16"/>
        <v>1.8375000000000001</v>
      </c>
      <c r="AA38" s="12">
        <f t="shared" si="16"/>
        <v>1.9950000000000001</v>
      </c>
      <c r="AB38" s="12">
        <f t="shared" si="16"/>
        <v>1.9950000000000001</v>
      </c>
      <c r="AC38" s="12">
        <f t="shared" si="16"/>
        <v>1.9950000000000001</v>
      </c>
      <c r="AD38" s="12">
        <f t="shared" si="16"/>
        <v>1.9950000000000001</v>
      </c>
      <c r="AE38" s="12">
        <f t="shared" si="16"/>
        <v>1.9950000000000001</v>
      </c>
      <c r="AF38" s="12">
        <f t="shared" si="16"/>
        <v>1.9950000000000001</v>
      </c>
      <c r="AG38" s="12">
        <f t="shared" si="16"/>
        <v>1.9950000000000001</v>
      </c>
      <c r="AH38" s="12">
        <f t="shared" si="16"/>
        <v>1.9950000000000001</v>
      </c>
      <c r="AI38" s="12">
        <f t="shared" si="16"/>
        <v>1.9950000000000001</v>
      </c>
      <c r="AJ38" s="12">
        <f t="shared" si="16"/>
        <v>1.9950000000000001</v>
      </c>
      <c r="AK38" s="12">
        <f t="shared" si="16"/>
        <v>1.9950000000000001</v>
      </c>
      <c r="AL38" s="12">
        <f t="shared" si="16"/>
        <v>1.9950000000000001</v>
      </c>
      <c r="AM38" s="1">
        <f t="shared" si="12"/>
        <v>20.16</v>
      </c>
      <c r="AN38" s="1">
        <f t="shared" si="13"/>
        <v>22.049999999999997</v>
      </c>
      <c r="AO38" s="1">
        <f t="shared" si="14"/>
        <v>23.940000000000008</v>
      </c>
    </row>
    <row r="39" spans="1:41" x14ac:dyDescent="0.3">
      <c r="B39" t="s">
        <v>32</v>
      </c>
      <c r="C39" s="1">
        <f>C36-C37-C38</f>
        <v>90.32</v>
      </c>
      <c r="D39" s="1">
        <f t="shared" ref="D39:AL39" si="17">D36-D37-D38</f>
        <v>90.32</v>
      </c>
      <c r="E39" s="1">
        <f t="shared" si="17"/>
        <v>90.32</v>
      </c>
      <c r="F39" s="1">
        <f t="shared" si="17"/>
        <v>90.32</v>
      </c>
      <c r="G39" s="1">
        <f t="shared" si="17"/>
        <v>90.32</v>
      </c>
      <c r="H39" s="1">
        <f t="shared" si="17"/>
        <v>90.32</v>
      </c>
      <c r="I39" s="1">
        <f t="shared" si="17"/>
        <v>90.32</v>
      </c>
      <c r="J39" s="1">
        <f t="shared" si="17"/>
        <v>90.32</v>
      </c>
      <c r="K39" s="1">
        <f t="shared" si="17"/>
        <v>90.32</v>
      </c>
      <c r="L39" s="1">
        <f t="shared" si="17"/>
        <v>90.32</v>
      </c>
      <c r="M39" s="1">
        <f t="shared" si="17"/>
        <v>90.32</v>
      </c>
      <c r="N39" s="1">
        <f t="shared" si="17"/>
        <v>90.32</v>
      </c>
      <c r="O39" s="1">
        <f t="shared" si="17"/>
        <v>98.787499999999994</v>
      </c>
      <c r="P39" s="1">
        <f t="shared" si="17"/>
        <v>98.787499999999994</v>
      </c>
      <c r="Q39" s="1">
        <f t="shared" si="17"/>
        <v>98.787499999999994</v>
      </c>
      <c r="R39" s="1">
        <f t="shared" si="17"/>
        <v>98.787499999999994</v>
      </c>
      <c r="S39" s="1">
        <f t="shared" si="17"/>
        <v>98.787499999999994</v>
      </c>
      <c r="T39" s="1">
        <f t="shared" si="17"/>
        <v>98.787499999999994</v>
      </c>
      <c r="U39" s="1">
        <f t="shared" si="17"/>
        <v>98.787499999999994</v>
      </c>
      <c r="V39" s="1">
        <f t="shared" si="17"/>
        <v>98.787499999999994</v>
      </c>
      <c r="W39" s="1">
        <f t="shared" si="17"/>
        <v>98.787499999999994</v>
      </c>
      <c r="X39" s="1">
        <f t="shared" si="17"/>
        <v>98.787499999999994</v>
      </c>
      <c r="Y39" s="1">
        <f t="shared" si="17"/>
        <v>98.787499999999994</v>
      </c>
      <c r="Z39" s="1">
        <f t="shared" si="17"/>
        <v>98.787499999999994</v>
      </c>
      <c r="AA39" s="1">
        <f t="shared" si="17"/>
        <v>107.255</v>
      </c>
      <c r="AB39" s="1">
        <f t="shared" si="17"/>
        <v>107.255</v>
      </c>
      <c r="AC39" s="1">
        <f t="shared" si="17"/>
        <v>107.255</v>
      </c>
      <c r="AD39" s="1">
        <f t="shared" si="17"/>
        <v>107.255</v>
      </c>
      <c r="AE39" s="1">
        <f t="shared" si="17"/>
        <v>107.255</v>
      </c>
      <c r="AF39" s="1">
        <f t="shared" si="17"/>
        <v>107.255</v>
      </c>
      <c r="AG39" s="1">
        <f t="shared" si="17"/>
        <v>107.255</v>
      </c>
      <c r="AH39" s="1">
        <f t="shared" si="17"/>
        <v>107.255</v>
      </c>
      <c r="AI39" s="1">
        <f t="shared" si="17"/>
        <v>107.255</v>
      </c>
      <c r="AJ39" s="1">
        <f t="shared" si="17"/>
        <v>107.255</v>
      </c>
      <c r="AK39" s="1">
        <f t="shared" si="17"/>
        <v>107.255</v>
      </c>
      <c r="AL39" s="1">
        <f t="shared" si="17"/>
        <v>107.255</v>
      </c>
      <c r="AM39" s="1">
        <f t="shared" si="12"/>
        <v>1083.8399999999997</v>
      </c>
      <c r="AN39" s="1">
        <f t="shared" si="13"/>
        <v>1185.45</v>
      </c>
      <c r="AO39" s="1">
        <f t="shared" si="14"/>
        <v>1287.06</v>
      </c>
    </row>
    <row r="41" spans="1:41" x14ac:dyDescent="0.3">
      <c r="B41" t="s">
        <v>33</v>
      </c>
      <c r="C41" s="1">
        <f>IF($C$5="W",$C$11*C20,$D$11*C20)</f>
        <v>22.666666666666671</v>
      </c>
      <c r="D41" s="1">
        <f t="shared" ref="D41:AL41" si="18">IF($C$5="W",$C$11*D20,$D$11*D20)</f>
        <v>22.666666666666671</v>
      </c>
      <c r="E41" s="1">
        <f t="shared" si="18"/>
        <v>22.666666666666671</v>
      </c>
      <c r="F41" s="1">
        <f t="shared" si="18"/>
        <v>22.666666666666671</v>
      </c>
      <c r="G41" s="1">
        <f t="shared" si="18"/>
        <v>22.666666666666671</v>
      </c>
      <c r="H41" s="1">
        <f t="shared" si="18"/>
        <v>22.666666666666671</v>
      </c>
      <c r="I41" s="1">
        <f t="shared" si="18"/>
        <v>22.666666666666671</v>
      </c>
      <c r="J41" s="1">
        <f t="shared" si="18"/>
        <v>22.666666666666671</v>
      </c>
      <c r="K41" s="1">
        <f t="shared" si="18"/>
        <v>22.666666666666671</v>
      </c>
      <c r="L41" s="1">
        <f t="shared" si="18"/>
        <v>22.666666666666671</v>
      </c>
      <c r="M41" s="1">
        <f t="shared" si="18"/>
        <v>22.666666666666671</v>
      </c>
      <c r="N41" s="1">
        <f t="shared" si="18"/>
        <v>22.666666666666671</v>
      </c>
      <c r="O41" s="1">
        <f t="shared" si="18"/>
        <v>24.791666666666671</v>
      </c>
      <c r="P41" s="1">
        <f t="shared" si="18"/>
        <v>24.791666666666671</v>
      </c>
      <c r="Q41" s="1">
        <f t="shared" si="18"/>
        <v>24.791666666666671</v>
      </c>
      <c r="R41" s="1">
        <f t="shared" si="18"/>
        <v>24.791666666666671</v>
      </c>
      <c r="S41" s="1">
        <f t="shared" si="18"/>
        <v>24.791666666666671</v>
      </c>
      <c r="T41" s="1">
        <f t="shared" si="18"/>
        <v>24.791666666666671</v>
      </c>
      <c r="U41" s="1">
        <f t="shared" si="18"/>
        <v>24.791666666666671</v>
      </c>
      <c r="V41" s="1">
        <f t="shared" si="18"/>
        <v>24.791666666666671</v>
      </c>
      <c r="W41" s="1">
        <f t="shared" si="18"/>
        <v>24.791666666666671</v>
      </c>
      <c r="X41" s="1">
        <f t="shared" si="18"/>
        <v>24.791666666666671</v>
      </c>
      <c r="Y41" s="1">
        <f t="shared" si="18"/>
        <v>24.791666666666671</v>
      </c>
      <c r="Z41" s="1">
        <f t="shared" si="18"/>
        <v>24.791666666666671</v>
      </c>
      <c r="AA41" s="1">
        <f t="shared" si="18"/>
        <v>26.916666666666671</v>
      </c>
      <c r="AB41" s="1">
        <f t="shared" si="18"/>
        <v>26.916666666666671</v>
      </c>
      <c r="AC41" s="1">
        <f t="shared" si="18"/>
        <v>26.916666666666671</v>
      </c>
      <c r="AD41" s="1">
        <f t="shared" si="18"/>
        <v>26.916666666666671</v>
      </c>
      <c r="AE41" s="1">
        <f t="shared" si="18"/>
        <v>26.916666666666671</v>
      </c>
      <c r="AF41" s="1">
        <f t="shared" si="18"/>
        <v>26.916666666666671</v>
      </c>
      <c r="AG41" s="1">
        <f t="shared" si="18"/>
        <v>26.916666666666671</v>
      </c>
      <c r="AH41" s="1">
        <f t="shared" si="18"/>
        <v>26.916666666666671</v>
      </c>
      <c r="AI41" s="1">
        <f t="shared" si="18"/>
        <v>26.916666666666671</v>
      </c>
      <c r="AJ41" s="1">
        <f t="shared" si="18"/>
        <v>26.916666666666671</v>
      </c>
      <c r="AK41" s="1">
        <f t="shared" si="18"/>
        <v>26.916666666666671</v>
      </c>
      <c r="AL41" s="1">
        <f t="shared" si="18"/>
        <v>26.916666666666671</v>
      </c>
      <c r="AM41" s="1">
        <f t="shared" ref="AM41" si="19">SUM(C41:N41)</f>
        <v>272.00000000000011</v>
      </c>
      <c r="AN41" s="1">
        <f t="shared" ref="AN41" si="20">SUM(O41:Z41)</f>
        <v>297.50000000000011</v>
      </c>
      <c r="AO41" s="1">
        <f t="shared" ref="AO41" si="21">SUM(AA41:AL41)</f>
        <v>323.00000000000017</v>
      </c>
    </row>
    <row r="42" spans="1:41" x14ac:dyDescent="0.3">
      <c r="A42" s="3">
        <v>0.1</v>
      </c>
      <c r="B42" t="s">
        <v>1</v>
      </c>
      <c r="C42" s="1">
        <f>$A$42*C41</f>
        <v>2.2666666666666671</v>
      </c>
      <c r="D42" s="1">
        <f t="shared" ref="D42:AL42" si="22">$A$42*D41</f>
        <v>2.2666666666666671</v>
      </c>
      <c r="E42" s="1">
        <f t="shared" si="22"/>
        <v>2.2666666666666671</v>
      </c>
      <c r="F42" s="1">
        <f t="shared" si="22"/>
        <v>2.2666666666666671</v>
      </c>
      <c r="G42" s="1">
        <f t="shared" si="22"/>
        <v>2.2666666666666671</v>
      </c>
      <c r="H42" s="1">
        <f t="shared" si="22"/>
        <v>2.2666666666666671</v>
      </c>
      <c r="I42" s="1">
        <f t="shared" si="22"/>
        <v>2.2666666666666671</v>
      </c>
      <c r="J42" s="1">
        <f t="shared" si="22"/>
        <v>2.2666666666666671</v>
      </c>
      <c r="K42" s="1">
        <f t="shared" si="22"/>
        <v>2.2666666666666671</v>
      </c>
      <c r="L42" s="1">
        <f t="shared" si="22"/>
        <v>2.2666666666666671</v>
      </c>
      <c r="M42" s="1">
        <f t="shared" si="22"/>
        <v>2.2666666666666671</v>
      </c>
      <c r="N42" s="1">
        <f t="shared" si="22"/>
        <v>2.2666666666666671</v>
      </c>
      <c r="O42" s="1">
        <f t="shared" si="22"/>
        <v>2.4791666666666674</v>
      </c>
      <c r="P42" s="1">
        <f t="shared" si="22"/>
        <v>2.4791666666666674</v>
      </c>
      <c r="Q42" s="1">
        <f t="shared" si="22"/>
        <v>2.4791666666666674</v>
      </c>
      <c r="R42" s="1">
        <f t="shared" si="22"/>
        <v>2.4791666666666674</v>
      </c>
      <c r="S42" s="1">
        <f t="shared" si="22"/>
        <v>2.4791666666666674</v>
      </c>
      <c r="T42" s="1">
        <f t="shared" si="22"/>
        <v>2.4791666666666674</v>
      </c>
      <c r="U42" s="1">
        <f t="shared" si="22"/>
        <v>2.4791666666666674</v>
      </c>
      <c r="V42" s="1">
        <f t="shared" si="22"/>
        <v>2.4791666666666674</v>
      </c>
      <c r="W42" s="1">
        <f t="shared" si="22"/>
        <v>2.4791666666666674</v>
      </c>
      <c r="X42" s="1">
        <f t="shared" si="22"/>
        <v>2.4791666666666674</v>
      </c>
      <c r="Y42" s="1">
        <f t="shared" si="22"/>
        <v>2.4791666666666674</v>
      </c>
      <c r="Z42" s="1">
        <f t="shared" si="22"/>
        <v>2.4791666666666674</v>
      </c>
      <c r="AA42" s="1">
        <f t="shared" si="22"/>
        <v>2.6916666666666673</v>
      </c>
      <c r="AB42" s="1">
        <f t="shared" si="22"/>
        <v>2.6916666666666673</v>
      </c>
      <c r="AC42" s="1">
        <f t="shared" si="22"/>
        <v>2.6916666666666673</v>
      </c>
      <c r="AD42" s="1">
        <f t="shared" si="22"/>
        <v>2.6916666666666673</v>
      </c>
      <c r="AE42" s="1">
        <f t="shared" si="22"/>
        <v>2.6916666666666673</v>
      </c>
      <c r="AF42" s="1">
        <f t="shared" si="22"/>
        <v>2.6916666666666673</v>
      </c>
      <c r="AG42" s="1">
        <f t="shared" si="22"/>
        <v>2.6916666666666673</v>
      </c>
      <c r="AH42" s="1">
        <f t="shared" si="22"/>
        <v>2.6916666666666673</v>
      </c>
      <c r="AI42" s="1">
        <f t="shared" si="22"/>
        <v>2.6916666666666673</v>
      </c>
      <c r="AJ42" s="1">
        <f t="shared" si="22"/>
        <v>2.6916666666666673</v>
      </c>
      <c r="AK42" s="1">
        <f t="shared" si="22"/>
        <v>2.6916666666666673</v>
      </c>
      <c r="AL42" s="1">
        <f t="shared" si="22"/>
        <v>2.6916666666666673</v>
      </c>
      <c r="AM42" s="1">
        <f t="shared" ref="AM42" si="23">SUM(C42:N42)</f>
        <v>27.2</v>
      </c>
      <c r="AN42" s="1">
        <f t="shared" ref="AN42" si="24">SUM(O42:Z42)</f>
        <v>29.750000000000011</v>
      </c>
      <c r="AO42" s="1">
        <f t="shared" ref="AO42" si="25">SUM(AA42:AL42)</f>
        <v>32.300000000000004</v>
      </c>
    </row>
  </sheetData>
  <mergeCells count="2">
    <mergeCell ref="C18:AL18"/>
    <mergeCell ref="C34:AL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AO60"/>
  <sheetViews>
    <sheetView topLeftCell="D33" zoomScale="67" zoomScaleNormal="40" workbookViewId="0">
      <selection activeCell="O60" sqref="O60"/>
    </sheetView>
  </sheetViews>
  <sheetFormatPr defaultRowHeight="14.4" x14ac:dyDescent="0.3"/>
  <cols>
    <col min="2" max="2" width="21" bestFit="1" customWidth="1"/>
    <col min="3" max="3" width="11.5546875" bestFit="1" customWidth="1"/>
    <col min="4" max="4" width="10.5546875" bestFit="1" customWidth="1"/>
    <col min="5" max="6" width="7.109375" customWidth="1"/>
    <col min="7" max="7" width="9" bestFit="1" customWidth="1"/>
    <col min="8" max="38" width="7.109375" customWidth="1"/>
    <col min="39" max="41" width="9.5546875" bestFit="1" customWidth="1"/>
  </cols>
  <sheetData>
    <row r="5" spans="2:10" x14ac:dyDescent="0.3">
      <c r="B5" t="s">
        <v>17</v>
      </c>
      <c r="C5" t="s">
        <v>18</v>
      </c>
    </row>
    <row r="7" spans="2:10" x14ac:dyDescent="0.3">
      <c r="B7" s="6" t="s">
        <v>9</v>
      </c>
      <c r="C7" s="9" t="s">
        <v>12</v>
      </c>
      <c r="D7" s="9" t="s">
        <v>8</v>
      </c>
      <c r="F7" s="6" t="s">
        <v>50</v>
      </c>
    </row>
    <row r="8" spans="2:10" x14ac:dyDescent="0.3">
      <c r="B8" s="7" t="s">
        <v>11</v>
      </c>
      <c r="C8" s="2">
        <v>1600000</v>
      </c>
      <c r="D8" s="2">
        <f>C8*0.8</f>
        <v>1280000</v>
      </c>
      <c r="F8" s="4" t="s">
        <v>51</v>
      </c>
      <c r="G8" s="4" t="s">
        <v>52</v>
      </c>
      <c r="H8" s="4" t="s">
        <v>53</v>
      </c>
      <c r="I8" s="4" t="s">
        <v>54</v>
      </c>
      <c r="J8" s="4" t="s">
        <v>96</v>
      </c>
    </row>
    <row r="9" spans="2:10" x14ac:dyDescent="0.3">
      <c r="B9" s="7" t="s">
        <v>13</v>
      </c>
      <c r="C9" s="2">
        <v>150000</v>
      </c>
      <c r="D9" s="2">
        <f>C9*0.8</f>
        <v>120000</v>
      </c>
      <c r="F9" s="4">
        <v>1</v>
      </c>
      <c r="G9" s="1"/>
      <c r="H9" s="1">
        <v>50</v>
      </c>
      <c r="I9" s="1"/>
      <c r="J9" s="3">
        <v>0.2</v>
      </c>
    </row>
    <row r="10" spans="2:10" x14ac:dyDescent="0.3">
      <c r="B10" s="7" t="s">
        <v>35</v>
      </c>
      <c r="C10" s="3">
        <v>0.31</v>
      </c>
      <c r="D10" s="14">
        <v>0.35</v>
      </c>
      <c r="F10" s="4">
        <v>2</v>
      </c>
      <c r="G10" s="1">
        <v>50</v>
      </c>
      <c r="H10" s="1">
        <v>100</v>
      </c>
      <c r="I10" s="1">
        <f>H9*J9</f>
        <v>10</v>
      </c>
      <c r="J10" s="3">
        <v>0.22</v>
      </c>
    </row>
    <row r="11" spans="2:10" x14ac:dyDescent="0.3">
      <c r="B11" s="7" t="s">
        <v>34</v>
      </c>
      <c r="C11" s="3">
        <v>0.17</v>
      </c>
      <c r="D11" s="3">
        <v>0.2</v>
      </c>
      <c r="F11" s="4">
        <v>3</v>
      </c>
      <c r="G11" s="1">
        <v>100</v>
      </c>
      <c r="H11" s="1"/>
      <c r="I11" s="1">
        <f>I10+J10*(H10-G10)</f>
        <v>21</v>
      </c>
      <c r="J11" s="3">
        <v>0.48</v>
      </c>
    </row>
    <row r="12" spans="2:10" x14ac:dyDescent="0.3">
      <c r="B12" s="7" t="s">
        <v>45</v>
      </c>
      <c r="C12" s="2">
        <v>2000</v>
      </c>
    </row>
    <row r="13" spans="2:10" x14ac:dyDescent="0.3">
      <c r="B13" s="7" t="s">
        <v>46</v>
      </c>
      <c r="C13" s="2">
        <v>426000</v>
      </c>
    </row>
    <row r="14" spans="2:10" x14ac:dyDescent="0.3">
      <c r="B14" s="7" t="s">
        <v>43</v>
      </c>
      <c r="C14" s="3">
        <v>0.08</v>
      </c>
    </row>
    <row r="18" spans="1:41" x14ac:dyDescent="0.3">
      <c r="C18" s="132" t="s">
        <v>29</v>
      </c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4"/>
    </row>
    <row r="19" spans="1:41" x14ac:dyDescent="0.3">
      <c r="C19" s="20">
        <v>1</v>
      </c>
      <c r="D19" s="21">
        <v>2</v>
      </c>
      <c r="E19" s="21">
        <v>3</v>
      </c>
      <c r="F19" s="21">
        <v>4</v>
      </c>
      <c r="G19" s="21">
        <v>5</v>
      </c>
      <c r="H19" s="21">
        <v>6</v>
      </c>
      <c r="I19" s="21">
        <v>7</v>
      </c>
      <c r="J19" s="21">
        <v>8</v>
      </c>
      <c r="K19" s="21">
        <v>9</v>
      </c>
      <c r="L19" s="21">
        <v>10</v>
      </c>
      <c r="M19" s="21">
        <v>11</v>
      </c>
      <c r="N19" s="21">
        <v>12</v>
      </c>
      <c r="O19" s="21">
        <v>13</v>
      </c>
      <c r="P19" s="21">
        <v>14</v>
      </c>
      <c r="Q19" s="21">
        <v>15</v>
      </c>
      <c r="R19" s="21">
        <v>16</v>
      </c>
      <c r="S19" s="21">
        <v>17</v>
      </c>
      <c r="T19" s="21">
        <v>18</v>
      </c>
      <c r="U19" s="21">
        <v>19</v>
      </c>
      <c r="V19" s="21">
        <v>20</v>
      </c>
      <c r="W19" s="21">
        <v>21</v>
      </c>
      <c r="X19" s="21">
        <v>22</v>
      </c>
      <c r="Y19" s="21">
        <v>23</v>
      </c>
      <c r="Z19" s="21">
        <v>24</v>
      </c>
      <c r="AA19" s="21">
        <v>25</v>
      </c>
      <c r="AB19" s="21">
        <v>26</v>
      </c>
      <c r="AC19" s="21">
        <v>27</v>
      </c>
      <c r="AD19" s="21">
        <v>28</v>
      </c>
      <c r="AE19" s="21">
        <v>29</v>
      </c>
      <c r="AF19" s="21">
        <v>30</v>
      </c>
      <c r="AG19" s="21">
        <v>31</v>
      </c>
      <c r="AH19" s="21">
        <v>32</v>
      </c>
      <c r="AI19" s="21">
        <v>33</v>
      </c>
      <c r="AJ19" s="21">
        <v>34</v>
      </c>
      <c r="AK19" s="21">
        <v>35</v>
      </c>
      <c r="AL19" s="22">
        <v>36</v>
      </c>
      <c r="AM19" s="17" t="s">
        <v>14</v>
      </c>
      <c r="AN19" s="18" t="s">
        <v>15</v>
      </c>
      <c r="AO19" s="19" t="s">
        <v>16</v>
      </c>
    </row>
    <row r="20" spans="1:41" x14ac:dyDescent="0.3">
      <c r="A20" s="25"/>
      <c r="B20" s="23" t="s">
        <v>10</v>
      </c>
      <c r="C20" s="36">
        <f>IF(C5="W", C8/12/1000, D8/12/1000)</f>
        <v>133.33333333333334</v>
      </c>
      <c r="D20" s="37">
        <f>C20</f>
        <v>133.33333333333334</v>
      </c>
      <c r="E20" s="37">
        <f t="shared" ref="E20:N20" si="0">D20</f>
        <v>133.33333333333334</v>
      </c>
      <c r="F20" s="37">
        <f t="shared" si="0"/>
        <v>133.33333333333334</v>
      </c>
      <c r="G20" s="37">
        <f t="shared" si="0"/>
        <v>133.33333333333334</v>
      </c>
      <c r="H20" s="37">
        <f t="shared" si="0"/>
        <v>133.33333333333334</v>
      </c>
      <c r="I20" s="37">
        <f t="shared" si="0"/>
        <v>133.33333333333334</v>
      </c>
      <c r="J20" s="37">
        <f t="shared" si="0"/>
        <v>133.33333333333334</v>
      </c>
      <c r="K20" s="37">
        <f t="shared" si="0"/>
        <v>133.33333333333334</v>
      </c>
      <c r="L20" s="37">
        <f t="shared" si="0"/>
        <v>133.33333333333334</v>
      </c>
      <c r="M20" s="37">
        <f t="shared" si="0"/>
        <v>133.33333333333334</v>
      </c>
      <c r="N20" s="37">
        <f t="shared" si="0"/>
        <v>133.33333333333334</v>
      </c>
      <c r="O20" s="37">
        <f>IF(C5="W",(C8+C9)/12/1000, (D8+D9)/12/1000)</f>
        <v>145.83333333333334</v>
      </c>
      <c r="P20" s="37">
        <f>O20</f>
        <v>145.83333333333334</v>
      </c>
      <c r="Q20" s="37">
        <f t="shared" ref="Q20:Z20" si="1">P20</f>
        <v>145.83333333333334</v>
      </c>
      <c r="R20" s="37">
        <f t="shared" si="1"/>
        <v>145.83333333333334</v>
      </c>
      <c r="S20" s="37">
        <f t="shared" si="1"/>
        <v>145.83333333333334</v>
      </c>
      <c r="T20" s="37">
        <f t="shared" si="1"/>
        <v>145.83333333333334</v>
      </c>
      <c r="U20" s="37">
        <f t="shared" si="1"/>
        <v>145.83333333333334</v>
      </c>
      <c r="V20" s="37">
        <f t="shared" si="1"/>
        <v>145.83333333333334</v>
      </c>
      <c r="W20" s="37">
        <f t="shared" si="1"/>
        <v>145.83333333333334</v>
      </c>
      <c r="X20" s="37">
        <f t="shared" si="1"/>
        <v>145.83333333333334</v>
      </c>
      <c r="Y20" s="37">
        <f t="shared" si="1"/>
        <v>145.83333333333334</v>
      </c>
      <c r="Z20" s="37">
        <f t="shared" si="1"/>
        <v>145.83333333333334</v>
      </c>
      <c r="AA20" s="37">
        <f>IF(C5="W",(C8+C9+C9)/12/1000,(D8+D9+D9)/12/1000)</f>
        <v>158.33333333333334</v>
      </c>
      <c r="AB20" s="37">
        <f>AA20</f>
        <v>158.33333333333334</v>
      </c>
      <c r="AC20" s="37">
        <f t="shared" ref="AC20:AL20" si="2">AB20</f>
        <v>158.33333333333334</v>
      </c>
      <c r="AD20" s="37">
        <f t="shared" si="2"/>
        <v>158.33333333333334</v>
      </c>
      <c r="AE20" s="37">
        <f t="shared" si="2"/>
        <v>158.33333333333334</v>
      </c>
      <c r="AF20" s="37">
        <f t="shared" si="2"/>
        <v>158.33333333333334</v>
      </c>
      <c r="AG20" s="37">
        <f t="shared" si="2"/>
        <v>158.33333333333334</v>
      </c>
      <c r="AH20" s="37">
        <f t="shared" si="2"/>
        <v>158.33333333333334</v>
      </c>
      <c r="AI20" s="37">
        <f t="shared" si="2"/>
        <v>158.33333333333334</v>
      </c>
      <c r="AJ20" s="37">
        <f t="shared" si="2"/>
        <v>158.33333333333334</v>
      </c>
      <c r="AK20" s="37">
        <f t="shared" si="2"/>
        <v>158.33333333333334</v>
      </c>
      <c r="AL20" s="38">
        <f t="shared" si="2"/>
        <v>158.33333333333334</v>
      </c>
      <c r="AM20" s="36">
        <f>SUM(C20:N20)</f>
        <v>1599.9999999999998</v>
      </c>
      <c r="AN20" s="37">
        <f>SUM(O20:Z20)</f>
        <v>1749.9999999999998</v>
      </c>
      <c r="AO20" s="38">
        <f>SUM(AA20:AL20)</f>
        <v>1899.9999999999998</v>
      </c>
    </row>
    <row r="21" spans="1:41" x14ac:dyDescent="0.3">
      <c r="A21" s="28">
        <v>0.4</v>
      </c>
      <c r="B21" s="32" t="s">
        <v>20</v>
      </c>
      <c r="C21" s="39">
        <f>C20*$A$21</f>
        <v>53.333333333333343</v>
      </c>
      <c r="D21" s="40">
        <f t="shared" ref="D21:AL21" si="3">D20*$A$21</f>
        <v>53.333333333333343</v>
      </c>
      <c r="E21" s="40">
        <f t="shared" si="3"/>
        <v>53.333333333333343</v>
      </c>
      <c r="F21" s="40">
        <f t="shared" si="3"/>
        <v>53.333333333333343</v>
      </c>
      <c r="G21" s="40">
        <f t="shared" si="3"/>
        <v>53.333333333333343</v>
      </c>
      <c r="H21" s="40">
        <f t="shared" si="3"/>
        <v>53.333333333333343</v>
      </c>
      <c r="I21" s="40">
        <f t="shared" si="3"/>
        <v>53.333333333333343</v>
      </c>
      <c r="J21" s="40">
        <f t="shared" si="3"/>
        <v>53.333333333333343</v>
      </c>
      <c r="K21" s="40">
        <f t="shared" si="3"/>
        <v>53.333333333333343</v>
      </c>
      <c r="L21" s="40">
        <f t="shared" si="3"/>
        <v>53.333333333333343</v>
      </c>
      <c r="M21" s="40">
        <f t="shared" si="3"/>
        <v>53.333333333333343</v>
      </c>
      <c r="N21" s="40">
        <f t="shared" si="3"/>
        <v>53.333333333333343</v>
      </c>
      <c r="O21" s="40">
        <f t="shared" si="3"/>
        <v>58.333333333333343</v>
      </c>
      <c r="P21" s="40">
        <f t="shared" si="3"/>
        <v>58.333333333333343</v>
      </c>
      <c r="Q21" s="40">
        <f t="shared" si="3"/>
        <v>58.333333333333343</v>
      </c>
      <c r="R21" s="40">
        <f t="shared" si="3"/>
        <v>58.333333333333343</v>
      </c>
      <c r="S21" s="40">
        <f t="shared" si="3"/>
        <v>58.333333333333343</v>
      </c>
      <c r="T21" s="40">
        <f t="shared" si="3"/>
        <v>58.333333333333343</v>
      </c>
      <c r="U21" s="40">
        <f t="shared" si="3"/>
        <v>58.333333333333343</v>
      </c>
      <c r="V21" s="40">
        <f t="shared" si="3"/>
        <v>58.333333333333343</v>
      </c>
      <c r="W21" s="40">
        <f t="shared" si="3"/>
        <v>58.333333333333343</v>
      </c>
      <c r="X21" s="40">
        <f t="shared" si="3"/>
        <v>58.333333333333343</v>
      </c>
      <c r="Y21" s="40">
        <f t="shared" si="3"/>
        <v>58.333333333333343</v>
      </c>
      <c r="Z21" s="40">
        <f t="shared" si="3"/>
        <v>58.333333333333343</v>
      </c>
      <c r="AA21" s="40">
        <f t="shared" si="3"/>
        <v>63.333333333333343</v>
      </c>
      <c r="AB21" s="40">
        <f t="shared" si="3"/>
        <v>63.333333333333343</v>
      </c>
      <c r="AC21" s="40">
        <f t="shared" si="3"/>
        <v>63.333333333333343</v>
      </c>
      <c r="AD21" s="40">
        <f t="shared" si="3"/>
        <v>63.333333333333343</v>
      </c>
      <c r="AE21" s="40">
        <f t="shared" si="3"/>
        <v>63.333333333333343</v>
      </c>
      <c r="AF21" s="40">
        <f t="shared" si="3"/>
        <v>63.333333333333343</v>
      </c>
      <c r="AG21" s="40">
        <f t="shared" si="3"/>
        <v>63.333333333333343</v>
      </c>
      <c r="AH21" s="40">
        <f t="shared" si="3"/>
        <v>63.333333333333343</v>
      </c>
      <c r="AI21" s="40">
        <f t="shared" si="3"/>
        <v>63.333333333333343</v>
      </c>
      <c r="AJ21" s="40">
        <f t="shared" si="3"/>
        <v>63.333333333333343</v>
      </c>
      <c r="AK21" s="40">
        <f t="shared" si="3"/>
        <v>63.333333333333343</v>
      </c>
      <c r="AL21" s="41">
        <f t="shared" si="3"/>
        <v>63.333333333333343</v>
      </c>
      <c r="AM21" s="39">
        <f>SUM(C21:N21)</f>
        <v>640.00000000000034</v>
      </c>
      <c r="AN21" s="40">
        <f>SUM(O21:Z21)</f>
        <v>700.00000000000034</v>
      </c>
      <c r="AO21" s="41">
        <f>SUM(AA21:AL21)</f>
        <v>760.00000000000034</v>
      </c>
    </row>
    <row r="22" spans="1:41" x14ac:dyDescent="0.3">
      <c r="A22" s="49">
        <f>60%*0.95</f>
        <v>0.56999999999999995</v>
      </c>
      <c r="B22" s="32" t="s">
        <v>21</v>
      </c>
      <c r="C22" s="39">
        <f>C20*$A$22</f>
        <v>76</v>
      </c>
      <c r="D22" s="40">
        <f t="shared" ref="D22:AL22" si="4">D20*$A$22</f>
        <v>76</v>
      </c>
      <c r="E22" s="40">
        <f t="shared" si="4"/>
        <v>76</v>
      </c>
      <c r="F22" s="40">
        <f t="shared" si="4"/>
        <v>76</v>
      </c>
      <c r="G22" s="40">
        <f t="shared" si="4"/>
        <v>76</v>
      </c>
      <c r="H22" s="40">
        <f t="shared" si="4"/>
        <v>76</v>
      </c>
      <c r="I22" s="40">
        <f t="shared" si="4"/>
        <v>76</v>
      </c>
      <c r="J22" s="40">
        <f t="shared" si="4"/>
        <v>76</v>
      </c>
      <c r="K22" s="40">
        <f t="shared" si="4"/>
        <v>76</v>
      </c>
      <c r="L22" s="40">
        <f t="shared" si="4"/>
        <v>76</v>
      </c>
      <c r="M22" s="40">
        <f t="shared" si="4"/>
        <v>76</v>
      </c>
      <c r="N22" s="40">
        <f t="shared" si="4"/>
        <v>76</v>
      </c>
      <c r="O22" s="40">
        <f t="shared" si="4"/>
        <v>83.125</v>
      </c>
      <c r="P22" s="40">
        <f t="shared" si="4"/>
        <v>83.125</v>
      </c>
      <c r="Q22" s="40">
        <f t="shared" si="4"/>
        <v>83.125</v>
      </c>
      <c r="R22" s="40">
        <f t="shared" si="4"/>
        <v>83.125</v>
      </c>
      <c r="S22" s="40">
        <f t="shared" si="4"/>
        <v>83.125</v>
      </c>
      <c r="T22" s="40">
        <f t="shared" si="4"/>
        <v>83.125</v>
      </c>
      <c r="U22" s="40">
        <f t="shared" si="4"/>
        <v>83.125</v>
      </c>
      <c r="V22" s="40">
        <f t="shared" si="4"/>
        <v>83.125</v>
      </c>
      <c r="W22" s="40">
        <f t="shared" si="4"/>
        <v>83.125</v>
      </c>
      <c r="X22" s="40">
        <f t="shared" si="4"/>
        <v>83.125</v>
      </c>
      <c r="Y22" s="40">
        <f t="shared" si="4"/>
        <v>83.125</v>
      </c>
      <c r="Z22" s="40">
        <f t="shared" si="4"/>
        <v>83.125</v>
      </c>
      <c r="AA22" s="40">
        <f t="shared" si="4"/>
        <v>90.25</v>
      </c>
      <c r="AB22" s="40">
        <f t="shared" si="4"/>
        <v>90.25</v>
      </c>
      <c r="AC22" s="40">
        <f t="shared" si="4"/>
        <v>90.25</v>
      </c>
      <c r="AD22" s="40">
        <f t="shared" si="4"/>
        <v>90.25</v>
      </c>
      <c r="AE22" s="40">
        <f t="shared" si="4"/>
        <v>90.25</v>
      </c>
      <c r="AF22" s="40">
        <f t="shared" si="4"/>
        <v>90.25</v>
      </c>
      <c r="AG22" s="40">
        <f t="shared" si="4"/>
        <v>90.25</v>
      </c>
      <c r="AH22" s="40">
        <f t="shared" si="4"/>
        <v>90.25</v>
      </c>
      <c r="AI22" s="40">
        <f t="shared" si="4"/>
        <v>90.25</v>
      </c>
      <c r="AJ22" s="40">
        <f t="shared" si="4"/>
        <v>90.25</v>
      </c>
      <c r="AK22" s="40">
        <f t="shared" si="4"/>
        <v>90.25</v>
      </c>
      <c r="AL22" s="41">
        <f t="shared" si="4"/>
        <v>90.25</v>
      </c>
      <c r="AM22" s="39">
        <f>SUM(C22:N22)</f>
        <v>912</v>
      </c>
      <c r="AN22" s="40">
        <f>SUM(O22:Z22)</f>
        <v>997.5</v>
      </c>
      <c r="AO22" s="41">
        <f>SUM(AA22:AL22)</f>
        <v>1083</v>
      </c>
    </row>
    <row r="23" spans="1:41" x14ac:dyDescent="0.3">
      <c r="A23" s="49">
        <f>60%*0.05</f>
        <v>0.03</v>
      </c>
      <c r="B23" s="32" t="s">
        <v>22</v>
      </c>
      <c r="C23" s="39">
        <v>0</v>
      </c>
      <c r="D23" s="40">
        <f>C20*$A$23</f>
        <v>4</v>
      </c>
      <c r="E23" s="40">
        <f t="shared" ref="E23:AL23" si="5">D20*$A$23</f>
        <v>4</v>
      </c>
      <c r="F23" s="40">
        <f t="shared" si="5"/>
        <v>4</v>
      </c>
      <c r="G23" s="40">
        <f t="shared" si="5"/>
        <v>4</v>
      </c>
      <c r="H23" s="40">
        <f t="shared" si="5"/>
        <v>4</v>
      </c>
      <c r="I23" s="40">
        <f t="shared" si="5"/>
        <v>4</v>
      </c>
      <c r="J23" s="40">
        <f t="shared" si="5"/>
        <v>4</v>
      </c>
      <c r="K23" s="40">
        <f t="shared" si="5"/>
        <v>4</v>
      </c>
      <c r="L23" s="40">
        <f t="shared" si="5"/>
        <v>4</v>
      </c>
      <c r="M23" s="40">
        <f t="shared" si="5"/>
        <v>4</v>
      </c>
      <c r="N23" s="40">
        <f t="shared" si="5"/>
        <v>4</v>
      </c>
      <c r="O23" s="40">
        <f t="shared" si="5"/>
        <v>4</v>
      </c>
      <c r="P23" s="40">
        <f t="shared" si="5"/>
        <v>4.375</v>
      </c>
      <c r="Q23" s="40">
        <f t="shared" si="5"/>
        <v>4.375</v>
      </c>
      <c r="R23" s="40">
        <f t="shared" si="5"/>
        <v>4.375</v>
      </c>
      <c r="S23" s="40">
        <f t="shared" si="5"/>
        <v>4.375</v>
      </c>
      <c r="T23" s="40">
        <f t="shared" si="5"/>
        <v>4.375</v>
      </c>
      <c r="U23" s="40">
        <f t="shared" si="5"/>
        <v>4.375</v>
      </c>
      <c r="V23" s="40">
        <f t="shared" si="5"/>
        <v>4.375</v>
      </c>
      <c r="W23" s="40">
        <f t="shared" si="5"/>
        <v>4.375</v>
      </c>
      <c r="X23" s="40">
        <f t="shared" si="5"/>
        <v>4.375</v>
      </c>
      <c r="Y23" s="40">
        <f t="shared" si="5"/>
        <v>4.375</v>
      </c>
      <c r="Z23" s="40">
        <f t="shared" si="5"/>
        <v>4.375</v>
      </c>
      <c r="AA23" s="40">
        <f t="shared" si="5"/>
        <v>4.375</v>
      </c>
      <c r="AB23" s="40">
        <f t="shared" si="5"/>
        <v>4.75</v>
      </c>
      <c r="AC23" s="40">
        <f t="shared" si="5"/>
        <v>4.75</v>
      </c>
      <c r="AD23" s="40">
        <f t="shared" si="5"/>
        <v>4.75</v>
      </c>
      <c r="AE23" s="40">
        <f t="shared" si="5"/>
        <v>4.75</v>
      </c>
      <c r="AF23" s="40">
        <f t="shared" si="5"/>
        <v>4.75</v>
      </c>
      <c r="AG23" s="40">
        <f t="shared" si="5"/>
        <v>4.75</v>
      </c>
      <c r="AH23" s="40">
        <f t="shared" si="5"/>
        <v>4.75</v>
      </c>
      <c r="AI23" s="40">
        <f t="shared" si="5"/>
        <v>4.75</v>
      </c>
      <c r="AJ23" s="40">
        <f t="shared" si="5"/>
        <v>4.75</v>
      </c>
      <c r="AK23" s="40">
        <f t="shared" si="5"/>
        <v>4.75</v>
      </c>
      <c r="AL23" s="41">
        <f t="shared" si="5"/>
        <v>4.75</v>
      </c>
      <c r="AM23" s="39">
        <f>SUM(C23:N23)</f>
        <v>44</v>
      </c>
      <c r="AN23" s="40">
        <f>SUM(O23:Z23)</f>
        <v>52.125</v>
      </c>
      <c r="AO23" s="41">
        <f>SUM(AA23:AL23)</f>
        <v>56.625</v>
      </c>
    </row>
    <row r="24" spans="1:41" x14ac:dyDescent="0.3">
      <c r="A24" s="28">
        <v>2.1000000000000001E-2</v>
      </c>
      <c r="B24" s="32" t="s">
        <v>23</v>
      </c>
      <c r="C24" s="39">
        <f t="shared" ref="C24:AK24" si="6">($A$23+$A$22)*C20*$A$24</f>
        <v>1.6800000000000002</v>
      </c>
      <c r="D24" s="40">
        <f t="shared" si="6"/>
        <v>1.6800000000000002</v>
      </c>
      <c r="E24" s="40">
        <f t="shared" si="6"/>
        <v>1.6800000000000002</v>
      </c>
      <c r="F24" s="40">
        <f t="shared" si="6"/>
        <v>1.6800000000000002</v>
      </c>
      <c r="G24" s="40">
        <f t="shared" si="6"/>
        <v>1.6800000000000002</v>
      </c>
      <c r="H24" s="40">
        <f t="shared" si="6"/>
        <v>1.6800000000000002</v>
      </c>
      <c r="I24" s="40">
        <f t="shared" si="6"/>
        <v>1.6800000000000002</v>
      </c>
      <c r="J24" s="40">
        <f t="shared" si="6"/>
        <v>1.6800000000000002</v>
      </c>
      <c r="K24" s="40">
        <f t="shared" si="6"/>
        <v>1.6800000000000002</v>
      </c>
      <c r="L24" s="40">
        <f t="shared" si="6"/>
        <v>1.6800000000000002</v>
      </c>
      <c r="M24" s="40">
        <f t="shared" si="6"/>
        <v>1.6800000000000002</v>
      </c>
      <c r="N24" s="40">
        <f t="shared" si="6"/>
        <v>1.6800000000000002</v>
      </c>
      <c r="O24" s="40">
        <f t="shared" si="6"/>
        <v>1.8375000000000001</v>
      </c>
      <c r="P24" s="40">
        <f t="shared" si="6"/>
        <v>1.8375000000000001</v>
      </c>
      <c r="Q24" s="40">
        <f t="shared" si="6"/>
        <v>1.8375000000000001</v>
      </c>
      <c r="R24" s="40">
        <f t="shared" si="6"/>
        <v>1.8375000000000001</v>
      </c>
      <c r="S24" s="40">
        <f t="shared" si="6"/>
        <v>1.8375000000000001</v>
      </c>
      <c r="T24" s="40">
        <f t="shared" si="6"/>
        <v>1.8375000000000001</v>
      </c>
      <c r="U24" s="40">
        <f t="shared" si="6"/>
        <v>1.8375000000000001</v>
      </c>
      <c r="V24" s="40">
        <f t="shared" si="6"/>
        <v>1.8375000000000001</v>
      </c>
      <c r="W24" s="40">
        <f t="shared" si="6"/>
        <v>1.8375000000000001</v>
      </c>
      <c r="X24" s="40">
        <f t="shared" si="6"/>
        <v>1.8375000000000001</v>
      </c>
      <c r="Y24" s="40">
        <f t="shared" si="6"/>
        <v>1.8375000000000001</v>
      </c>
      <c r="Z24" s="40">
        <f t="shared" si="6"/>
        <v>1.8375000000000001</v>
      </c>
      <c r="AA24" s="40">
        <f t="shared" si="6"/>
        <v>1.9950000000000001</v>
      </c>
      <c r="AB24" s="40">
        <f t="shared" si="6"/>
        <v>1.9950000000000001</v>
      </c>
      <c r="AC24" s="40">
        <f t="shared" si="6"/>
        <v>1.9950000000000001</v>
      </c>
      <c r="AD24" s="40">
        <f t="shared" si="6"/>
        <v>1.9950000000000001</v>
      </c>
      <c r="AE24" s="40">
        <f t="shared" si="6"/>
        <v>1.9950000000000001</v>
      </c>
      <c r="AF24" s="40">
        <f t="shared" si="6"/>
        <v>1.9950000000000001</v>
      </c>
      <c r="AG24" s="40">
        <f t="shared" si="6"/>
        <v>1.9950000000000001</v>
      </c>
      <c r="AH24" s="40">
        <f t="shared" si="6"/>
        <v>1.9950000000000001</v>
      </c>
      <c r="AI24" s="40">
        <f t="shared" si="6"/>
        <v>1.9950000000000001</v>
      </c>
      <c r="AJ24" s="40">
        <f t="shared" si="6"/>
        <v>1.9950000000000001</v>
      </c>
      <c r="AK24" s="40">
        <f t="shared" si="6"/>
        <v>1.9950000000000001</v>
      </c>
      <c r="AL24" s="41">
        <f>($A$23+$A$22)*AL20*$A$24</f>
        <v>1.9950000000000001</v>
      </c>
      <c r="AM24" s="39">
        <f>SUM(C24:N24)</f>
        <v>20.16</v>
      </c>
      <c r="AN24" s="40">
        <f>SUM(O24:Z24)</f>
        <v>22.049999999999997</v>
      </c>
      <c r="AO24" s="41">
        <f>SUM(AA24:AL24)</f>
        <v>23.940000000000008</v>
      </c>
    </row>
    <row r="25" spans="1:41" x14ac:dyDescent="0.3">
      <c r="A25" s="29"/>
      <c r="B25" s="24"/>
      <c r="C25" s="42"/>
      <c r="AL25" s="43"/>
      <c r="AM25" s="42"/>
      <c r="AO25" s="43"/>
    </row>
    <row r="26" spans="1:41" x14ac:dyDescent="0.3">
      <c r="A26" s="50">
        <v>15</v>
      </c>
      <c r="B26" s="32" t="s">
        <v>24</v>
      </c>
      <c r="C26" s="42"/>
      <c r="AL26" s="43"/>
      <c r="AM26" s="42"/>
      <c r="AO26" s="43"/>
    </row>
    <row r="27" spans="1:41" x14ac:dyDescent="0.3">
      <c r="A27" s="29"/>
      <c r="B27" s="24"/>
      <c r="C27" s="42"/>
      <c r="AL27" s="43"/>
      <c r="AM27" s="42"/>
      <c r="AO27" s="43"/>
    </row>
    <row r="28" spans="1:41" x14ac:dyDescent="0.3">
      <c r="A28" s="50">
        <v>15</v>
      </c>
      <c r="B28" s="33" t="s">
        <v>25</v>
      </c>
      <c r="C28" s="42">
        <f>A28</f>
        <v>15</v>
      </c>
      <c r="D28">
        <f>C31</f>
        <v>15</v>
      </c>
      <c r="E28">
        <f t="shared" ref="E28:AL28" si="7">D31</f>
        <v>15</v>
      </c>
      <c r="F28">
        <f t="shared" si="7"/>
        <v>15</v>
      </c>
      <c r="G28">
        <f t="shared" si="7"/>
        <v>15</v>
      </c>
      <c r="H28">
        <f t="shared" si="7"/>
        <v>15</v>
      </c>
      <c r="I28">
        <f t="shared" si="7"/>
        <v>15</v>
      </c>
      <c r="J28">
        <f t="shared" si="7"/>
        <v>15</v>
      </c>
      <c r="K28">
        <f t="shared" si="7"/>
        <v>15</v>
      </c>
      <c r="L28">
        <f t="shared" si="7"/>
        <v>15</v>
      </c>
      <c r="M28">
        <f t="shared" si="7"/>
        <v>15</v>
      </c>
      <c r="N28">
        <f t="shared" si="7"/>
        <v>15</v>
      </c>
      <c r="O28">
        <f t="shared" si="7"/>
        <v>15</v>
      </c>
      <c r="P28">
        <f t="shared" si="7"/>
        <v>15</v>
      </c>
      <c r="Q28">
        <f t="shared" si="7"/>
        <v>15</v>
      </c>
      <c r="R28">
        <f t="shared" si="7"/>
        <v>15</v>
      </c>
      <c r="S28">
        <f t="shared" si="7"/>
        <v>15</v>
      </c>
      <c r="T28">
        <f t="shared" si="7"/>
        <v>15</v>
      </c>
      <c r="U28">
        <f t="shared" si="7"/>
        <v>15</v>
      </c>
      <c r="V28">
        <f t="shared" si="7"/>
        <v>15</v>
      </c>
      <c r="W28">
        <f t="shared" si="7"/>
        <v>15</v>
      </c>
      <c r="X28">
        <f t="shared" si="7"/>
        <v>15</v>
      </c>
      <c r="Y28">
        <f t="shared" si="7"/>
        <v>15</v>
      </c>
      <c r="Z28">
        <f t="shared" si="7"/>
        <v>15</v>
      </c>
      <c r="AA28">
        <f t="shared" si="7"/>
        <v>15</v>
      </c>
      <c r="AB28">
        <f t="shared" si="7"/>
        <v>15</v>
      </c>
      <c r="AC28">
        <f t="shared" si="7"/>
        <v>15</v>
      </c>
      <c r="AD28">
        <f t="shared" si="7"/>
        <v>15</v>
      </c>
      <c r="AE28">
        <f t="shared" si="7"/>
        <v>15</v>
      </c>
      <c r="AF28">
        <f t="shared" si="7"/>
        <v>15</v>
      </c>
      <c r="AG28">
        <f t="shared" si="7"/>
        <v>15</v>
      </c>
      <c r="AH28">
        <f t="shared" si="7"/>
        <v>15</v>
      </c>
      <c r="AI28">
        <f t="shared" si="7"/>
        <v>15</v>
      </c>
      <c r="AJ28">
        <f t="shared" si="7"/>
        <v>15</v>
      </c>
      <c r="AK28">
        <f t="shared" si="7"/>
        <v>15</v>
      </c>
      <c r="AL28" s="43">
        <f t="shared" si="7"/>
        <v>15</v>
      </c>
      <c r="AM28" s="42"/>
      <c r="AO28" s="43"/>
    </row>
    <row r="29" spans="1:41" x14ac:dyDescent="0.3">
      <c r="A29" s="29"/>
      <c r="B29" s="34" t="s">
        <v>27</v>
      </c>
      <c r="C29" s="39">
        <f>IF($C$5="W",C20*$C$10,C20*$D$10)</f>
        <v>41.333333333333336</v>
      </c>
      <c r="D29" s="40">
        <f t="shared" ref="D29:AL29" si="8">IF($C$5="W",D20*$C$10,D20*$D$10)</f>
        <v>41.333333333333336</v>
      </c>
      <c r="E29" s="40">
        <f t="shared" si="8"/>
        <v>41.333333333333336</v>
      </c>
      <c r="F29" s="40">
        <f t="shared" si="8"/>
        <v>41.333333333333336</v>
      </c>
      <c r="G29" s="40">
        <f t="shared" si="8"/>
        <v>41.333333333333336</v>
      </c>
      <c r="H29" s="40">
        <f t="shared" si="8"/>
        <v>41.333333333333336</v>
      </c>
      <c r="I29" s="40">
        <f t="shared" si="8"/>
        <v>41.333333333333336</v>
      </c>
      <c r="J29" s="40">
        <f t="shared" si="8"/>
        <v>41.333333333333336</v>
      </c>
      <c r="K29" s="40">
        <f t="shared" si="8"/>
        <v>41.333333333333336</v>
      </c>
      <c r="L29" s="40">
        <f t="shared" si="8"/>
        <v>41.333333333333336</v>
      </c>
      <c r="M29" s="40">
        <f t="shared" si="8"/>
        <v>41.333333333333336</v>
      </c>
      <c r="N29" s="40">
        <f t="shared" si="8"/>
        <v>41.333333333333336</v>
      </c>
      <c r="O29" s="40">
        <f t="shared" si="8"/>
        <v>45.208333333333336</v>
      </c>
      <c r="P29" s="40">
        <f t="shared" si="8"/>
        <v>45.208333333333336</v>
      </c>
      <c r="Q29" s="40">
        <f t="shared" si="8"/>
        <v>45.208333333333336</v>
      </c>
      <c r="R29" s="40">
        <f t="shared" si="8"/>
        <v>45.208333333333336</v>
      </c>
      <c r="S29" s="40">
        <f t="shared" si="8"/>
        <v>45.208333333333336</v>
      </c>
      <c r="T29" s="40">
        <f t="shared" si="8"/>
        <v>45.208333333333336</v>
      </c>
      <c r="U29" s="40">
        <f t="shared" si="8"/>
        <v>45.208333333333336</v>
      </c>
      <c r="V29" s="40">
        <f t="shared" si="8"/>
        <v>45.208333333333336</v>
      </c>
      <c r="W29" s="40">
        <f t="shared" si="8"/>
        <v>45.208333333333336</v>
      </c>
      <c r="X29" s="40">
        <f t="shared" si="8"/>
        <v>45.208333333333336</v>
      </c>
      <c r="Y29" s="40">
        <f t="shared" si="8"/>
        <v>45.208333333333336</v>
      </c>
      <c r="Z29" s="40">
        <f t="shared" si="8"/>
        <v>45.208333333333336</v>
      </c>
      <c r="AA29" s="40">
        <f t="shared" si="8"/>
        <v>49.083333333333336</v>
      </c>
      <c r="AB29" s="40">
        <f t="shared" si="8"/>
        <v>49.083333333333336</v>
      </c>
      <c r="AC29" s="40">
        <f t="shared" si="8"/>
        <v>49.083333333333336</v>
      </c>
      <c r="AD29" s="40">
        <f t="shared" si="8"/>
        <v>49.083333333333336</v>
      </c>
      <c r="AE29" s="40">
        <f t="shared" si="8"/>
        <v>49.083333333333336</v>
      </c>
      <c r="AF29" s="40">
        <f t="shared" si="8"/>
        <v>49.083333333333336</v>
      </c>
      <c r="AG29" s="40">
        <f t="shared" si="8"/>
        <v>49.083333333333336</v>
      </c>
      <c r="AH29" s="40">
        <f t="shared" si="8"/>
        <v>49.083333333333336</v>
      </c>
      <c r="AI29" s="40">
        <f t="shared" si="8"/>
        <v>49.083333333333336</v>
      </c>
      <c r="AJ29" s="40">
        <f t="shared" si="8"/>
        <v>49.083333333333336</v>
      </c>
      <c r="AK29" s="40">
        <f t="shared" si="8"/>
        <v>49.083333333333336</v>
      </c>
      <c r="AL29" s="41">
        <f t="shared" si="8"/>
        <v>49.083333333333336</v>
      </c>
      <c r="AM29" s="39">
        <f>SUM(C29:N29)</f>
        <v>495.99999999999994</v>
      </c>
      <c r="AN29" s="40">
        <f>SUM(O29:Z29)</f>
        <v>542.49999999999989</v>
      </c>
      <c r="AO29" s="41">
        <f>SUM(AA29:AL29)</f>
        <v>589</v>
      </c>
    </row>
    <row r="30" spans="1:41" x14ac:dyDescent="0.3">
      <c r="A30" s="29"/>
      <c r="B30" s="34" t="s">
        <v>28</v>
      </c>
      <c r="C30" s="39">
        <f>IF(C28-C29&gt;$A$26,0,$A$26-C28+C29)</f>
        <v>41.333333333333336</v>
      </c>
      <c r="D30" s="40">
        <f t="shared" ref="D30:AL30" si="9">IF(D28-D29&gt;$A$26,0,$A$26-D28+D29)</f>
        <v>41.333333333333336</v>
      </c>
      <c r="E30" s="40">
        <f t="shared" si="9"/>
        <v>41.333333333333336</v>
      </c>
      <c r="F30" s="40">
        <f t="shared" si="9"/>
        <v>41.333333333333336</v>
      </c>
      <c r="G30" s="40">
        <f t="shared" si="9"/>
        <v>41.333333333333336</v>
      </c>
      <c r="H30" s="40">
        <f t="shared" si="9"/>
        <v>41.333333333333336</v>
      </c>
      <c r="I30" s="40">
        <f t="shared" si="9"/>
        <v>41.333333333333336</v>
      </c>
      <c r="J30" s="40">
        <f t="shared" si="9"/>
        <v>41.333333333333336</v>
      </c>
      <c r="K30" s="40">
        <f t="shared" si="9"/>
        <v>41.333333333333336</v>
      </c>
      <c r="L30" s="40">
        <f t="shared" si="9"/>
        <v>41.333333333333336</v>
      </c>
      <c r="M30" s="40">
        <f t="shared" si="9"/>
        <v>41.333333333333336</v>
      </c>
      <c r="N30" s="40">
        <f t="shared" si="9"/>
        <v>41.333333333333336</v>
      </c>
      <c r="O30" s="40">
        <f t="shared" si="9"/>
        <v>45.208333333333336</v>
      </c>
      <c r="P30" s="40">
        <f t="shared" si="9"/>
        <v>45.208333333333336</v>
      </c>
      <c r="Q30" s="40">
        <f t="shared" si="9"/>
        <v>45.208333333333336</v>
      </c>
      <c r="R30" s="40">
        <f t="shared" si="9"/>
        <v>45.208333333333336</v>
      </c>
      <c r="S30" s="40">
        <f t="shared" si="9"/>
        <v>45.208333333333336</v>
      </c>
      <c r="T30" s="40">
        <f t="shared" si="9"/>
        <v>45.208333333333336</v>
      </c>
      <c r="U30" s="40">
        <f t="shared" si="9"/>
        <v>45.208333333333336</v>
      </c>
      <c r="V30" s="40">
        <f t="shared" si="9"/>
        <v>45.208333333333336</v>
      </c>
      <c r="W30" s="40">
        <f t="shared" si="9"/>
        <v>45.208333333333336</v>
      </c>
      <c r="X30" s="40">
        <f t="shared" si="9"/>
        <v>45.208333333333336</v>
      </c>
      <c r="Y30" s="40">
        <f t="shared" si="9"/>
        <v>45.208333333333336</v>
      </c>
      <c r="Z30" s="40">
        <f t="shared" si="9"/>
        <v>45.208333333333336</v>
      </c>
      <c r="AA30" s="40">
        <f t="shared" si="9"/>
        <v>49.083333333333336</v>
      </c>
      <c r="AB30" s="40">
        <f t="shared" si="9"/>
        <v>49.083333333333336</v>
      </c>
      <c r="AC30" s="40">
        <f t="shared" si="9"/>
        <v>49.083333333333336</v>
      </c>
      <c r="AD30" s="40">
        <f t="shared" si="9"/>
        <v>49.083333333333336</v>
      </c>
      <c r="AE30" s="40">
        <f t="shared" si="9"/>
        <v>49.083333333333336</v>
      </c>
      <c r="AF30" s="40">
        <f t="shared" si="9"/>
        <v>49.083333333333336</v>
      </c>
      <c r="AG30" s="40">
        <f t="shared" si="9"/>
        <v>49.083333333333336</v>
      </c>
      <c r="AH30" s="40">
        <f t="shared" si="9"/>
        <v>49.083333333333336</v>
      </c>
      <c r="AI30" s="40">
        <f t="shared" si="9"/>
        <v>49.083333333333336</v>
      </c>
      <c r="AJ30" s="40">
        <f t="shared" si="9"/>
        <v>49.083333333333336</v>
      </c>
      <c r="AK30" s="40">
        <f t="shared" si="9"/>
        <v>49.083333333333336</v>
      </c>
      <c r="AL30" s="41">
        <f t="shared" si="9"/>
        <v>49.083333333333336</v>
      </c>
      <c r="AM30" s="39">
        <f>SUM(C30:N30)</f>
        <v>495.99999999999994</v>
      </c>
      <c r="AN30" s="40">
        <f>SUM(O30:Z30)</f>
        <v>542.49999999999989</v>
      </c>
      <c r="AO30" s="41">
        <f>SUM(AA30:AL30)</f>
        <v>589</v>
      </c>
    </row>
    <row r="31" spans="1:41" x14ac:dyDescent="0.3">
      <c r="A31" s="31"/>
      <c r="B31" s="35" t="s">
        <v>26</v>
      </c>
      <c r="C31" s="44">
        <f>C28-C29+C30</f>
        <v>15</v>
      </c>
      <c r="D31" s="45">
        <f t="shared" ref="D31:AL31" si="10">D28-D29+D30</f>
        <v>15</v>
      </c>
      <c r="E31" s="45">
        <f t="shared" si="10"/>
        <v>15</v>
      </c>
      <c r="F31" s="45">
        <f t="shared" si="10"/>
        <v>15</v>
      </c>
      <c r="G31" s="45">
        <f t="shared" si="10"/>
        <v>15</v>
      </c>
      <c r="H31" s="45">
        <f t="shared" si="10"/>
        <v>15</v>
      </c>
      <c r="I31" s="45">
        <f t="shared" si="10"/>
        <v>15</v>
      </c>
      <c r="J31" s="45">
        <f t="shared" si="10"/>
        <v>15</v>
      </c>
      <c r="K31" s="45">
        <f t="shared" si="10"/>
        <v>15</v>
      </c>
      <c r="L31" s="45">
        <f t="shared" si="10"/>
        <v>15</v>
      </c>
      <c r="M31" s="45">
        <f t="shared" si="10"/>
        <v>15</v>
      </c>
      <c r="N31" s="45">
        <f t="shared" si="10"/>
        <v>15</v>
      </c>
      <c r="O31" s="45">
        <f t="shared" si="10"/>
        <v>15</v>
      </c>
      <c r="P31" s="45">
        <f t="shared" si="10"/>
        <v>15</v>
      </c>
      <c r="Q31" s="45">
        <f t="shared" si="10"/>
        <v>15</v>
      </c>
      <c r="R31" s="45">
        <f t="shared" si="10"/>
        <v>15</v>
      </c>
      <c r="S31" s="45">
        <f t="shared" si="10"/>
        <v>15</v>
      </c>
      <c r="T31" s="45">
        <f t="shared" si="10"/>
        <v>15</v>
      </c>
      <c r="U31" s="45">
        <f t="shared" si="10"/>
        <v>15</v>
      </c>
      <c r="V31" s="45">
        <f t="shared" si="10"/>
        <v>15</v>
      </c>
      <c r="W31" s="45">
        <f t="shared" si="10"/>
        <v>15</v>
      </c>
      <c r="X31" s="45">
        <f t="shared" si="10"/>
        <v>15</v>
      </c>
      <c r="Y31" s="45">
        <f t="shared" si="10"/>
        <v>15</v>
      </c>
      <c r="Z31" s="45">
        <f t="shared" si="10"/>
        <v>15</v>
      </c>
      <c r="AA31" s="45">
        <f t="shared" si="10"/>
        <v>15</v>
      </c>
      <c r="AB31" s="45">
        <f t="shared" si="10"/>
        <v>15</v>
      </c>
      <c r="AC31" s="45">
        <f t="shared" si="10"/>
        <v>15</v>
      </c>
      <c r="AD31" s="45">
        <f t="shared" si="10"/>
        <v>15</v>
      </c>
      <c r="AE31" s="45">
        <f t="shared" si="10"/>
        <v>15</v>
      </c>
      <c r="AF31" s="45">
        <f t="shared" si="10"/>
        <v>15</v>
      </c>
      <c r="AG31" s="45">
        <f t="shared" si="10"/>
        <v>15</v>
      </c>
      <c r="AH31" s="45">
        <f t="shared" si="10"/>
        <v>15</v>
      </c>
      <c r="AI31" s="45">
        <f t="shared" si="10"/>
        <v>15</v>
      </c>
      <c r="AJ31" s="45">
        <f t="shared" si="10"/>
        <v>15</v>
      </c>
      <c r="AK31" s="45">
        <f t="shared" si="10"/>
        <v>15</v>
      </c>
      <c r="AL31" s="46">
        <f t="shared" si="10"/>
        <v>15</v>
      </c>
      <c r="AM31" s="44">
        <f>N31</f>
        <v>15</v>
      </c>
      <c r="AN31" s="45">
        <f>Z31</f>
        <v>15</v>
      </c>
      <c r="AO31" s="46">
        <f>AL31</f>
        <v>15</v>
      </c>
    </row>
    <row r="34" spans="1:41" x14ac:dyDescent="0.3">
      <c r="C34" s="132" t="s">
        <v>30</v>
      </c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4"/>
    </row>
    <row r="35" spans="1:41" x14ac:dyDescent="0.3">
      <c r="C35" s="20">
        <v>1</v>
      </c>
      <c r="D35" s="21">
        <v>2</v>
      </c>
      <c r="E35" s="21">
        <v>3</v>
      </c>
      <c r="F35" s="21">
        <v>4</v>
      </c>
      <c r="G35" s="21">
        <v>5</v>
      </c>
      <c r="H35" s="21">
        <v>6</v>
      </c>
      <c r="I35" s="21">
        <v>7</v>
      </c>
      <c r="J35" s="21">
        <v>8</v>
      </c>
      <c r="K35" s="21">
        <v>9</v>
      </c>
      <c r="L35" s="21">
        <v>10</v>
      </c>
      <c r="M35" s="21">
        <v>11</v>
      </c>
      <c r="N35" s="21">
        <v>12</v>
      </c>
      <c r="O35" s="21">
        <v>13</v>
      </c>
      <c r="P35" s="21">
        <v>14</v>
      </c>
      <c r="Q35" s="21">
        <v>15</v>
      </c>
      <c r="R35" s="21">
        <v>16</v>
      </c>
      <c r="S35" s="21">
        <v>17</v>
      </c>
      <c r="T35" s="21">
        <v>18</v>
      </c>
      <c r="U35" s="21">
        <v>19</v>
      </c>
      <c r="V35" s="21">
        <v>20</v>
      </c>
      <c r="W35" s="21">
        <v>21</v>
      </c>
      <c r="X35" s="21">
        <v>22</v>
      </c>
      <c r="Y35" s="21">
        <v>23</v>
      </c>
      <c r="Z35" s="21">
        <v>24</v>
      </c>
      <c r="AA35" s="21">
        <v>25</v>
      </c>
      <c r="AB35" s="21">
        <v>26</v>
      </c>
      <c r="AC35" s="21">
        <v>27</v>
      </c>
      <c r="AD35" s="21">
        <v>28</v>
      </c>
      <c r="AE35" s="21">
        <v>29</v>
      </c>
      <c r="AF35" s="21">
        <v>30</v>
      </c>
      <c r="AG35" s="21">
        <v>31</v>
      </c>
      <c r="AH35" s="21">
        <v>32</v>
      </c>
      <c r="AI35" s="21">
        <v>33</v>
      </c>
      <c r="AJ35" s="21">
        <v>34</v>
      </c>
      <c r="AK35" s="21">
        <v>35</v>
      </c>
      <c r="AL35" s="22">
        <v>36</v>
      </c>
      <c r="AM35" s="17" t="s">
        <v>14</v>
      </c>
      <c r="AN35" s="18" t="s">
        <v>15</v>
      </c>
      <c r="AO35" s="19" t="s">
        <v>16</v>
      </c>
    </row>
    <row r="36" spans="1:41" x14ac:dyDescent="0.3">
      <c r="B36" t="s">
        <v>10</v>
      </c>
      <c r="C36" s="12">
        <f>C20</f>
        <v>133.33333333333334</v>
      </c>
      <c r="D36" s="12">
        <f t="shared" ref="D36:AL36" si="11">D20</f>
        <v>133.33333333333334</v>
      </c>
      <c r="E36" s="12">
        <f t="shared" si="11"/>
        <v>133.33333333333334</v>
      </c>
      <c r="F36" s="12">
        <f t="shared" si="11"/>
        <v>133.33333333333334</v>
      </c>
      <c r="G36" s="12">
        <f t="shared" si="11"/>
        <v>133.33333333333334</v>
      </c>
      <c r="H36" s="12">
        <f t="shared" si="11"/>
        <v>133.33333333333334</v>
      </c>
      <c r="I36" s="12">
        <f t="shared" si="11"/>
        <v>133.33333333333334</v>
      </c>
      <c r="J36" s="12">
        <f t="shared" si="11"/>
        <v>133.33333333333334</v>
      </c>
      <c r="K36" s="12">
        <f t="shared" si="11"/>
        <v>133.33333333333334</v>
      </c>
      <c r="L36" s="12">
        <f t="shared" si="11"/>
        <v>133.33333333333334</v>
      </c>
      <c r="M36" s="12">
        <f t="shared" si="11"/>
        <v>133.33333333333334</v>
      </c>
      <c r="N36" s="12">
        <f t="shared" si="11"/>
        <v>133.33333333333334</v>
      </c>
      <c r="O36" s="12">
        <f t="shared" si="11"/>
        <v>145.83333333333334</v>
      </c>
      <c r="P36" s="12">
        <f t="shared" si="11"/>
        <v>145.83333333333334</v>
      </c>
      <c r="Q36" s="12">
        <f t="shared" si="11"/>
        <v>145.83333333333334</v>
      </c>
      <c r="R36" s="12">
        <f t="shared" si="11"/>
        <v>145.83333333333334</v>
      </c>
      <c r="S36" s="12">
        <f t="shared" si="11"/>
        <v>145.83333333333334</v>
      </c>
      <c r="T36" s="12">
        <f t="shared" si="11"/>
        <v>145.83333333333334</v>
      </c>
      <c r="U36" s="12">
        <f t="shared" si="11"/>
        <v>145.83333333333334</v>
      </c>
      <c r="V36" s="12">
        <f t="shared" si="11"/>
        <v>145.83333333333334</v>
      </c>
      <c r="W36" s="12">
        <f t="shared" si="11"/>
        <v>145.83333333333334</v>
      </c>
      <c r="X36" s="12">
        <f t="shared" si="11"/>
        <v>145.83333333333334</v>
      </c>
      <c r="Y36" s="12">
        <f t="shared" si="11"/>
        <v>145.83333333333334</v>
      </c>
      <c r="Z36" s="12">
        <f t="shared" si="11"/>
        <v>145.83333333333334</v>
      </c>
      <c r="AA36" s="12">
        <f t="shared" si="11"/>
        <v>158.33333333333334</v>
      </c>
      <c r="AB36" s="12">
        <f t="shared" si="11"/>
        <v>158.33333333333334</v>
      </c>
      <c r="AC36" s="12">
        <f t="shared" si="11"/>
        <v>158.33333333333334</v>
      </c>
      <c r="AD36" s="12">
        <f t="shared" si="11"/>
        <v>158.33333333333334</v>
      </c>
      <c r="AE36" s="12">
        <f t="shared" si="11"/>
        <v>158.33333333333334</v>
      </c>
      <c r="AF36" s="12">
        <f t="shared" si="11"/>
        <v>158.33333333333334</v>
      </c>
      <c r="AG36" s="12">
        <f t="shared" si="11"/>
        <v>158.33333333333334</v>
      </c>
      <c r="AH36" s="12">
        <f t="shared" si="11"/>
        <v>158.33333333333334</v>
      </c>
      <c r="AI36" s="12">
        <f t="shared" si="11"/>
        <v>158.33333333333334</v>
      </c>
      <c r="AJ36" s="12">
        <f t="shared" si="11"/>
        <v>158.33333333333334</v>
      </c>
      <c r="AK36" s="12">
        <f t="shared" si="11"/>
        <v>158.33333333333334</v>
      </c>
      <c r="AL36" s="12">
        <f t="shared" si="11"/>
        <v>158.33333333333334</v>
      </c>
      <c r="AM36" s="1">
        <f t="shared" ref="AM36:AM39" si="12">SUM(C36:N36)</f>
        <v>1599.9999999999998</v>
      </c>
      <c r="AN36" s="1">
        <f t="shared" ref="AN36:AN39" si="13">SUM(O36:Z36)</f>
        <v>1749.9999999999998</v>
      </c>
      <c r="AO36" s="1">
        <f t="shared" ref="AO36:AO39" si="14">SUM(AA36:AL36)</f>
        <v>1899.9999999999998</v>
      </c>
    </row>
    <row r="37" spans="1:41" x14ac:dyDescent="0.3">
      <c r="B37" s="16" t="s">
        <v>27</v>
      </c>
      <c r="C37" s="12">
        <f>C29</f>
        <v>41.333333333333336</v>
      </c>
      <c r="D37" s="12">
        <f t="shared" ref="D37:AL37" si="15">D29</f>
        <v>41.333333333333336</v>
      </c>
      <c r="E37" s="12">
        <f t="shared" si="15"/>
        <v>41.333333333333336</v>
      </c>
      <c r="F37" s="12">
        <f t="shared" si="15"/>
        <v>41.333333333333336</v>
      </c>
      <c r="G37" s="12">
        <f t="shared" si="15"/>
        <v>41.333333333333336</v>
      </c>
      <c r="H37" s="12">
        <f t="shared" si="15"/>
        <v>41.333333333333336</v>
      </c>
      <c r="I37" s="12">
        <f t="shared" si="15"/>
        <v>41.333333333333336</v>
      </c>
      <c r="J37" s="12">
        <f t="shared" si="15"/>
        <v>41.333333333333336</v>
      </c>
      <c r="K37" s="12">
        <f t="shared" si="15"/>
        <v>41.333333333333336</v>
      </c>
      <c r="L37" s="12">
        <f t="shared" si="15"/>
        <v>41.333333333333336</v>
      </c>
      <c r="M37" s="12">
        <f t="shared" si="15"/>
        <v>41.333333333333336</v>
      </c>
      <c r="N37" s="12">
        <f t="shared" si="15"/>
        <v>41.333333333333336</v>
      </c>
      <c r="O37" s="12">
        <f t="shared" si="15"/>
        <v>45.208333333333336</v>
      </c>
      <c r="P37" s="12">
        <f t="shared" si="15"/>
        <v>45.208333333333336</v>
      </c>
      <c r="Q37" s="12">
        <f t="shared" si="15"/>
        <v>45.208333333333336</v>
      </c>
      <c r="R37" s="12">
        <f t="shared" si="15"/>
        <v>45.208333333333336</v>
      </c>
      <c r="S37" s="12">
        <f t="shared" si="15"/>
        <v>45.208333333333336</v>
      </c>
      <c r="T37" s="12">
        <f t="shared" si="15"/>
        <v>45.208333333333336</v>
      </c>
      <c r="U37" s="12">
        <f t="shared" si="15"/>
        <v>45.208333333333336</v>
      </c>
      <c r="V37" s="12">
        <f t="shared" si="15"/>
        <v>45.208333333333336</v>
      </c>
      <c r="W37" s="12">
        <f t="shared" si="15"/>
        <v>45.208333333333336</v>
      </c>
      <c r="X37" s="12">
        <f t="shared" si="15"/>
        <v>45.208333333333336</v>
      </c>
      <c r="Y37" s="12">
        <f t="shared" si="15"/>
        <v>45.208333333333336</v>
      </c>
      <c r="Z37" s="12">
        <f t="shared" si="15"/>
        <v>45.208333333333336</v>
      </c>
      <c r="AA37" s="12">
        <f t="shared" si="15"/>
        <v>49.083333333333336</v>
      </c>
      <c r="AB37" s="12">
        <f t="shared" si="15"/>
        <v>49.083333333333336</v>
      </c>
      <c r="AC37" s="12">
        <f t="shared" si="15"/>
        <v>49.083333333333336</v>
      </c>
      <c r="AD37" s="12">
        <f t="shared" si="15"/>
        <v>49.083333333333336</v>
      </c>
      <c r="AE37" s="12">
        <f t="shared" si="15"/>
        <v>49.083333333333336</v>
      </c>
      <c r="AF37" s="12">
        <f t="shared" si="15"/>
        <v>49.083333333333336</v>
      </c>
      <c r="AG37" s="12">
        <f t="shared" si="15"/>
        <v>49.083333333333336</v>
      </c>
      <c r="AH37" s="12">
        <f t="shared" si="15"/>
        <v>49.083333333333336</v>
      </c>
      <c r="AI37" s="12">
        <f t="shared" si="15"/>
        <v>49.083333333333336</v>
      </c>
      <c r="AJ37" s="12">
        <f t="shared" si="15"/>
        <v>49.083333333333336</v>
      </c>
      <c r="AK37" s="12">
        <f t="shared" si="15"/>
        <v>49.083333333333336</v>
      </c>
      <c r="AL37" s="12">
        <f t="shared" si="15"/>
        <v>49.083333333333336</v>
      </c>
      <c r="AM37" s="1">
        <f t="shared" si="12"/>
        <v>495.99999999999994</v>
      </c>
      <c r="AN37" s="1">
        <f t="shared" si="13"/>
        <v>542.49999999999989</v>
      </c>
      <c r="AO37" s="1">
        <f t="shared" si="14"/>
        <v>589</v>
      </c>
    </row>
    <row r="38" spans="1:41" x14ac:dyDescent="0.3">
      <c r="B38" s="16" t="s">
        <v>31</v>
      </c>
      <c r="C38" s="12">
        <f>C24</f>
        <v>1.6800000000000002</v>
      </c>
      <c r="D38" s="12">
        <f t="shared" ref="D38:AL38" si="16">D24</f>
        <v>1.6800000000000002</v>
      </c>
      <c r="E38" s="12">
        <f t="shared" si="16"/>
        <v>1.6800000000000002</v>
      </c>
      <c r="F38" s="12">
        <f t="shared" si="16"/>
        <v>1.6800000000000002</v>
      </c>
      <c r="G38" s="12">
        <f t="shared" si="16"/>
        <v>1.6800000000000002</v>
      </c>
      <c r="H38" s="12">
        <f t="shared" si="16"/>
        <v>1.6800000000000002</v>
      </c>
      <c r="I38" s="12">
        <f t="shared" si="16"/>
        <v>1.6800000000000002</v>
      </c>
      <c r="J38" s="12">
        <f t="shared" si="16"/>
        <v>1.6800000000000002</v>
      </c>
      <c r="K38" s="12">
        <f t="shared" si="16"/>
        <v>1.6800000000000002</v>
      </c>
      <c r="L38" s="12">
        <f t="shared" si="16"/>
        <v>1.6800000000000002</v>
      </c>
      <c r="M38" s="12">
        <f t="shared" si="16"/>
        <v>1.6800000000000002</v>
      </c>
      <c r="N38" s="12">
        <f t="shared" si="16"/>
        <v>1.6800000000000002</v>
      </c>
      <c r="O38" s="12">
        <f t="shared" si="16"/>
        <v>1.8375000000000001</v>
      </c>
      <c r="P38" s="12">
        <f t="shared" si="16"/>
        <v>1.8375000000000001</v>
      </c>
      <c r="Q38" s="12">
        <f t="shared" si="16"/>
        <v>1.8375000000000001</v>
      </c>
      <c r="R38" s="12">
        <f t="shared" si="16"/>
        <v>1.8375000000000001</v>
      </c>
      <c r="S38" s="12">
        <f t="shared" si="16"/>
        <v>1.8375000000000001</v>
      </c>
      <c r="T38" s="12">
        <f t="shared" si="16"/>
        <v>1.8375000000000001</v>
      </c>
      <c r="U38" s="12">
        <f t="shared" si="16"/>
        <v>1.8375000000000001</v>
      </c>
      <c r="V38" s="12">
        <f t="shared" si="16"/>
        <v>1.8375000000000001</v>
      </c>
      <c r="W38" s="12">
        <f t="shared" si="16"/>
        <v>1.8375000000000001</v>
      </c>
      <c r="X38" s="12">
        <f t="shared" si="16"/>
        <v>1.8375000000000001</v>
      </c>
      <c r="Y38" s="12">
        <f t="shared" si="16"/>
        <v>1.8375000000000001</v>
      </c>
      <c r="Z38" s="12">
        <f t="shared" si="16"/>
        <v>1.8375000000000001</v>
      </c>
      <c r="AA38" s="12">
        <f t="shared" si="16"/>
        <v>1.9950000000000001</v>
      </c>
      <c r="AB38" s="12">
        <f t="shared" si="16"/>
        <v>1.9950000000000001</v>
      </c>
      <c r="AC38" s="12">
        <f t="shared" si="16"/>
        <v>1.9950000000000001</v>
      </c>
      <c r="AD38" s="12">
        <f t="shared" si="16"/>
        <v>1.9950000000000001</v>
      </c>
      <c r="AE38" s="12">
        <f t="shared" si="16"/>
        <v>1.9950000000000001</v>
      </c>
      <c r="AF38" s="12">
        <f t="shared" si="16"/>
        <v>1.9950000000000001</v>
      </c>
      <c r="AG38" s="12">
        <f t="shared" si="16"/>
        <v>1.9950000000000001</v>
      </c>
      <c r="AH38" s="12">
        <f t="shared" si="16"/>
        <v>1.9950000000000001</v>
      </c>
      <c r="AI38" s="12">
        <f t="shared" si="16"/>
        <v>1.9950000000000001</v>
      </c>
      <c r="AJ38" s="12">
        <f t="shared" si="16"/>
        <v>1.9950000000000001</v>
      </c>
      <c r="AK38" s="12">
        <f t="shared" si="16"/>
        <v>1.9950000000000001</v>
      </c>
      <c r="AL38" s="12">
        <f t="shared" si="16"/>
        <v>1.9950000000000001</v>
      </c>
      <c r="AM38" s="1">
        <f t="shared" si="12"/>
        <v>20.16</v>
      </c>
      <c r="AN38" s="1">
        <f t="shared" si="13"/>
        <v>22.049999999999997</v>
      </c>
      <c r="AO38" s="1">
        <f t="shared" si="14"/>
        <v>23.940000000000008</v>
      </c>
    </row>
    <row r="39" spans="1:41" x14ac:dyDescent="0.3">
      <c r="B39" t="s">
        <v>32</v>
      </c>
      <c r="C39" s="1">
        <f>C36-C37-C38</f>
        <v>90.32</v>
      </c>
      <c r="D39" s="1">
        <f t="shared" ref="D39:AL39" si="17">D36-D37-D38</f>
        <v>90.32</v>
      </c>
      <c r="E39" s="1">
        <f t="shared" si="17"/>
        <v>90.32</v>
      </c>
      <c r="F39" s="1">
        <f t="shared" si="17"/>
        <v>90.32</v>
      </c>
      <c r="G39" s="1">
        <f t="shared" si="17"/>
        <v>90.32</v>
      </c>
      <c r="H39" s="1">
        <f t="shared" si="17"/>
        <v>90.32</v>
      </c>
      <c r="I39" s="1">
        <f t="shared" si="17"/>
        <v>90.32</v>
      </c>
      <c r="J39" s="1">
        <f t="shared" si="17"/>
        <v>90.32</v>
      </c>
      <c r="K39" s="1">
        <f t="shared" si="17"/>
        <v>90.32</v>
      </c>
      <c r="L39" s="1">
        <f t="shared" si="17"/>
        <v>90.32</v>
      </c>
      <c r="M39" s="1">
        <f t="shared" si="17"/>
        <v>90.32</v>
      </c>
      <c r="N39" s="1">
        <f t="shared" si="17"/>
        <v>90.32</v>
      </c>
      <c r="O39" s="1">
        <f t="shared" si="17"/>
        <v>98.787499999999994</v>
      </c>
      <c r="P39" s="1">
        <f t="shared" si="17"/>
        <v>98.787499999999994</v>
      </c>
      <c r="Q39" s="1">
        <f t="shared" si="17"/>
        <v>98.787499999999994</v>
      </c>
      <c r="R39" s="1">
        <f t="shared" si="17"/>
        <v>98.787499999999994</v>
      </c>
      <c r="S39" s="1">
        <f t="shared" si="17"/>
        <v>98.787499999999994</v>
      </c>
      <c r="T39" s="1">
        <f t="shared" si="17"/>
        <v>98.787499999999994</v>
      </c>
      <c r="U39" s="1">
        <f t="shared" si="17"/>
        <v>98.787499999999994</v>
      </c>
      <c r="V39" s="1">
        <f t="shared" si="17"/>
        <v>98.787499999999994</v>
      </c>
      <c r="W39" s="1">
        <f t="shared" si="17"/>
        <v>98.787499999999994</v>
      </c>
      <c r="X39" s="1">
        <f t="shared" si="17"/>
        <v>98.787499999999994</v>
      </c>
      <c r="Y39" s="1">
        <f t="shared" si="17"/>
        <v>98.787499999999994</v>
      </c>
      <c r="Z39" s="1">
        <f t="shared" si="17"/>
        <v>98.787499999999994</v>
      </c>
      <c r="AA39" s="1">
        <f t="shared" si="17"/>
        <v>107.255</v>
      </c>
      <c r="AB39" s="1">
        <f t="shared" si="17"/>
        <v>107.255</v>
      </c>
      <c r="AC39" s="1">
        <f t="shared" si="17"/>
        <v>107.255</v>
      </c>
      <c r="AD39" s="1">
        <f t="shared" si="17"/>
        <v>107.255</v>
      </c>
      <c r="AE39" s="1">
        <f t="shared" si="17"/>
        <v>107.255</v>
      </c>
      <c r="AF39" s="1">
        <f t="shared" si="17"/>
        <v>107.255</v>
      </c>
      <c r="AG39" s="1">
        <f t="shared" si="17"/>
        <v>107.255</v>
      </c>
      <c r="AH39" s="1">
        <f t="shared" si="17"/>
        <v>107.255</v>
      </c>
      <c r="AI39" s="1">
        <f t="shared" si="17"/>
        <v>107.255</v>
      </c>
      <c r="AJ39" s="1">
        <f t="shared" si="17"/>
        <v>107.255</v>
      </c>
      <c r="AK39" s="1">
        <f t="shared" si="17"/>
        <v>107.255</v>
      </c>
      <c r="AL39" s="1">
        <f t="shared" si="17"/>
        <v>107.255</v>
      </c>
      <c r="AM39" s="1">
        <f t="shared" si="12"/>
        <v>1083.8399999999997</v>
      </c>
      <c r="AN39" s="1">
        <f t="shared" si="13"/>
        <v>1185.45</v>
      </c>
      <c r="AO39" s="1">
        <f t="shared" si="14"/>
        <v>1287.06</v>
      </c>
    </row>
    <row r="41" spans="1:41" x14ac:dyDescent="0.3">
      <c r="B41" t="s">
        <v>33</v>
      </c>
      <c r="C41" s="1">
        <f>IF($C$5="W",$C$11*C20,$D$11*C20)</f>
        <v>22.666666666666671</v>
      </c>
      <c r="D41" s="1">
        <f t="shared" ref="D41:AL41" si="18">IF($C$5="W",$C$11*D20,$D$11*D20)</f>
        <v>22.666666666666671</v>
      </c>
      <c r="E41" s="1">
        <f t="shared" si="18"/>
        <v>22.666666666666671</v>
      </c>
      <c r="F41" s="1">
        <f t="shared" si="18"/>
        <v>22.666666666666671</v>
      </c>
      <c r="G41" s="1">
        <f t="shared" si="18"/>
        <v>22.666666666666671</v>
      </c>
      <c r="H41" s="1">
        <f t="shared" si="18"/>
        <v>22.666666666666671</v>
      </c>
      <c r="I41" s="1">
        <f t="shared" si="18"/>
        <v>22.666666666666671</v>
      </c>
      <c r="J41" s="1">
        <f t="shared" si="18"/>
        <v>22.666666666666671</v>
      </c>
      <c r="K41" s="1">
        <f t="shared" si="18"/>
        <v>22.666666666666671</v>
      </c>
      <c r="L41" s="1">
        <f t="shared" si="18"/>
        <v>22.666666666666671</v>
      </c>
      <c r="M41" s="1">
        <f t="shared" si="18"/>
        <v>22.666666666666671</v>
      </c>
      <c r="N41" s="1">
        <f t="shared" si="18"/>
        <v>22.666666666666671</v>
      </c>
      <c r="O41" s="1">
        <f t="shared" si="18"/>
        <v>24.791666666666671</v>
      </c>
      <c r="P41" s="1">
        <f t="shared" si="18"/>
        <v>24.791666666666671</v>
      </c>
      <c r="Q41" s="1">
        <f t="shared" si="18"/>
        <v>24.791666666666671</v>
      </c>
      <c r="R41" s="1">
        <f t="shared" si="18"/>
        <v>24.791666666666671</v>
      </c>
      <c r="S41" s="1">
        <f t="shared" si="18"/>
        <v>24.791666666666671</v>
      </c>
      <c r="T41" s="1">
        <f t="shared" si="18"/>
        <v>24.791666666666671</v>
      </c>
      <c r="U41" s="1">
        <f t="shared" si="18"/>
        <v>24.791666666666671</v>
      </c>
      <c r="V41" s="1">
        <f t="shared" si="18"/>
        <v>24.791666666666671</v>
      </c>
      <c r="W41" s="1">
        <f t="shared" si="18"/>
        <v>24.791666666666671</v>
      </c>
      <c r="X41" s="1">
        <f t="shared" si="18"/>
        <v>24.791666666666671</v>
      </c>
      <c r="Y41" s="1">
        <f t="shared" si="18"/>
        <v>24.791666666666671</v>
      </c>
      <c r="Z41" s="1">
        <f t="shared" si="18"/>
        <v>24.791666666666671</v>
      </c>
      <c r="AA41" s="1">
        <f t="shared" si="18"/>
        <v>26.916666666666671</v>
      </c>
      <c r="AB41" s="1">
        <f t="shared" si="18"/>
        <v>26.916666666666671</v>
      </c>
      <c r="AC41" s="1">
        <f t="shared" si="18"/>
        <v>26.916666666666671</v>
      </c>
      <c r="AD41" s="1">
        <f t="shared" si="18"/>
        <v>26.916666666666671</v>
      </c>
      <c r="AE41" s="1">
        <f t="shared" si="18"/>
        <v>26.916666666666671</v>
      </c>
      <c r="AF41" s="1">
        <f t="shared" si="18"/>
        <v>26.916666666666671</v>
      </c>
      <c r="AG41" s="1">
        <f t="shared" si="18"/>
        <v>26.916666666666671</v>
      </c>
      <c r="AH41" s="1">
        <f t="shared" si="18"/>
        <v>26.916666666666671</v>
      </c>
      <c r="AI41" s="1">
        <f t="shared" si="18"/>
        <v>26.916666666666671</v>
      </c>
      <c r="AJ41" s="1">
        <f t="shared" si="18"/>
        <v>26.916666666666671</v>
      </c>
      <c r="AK41" s="1">
        <f t="shared" si="18"/>
        <v>26.916666666666671</v>
      </c>
      <c r="AL41" s="1">
        <f t="shared" si="18"/>
        <v>26.916666666666671</v>
      </c>
      <c r="AM41" s="1">
        <f t="shared" ref="AM41:AM42" si="19">SUM(C41:N41)</f>
        <v>272.00000000000011</v>
      </c>
      <c r="AN41" s="1">
        <f t="shared" ref="AN41:AN42" si="20">SUM(O41:Z41)</f>
        <v>297.50000000000011</v>
      </c>
      <c r="AO41" s="1">
        <f t="shared" ref="AO41:AO42" si="21">SUM(AA41:AL41)</f>
        <v>323.00000000000017</v>
      </c>
    </row>
    <row r="42" spans="1:41" x14ac:dyDescent="0.3">
      <c r="A42" s="15">
        <v>0.1</v>
      </c>
      <c r="B42" t="s">
        <v>1</v>
      </c>
      <c r="C42" s="1">
        <f>$A$42*C41</f>
        <v>2.2666666666666671</v>
      </c>
      <c r="D42" s="1">
        <f t="shared" ref="D42:AL42" si="22">$A$42*D41</f>
        <v>2.2666666666666671</v>
      </c>
      <c r="E42" s="1">
        <f t="shared" si="22"/>
        <v>2.2666666666666671</v>
      </c>
      <c r="F42" s="1">
        <f t="shared" si="22"/>
        <v>2.2666666666666671</v>
      </c>
      <c r="G42" s="1">
        <f t="shared" si="22"/>
        <v>2.2666666666666671</v>
      </c>
      <c r="H42" s="1">
        <f t="shared" si="22"/>
        <v>2.2666666666666671</v>
      </c>
      <c r="I42" s="1">
        <f t="shared" si="22"/>
        <v>2.2666666666666671</v>
      </c>
      <c r="J42" s="1">
        <f t="shared" si="22"/>
        <v>2.2666666666666671</v>
      </c>
      <c r="K42" s="1">
        <f t="shared" si="22"/>
        <v>2.2666666666666671</v>
      </c>
      <c r="L42" s="1">
        <f t="shared" si="22"/>
        <v>2.2666666666666671</v>
      </c>
      <c r="M42" s="1">
        <f t="shared" si="22"/>
        <v>2.2666666666666671</v>
      </c>
      <c r="N42" s="1">
        <f t="shared" si="22"/>
        <v>2.2666666666666671</v>
      </c>
      <c r="O42" s="1">
        <f t="shared" si="22"/>
        <v>2.4791666666666674</v>
      </c>
      <c r="P42" s="1">
        <f t="shared" si="22"/>
        <v>2.4791666666666674</v>
      </c>
      <c r="Q42" s="1">
        <f t="shared" si="22"/>
        <v>2.4791666666666674</v>
      </c>
      <c r="R42" s="1">
        <f t="shared" si="22"/>
        <v>2.4791666666666674</v>
      </c>
      <c r="S42" s="1">
        <f t="shared" si="22"/>
        <v>2.4791666666666674</v>
      </c>
      <c r="T42" s="1">
        <f t="shared" si="22"/>
        <v>2.4791666666666674</v>
      </c>
      <c r="U42" s="1">
        <f t="shared" si="22"/>
        <v>2.4791666666666674</v>
      </c>
      <c r="V42" s="1">
        <f t="shared" si="22"/>
        <v>2.4791666666666674</v>
      </c>
      <c r="W42" s="1">
        <f t="shared" si="22"/>
        <v>2.4791666666666674</v>
      </c>
      <c r="X42" s="1">
        <f t="shared" si="22"/>
        <v>2.4791666666666674</v>
      </c>
      <c r="Y42" s="1">
        <f t="shared" si="22"/>
        <v>2.4791666666666674</v>
      </c>
      <c r="Z42" s="1">
        <f t="shared" si="22"/>
        <v>2.4791666666666674</v>
      </c>
      <c r="AA42" s="1">
        <f t="shared" si="22"/>
        <v>2.6916666666666673</v>
      </c>
      <c r="AB42" s="1">
        <f t="shared" si="22"/>
        <v>2.6916666666666673</v>
      </c>
      <c r="AC42" s="1">
        <f t="shared" si="22"/>
        <v>2.6916666666666673</v>
      </c>
      <c r="AD42" s="1">
        <f t="shared" si="22"/>
        <v>2.6916666666666673</v>
      </c>
      <c r="AE42" s="1">
        <f t="shared" si="22"/>
        <v>2.6916666666666673</v>
      </c>
      <c r="AF42" s="1">
        <f t="shared" si="22"/>
        <v>2.6916666666666673</v>
      </c>
      <c r="AG42" s="1">
        <f t="shared" si="22"/>
        <v>2.6916666666666673</v>
      </c>
      <c r="AH42" s="1">
        <f t="shared" si="22"/>
        <v>2.6916666666666673</v>
      </c>
      <c r="AI42" s="1">
        <f t="shared" si="22"/>
        <v>2.6916666666666673</v>
      </c>
      <c r="AJ42" s="1">
        <f t="shared" si="22"/>
        <v>2.6916666666666673</v>
      </c>
      <c r="AK42" s="1">
        <f t="shared" si="22"/>
        <v>2.6916666666666673</v>
      </c>
      <c r="AL42" s="1">
        <f t="shared" si="22"/>
        <v>2.6916666666666673</v>
      </c>
      <c r="AM42" s="1">
        <f t="shared" si="19"/>
        <v>27.2</v>
      </c>
      <c r="AN42" s="1">
        <f t="shared" si="20"/>
        <v>29.750000000000011</v>
      </c>
      <c r="AO42" s="1">
        <f t="shared" si="21"/>
        <v>32.300000000000004</v>
      </c>
    </row>
    <row r="43" spans="1:41" x14ac:dyDescent="0.3">
      <c r="A43" s="15">
        <v>0.04</v>
      </c>
      <c r="B43" t="s">
        <v>36</v>
      </c>
      <c r="C43" s="1">
        <f>$A43*C$36</f>
        <v>5.3333333333333339</v>
      </c>
      <c r="D43" s="1">
        <f t="shared" ref="D43:AL43" si="23">$A43*D$36</f>
        <v>5.3333333333333339</v>
      </c>
      <c r="E43" s="1">
        <f t="shared" si="23"/>
        <v>5.3333333333333339</v>
      </c>
      <c r="F43" s="1">
        <f t="shared" si="23"/>
        <v>5.3333333333333339</v>
      </c>
      <c r="G43" s="1">
        <f t="shared" si="23"/>
        <v>5.3333333333333339</v>
      </c>
      <c r="H43" s="1">
        <f t="shared" si="23"/>
        <v>5.3333333333333339</v>
      </c>
      <c r="I43" s="1">
        <f t="shared" si="23"/>
        <v>5.3333333333333339</v>
      </c>
      <c r="J43" s="1">
        <f t="shared" si="23"/>
        <v>5.3333333333333339</v>
      </c>
      <c r="K43" s="1">
        <f t="shared" si="23"/>
        <v>5.3333333333333339</v>
      </c>
      <c r="L43" s="1">
        <f t="shared" si="23"/>
        <v>5.3333333333333339</v>
      </c>
      <c r="M43" s="1">
        <f t="shared" si="23"/>
        <v>5.3333333333333339</v>
      </c>
      <c r="N43" s="1">
        <f t="shared" si="23"/>
        <v>5.3333333333333339</v>
      </c>
      <c r="O43" s="1">
        <f t="shared" si="23"/>
        <v>5.8333333333333339</v>
      </c>
      <c r="P43" s="1">
        <f t="shared" si="23"/>
        <v>5.8333333333333339</v>
      </c>
      <c r="Q43" s="1">
        <f t="shared" si="23"/>
        <v>5.8333333333333339</v>
      </c>
      <c r="R43" s="1">
        <f t="shared" si="23"/>
        <v>5.8333333333333339</v>
      </c>
      <c r="S43" s="1">
        <f t="shared" si="23"/>
        <v>5.8333333333333339</v>
      </c>
      <c r="T43" s="1">
        <f t="shared" si="23"/>
        <v>5.8333333333333339</v>
      </c>
      <c r="U43" s="1">
        <f t="shared" si="23"/>
        <v>5.8333333333333339</v>
      </c>
      <c r="V43" s="1">
        <f t="shared" si="23"/>
        <v>5.8333333333333339</v>
      </c>
      <c r="W43" s="1">
        <f t="shared" si="23"/>
        <v>5.8333333333333339</v>
      </c>
      <c r="X43" s="1">
        <f t="shared" si="23"/>
        <v>5.8333333333333339</v>
      </c>
      <c r="Y43" s="1">
        <f t="shared" si="23"/>
        <v>5.8333333333333339</v>
      </c>
      <c r="Z43" s="1">
        <f t="shared" si="23"/>
        <v>5.8333333333333339</v>
      </c>
      <c r="AA43" s="1">
        <f t="shared" si="23"/>
        <v>6.3333333333333339</v>
      </c>
      <c r="AB43" s="1">
        <f t="shared" si="23"/>
        <v>6.3333333333333339</v>
      </c>
      <c r="AC43" s="1">
        <f t="shared" si="23"/>
        <v>6.3333333333333339</v>
      </c>
      <c r="AD43" s="1">
        <f t="shared" si="23"/>
        <v>6.3333333333333339</v>
      </c>
      <c r="AE43" s="1">
        <f t="shared" si="23"/>
        <v>6.3333333333333339</v>
      </c>
      <c r="AF43" s="1">
        <f t="shared" si="23"/>
        <v>6.3333333333333339</v>
      </c>
      <c r="AG43" s="1">
        <f t="shared" si="23"/>
        <v>6.3333333333333339</v>
      </c>
      <c r="AH43" s="1">
        <f t="shared" si="23"/>
        <v>6.3333333333333339</v>
      </c>
      <c r="AI43" s="1">
        <f t="shared" si="23"/>
        <v>6.3333333333333339</v>
      </c>
      <c r="AJ43" s="1">
        <f t="shared" si="23"/>
        <v>6.3333333333333339</v>
      </c>
      <c r="AK43" s="1">
        <f t="shared" si="23"/>
        <v>6.3333333333333339</v>
      </c>
      <c r="AL43" s="1">
        <f t="shared" si="23"/>
        <v>6.3333333333333339</v>
      </c>
      <c r="AM43" s="1">
        <f t="shared" ref="AM43:AM56" si="24">SUM(C43:N43)</f>
        <v>64.000000000000014</v>
      </c>
      <c r="AN43" s="1">
        <f t="shared" ref="AN43:AN56" si="25">SUM(O43:Z43)</f>
        <v>70.000000000000014</v>
      </c>
      <c r="AO43" s="1">
        <f t="shared" ref="AO43:AO56" si="26">SUM(AA43:AL43)</f>
        <v>76.000000000000014</v>
      </c>
    </row>
    <row r="44" spans="1:41" x14ac:dyDescent="0.3">
      <c r="A44" s="1">
        <f>20*3500/1000</f>
        <v>70</v>
      </c>
      <c r="B44" t="s">
        <v>4</v>
      </c>
      <c r="C44" s="1">
        <f t="shared" ref="C44:C50" si="27">$A44/12</f>
        <v>5.833333333333333</v>
      </c>
      <c r="D44" s="1">
        <f t="shared" ref="D44:AL45" si="28">$A44/12</f>
        <v>5.833333333333333</v>
      </c>
      <c r="E44" s="1">
        <f t="shared" si="28"/>
        <v>5.833333333333333</v>
      </c>
      <c r="F44" s="1">
        <f t="shared" si="28"/>
        <v>5.833333333333333</v>
      </c>
      <c r="G44" s="1">
        <f t="shared" si="28"/>
        <v>5.833333333333333</v>
      </c>
      <c r="H44" s="1">
        <f t="shared" si="28"/>
        <v>5.833333333333333</v>
      </c>
      <c r="I44" s="1">
        <f t="shared" si="28"/>
        <v>5.833333333333333</v>
      </c>
      <c r="J44" s="1">
        <f t="shared" si="28"/>
        <v>5.833333333333333</v>
      </c>
      <c r="K44" s="1">
        <f t="shared" si="28"/>
        <v>5.833333333333333</v>
      </c>
      <c r="L44" s="1">
        <f t="shared" si="28"/>
        <v>5.833333333333333</v>
      </c>
      <c r="M44" s="1">
        <f t="shared" si="28"/>
        <v>5.833333333333333</v>
      </c>
      <c r="N44" s="1">
        <f t="shared" si="28"/>
        <v>5.833333333333333</v>
      </c>
      <c r="O44" s="1">
        <f t="shared" si="28"/>
        <v>5.833333333333333</v>
      </c>
      <c r="P44" s="1">
        <f t="shared" si="28"/>
        <v>5.833333333333333</v>
      </c>
      <c r="Q44" s="1">
        <f t="shared" si="28"/>
        <v>5.833333333333333</v>
      </c>
      <c r="R44" s="1">
        <f t="shared" si="28"/>
        <v>5.833333333333333</v>
      </c>
      <c r="S44" s="1">
        <f t="shared" si="28"/>
        <v>5.833333333333333</v>
      </c>
      <c r="T44" s="1">
        <f t="shared" si="28"/>
        <v>5.833333333333333</v>
      </c>
      <c r="U44" s="1">
        <f t="shared" si="28"/>
        <v>5.833333333333333</v>
      </c>
      <c r="V44" s="1">
        <f t="shared" si="28"/>
        <v>5.833333333333333</v>
      </c>
      <c r="W44" s="1">
        <f t="shared" si="28"/>
        <v>5.833333333333333</v>
      </c>
      <c r="X44" s="1">
        <f t="shared" si="28"/>
        <v>5.833333333333333</v>
      </c>
      <c r="Y44" s="1">
        <f t="shared" si="28"/>
        <v>5.833333333333333</v>
      </c>
      <c r="Z44" s="1">
        <f t="shared" si="28"/>
        <v>5.833333333333333</v>
      </c>
      <c r="AA44" s="1">
        <f t="shared" si="28"/>
        <v>5.833333333333333</v>
      </c>
      <c r="AB44" s="1">
        <f t="shared" si="28"/>
        <v>5.833333333333333</v>
      </c>
      <c r="AC44" s="1">
        <f t="shared" si="28"/>
        <v>5.833333333333333</v>
      </c>
      <c r="AD44" s="1">
        <f t="shared" si="28"/>
        <v>5.833333333333333</v>
      </c>
      <c r="AE44" s="1">
        <f t="shared" si="28"/>
        <v>5.833333333333333</v>
      </c>
      <c r="AF44" s="1">
        <f t="shared" si="28"/>
        <v>5.833333333333333</v>
      </c>
      <c r="AG44" s="1">
        <f t="shared" si="28"/>
        <v>5.833333333333333</v>
      </c>
      <c r="AH44" s="1">
        <f t="shared" si="28"/>
        <v>5.833333333333333</v>
      </c>
      <c r="AI44" s="1">
        <f t="shared" si="28"/>
        <v>5.833333333333333</v>
      </c>
      <c r="AJ44" s="1">
        <f t="shared" si="28"/>
        <v>5.833333333333333</v>
      </c>
      <c r="AK44" s="1">
        <f t="shared" si="28"/>
        <v>5.833333333333333</v>
      </c>
      <c r="AL44" s="1">
        <f t="shared" si="28"/>
        <v>5.833333333333333</v>
      </c>
      <c r="AM44" s="1">
        <f t="shared" si="24"/>
        <v>70</v>
      </c>
      <c r="AN44" s="1">
        <f t="shared" si="25"/>
        <v>70</v>
      </c>
      <c r="AO44" s="1">
        <f t="shared" si="26"/>
        <v>70</v>
      </c>
    </row>
    <row r="45" spans="1:41" x14ac:dyDescent="0.3">
      <c r="A45" s="1">
        <v>10</v>
      </c>
      <c r="B45" t="s">
        <v>37</v>
      </c>
      <c r="C45" s="1">
        <f t="shared" si="27"/>
        <v>0.83333333333333337</v>
      </c>
      <c r="D45" s="1">
        <f t="shared" si="28"/>
        <v>0.83333333333333337</v>
      </c>
      <c r="E45" s="1">
        <f t="shared" si="28"/>
        <v>0.83333333333333337</v>
      </c>
      <c r="F45" s="1">
        <f t="shared" si="28"/>
        <v>0.83333333333333337</v>
      </c>
      <c r="G45" s="1">
        <f t="shared" si="28"/>
        <v>0.83333333333333337</v>
      </c>
      <c r="H45" s="1">
        <f t="shared" si="28"/>
        <v>0.83333333333333337</v>
      </c>
      <c r="I45" s="1">
        <f t="shared" si="28"/>
        <v>0.83333333333333337</v>
      </c>
      <c r="J45" s="1">
        <f t="shared" si="28"/>
        <v>0.83333333333333337</v>
      </c>
      <c r="K45" s="1">
        <f t="shared" si="28"/>
        <v>0.83333333333333337</v>
      </c>
      <c r="L45" s="1">
        <f t="shared" si="28"/>
        <v>0.83333333333333337</v>
      </c>
      <c r="M45" s="1">
        <f t="shared" si="28"/>
        <v>0.83333333333333337</v>
      </c>
      <c r="N45" s="1">
        <f t="shared" si="28"/>
        <v>0.83333333333333337</v>
      </c>
      <c r="O45" s="1">
        <f t="shared" si="28"/>
        <v>0.83333333333333337</v>
      </c>
      <c r="P45" s="1">
        <f t="shared" si="28"/>
        <v>0.83333333333333337</v>
      </c>
      <c r="Q45" s="1">
        <f t="shared" si="28"/>
        <v>0.83333333333333337</v>
      </c>
      <c r="R45" s="1">
        <f t="shared" si="28"/>
        <v>0.83333333333333337</v>
      </c>
      <c r="S45" s="1">
        <f t="shared" si="28"/>
        <v>0.83333333333333337</v>
      </c>
      <c r="T45" s="1">
        <f t="shared" si="28"/>
        <v>0.83333333333333337</v>
      </c>
      <c r="U45" s="1">
        <f t="shared" si="28"/>
        <v>0.83333333333333337</v>
      </c>
      <c r="V45" s="1">
        <f t="shared" si="28"/>
        <v>0.83333333333333337</v>
      </c>
      <c r="W45" s="1">
        <f t="shared" si="28"/>
        <v>0.83333333333333337</v>
      </c>
      <c r="X45" s="1">
        <f t="shared" si="28"/>
        <v>0.83333333333333337</v>
      </c>
      <c r="Y45" s="1">
        <f t="shared" si="28"/>
        <v>0.83333333333333337</v>
      </c>
      <c r="Z45" s="1">
        <f t="shared" si="28"/>
        <v>0.83333333333333337</v>
      </c>
      <c r="AA45" s="1">
        <f t="shared" si="28"/>
        <v>0.83333333333333337</v>
      </c>
      <c r="AB45" s="1">
        <f t="shared" si="28"/>
        <v>0.83333333333333337</v>
      </c>
      <c r="AC45" s="1">
        <f t="shared" si="28"/>
        <v>0.83333333333333337</v>
      </c>
      <c r="AD45" s="1">
        <f t="shared" si="28"/>
        <v>0.83333333333333337</v>
      </c>
      <c r="AE45" s="1">
        <f t="shared" si="28"/>
        <v>0.83333333333333337</v>
      </c>
      <c r="AF45" s="1">
        <f t="shared" si="28"/>
        <v>0.83333333333333337</v>
      </c>
      <c r="AG45" s="1">
        <f t="shared" si="28"/>
        <v>0.83333333333333337</v>
      </c>
      <c r="AH45" s="1">
        <f t="shared" si="28"/>
        <v>0.83333333333333337</v>
      </c>
      <c r="AI45" s="1">
        <f t="shared" si="28"/>
        <v>0.83333333333333337</v>
      </c>
      <c r="AJ45" s="1">
        <f t="shared" si="28"/>
        <v>0.83333333333333337</v>
      </c>
      <c r="AK45" s="1">
        <f t="shared" si="28"/>
        <v>0.83333333333333337</v>
      </c>
      <c r="AL45" s="1">
        <f t="shared" si="28"/>
        <v>0.83333333333333337</v>
      </c>
      <c r="AM45" s="1">
        <f t="shared" si="24"/>
        <v>10</v>
      </c>
      <c r="AN45" s="1">
        <f t="shared" si="25"/>
        <v>10</v>
      </c>
      <c r="AO45" s="1">
        <f t="shared" si="26"/>
        <v>10</v>
      </c>
    </row>
    <row r="46" spans="1:41" x14ac:dyDescent="0.3">
      <c r="A46" s="1">
        <f>0.7*42</f>
        <v>29.4</v>
      </c>
      <c r="B46" t="s">
        <v>5</v>
      </c>
      <c r="C46" s="1">
        <f t="shared" si="27"/>
        <v>2.4499999999999997</v>
      </c>
      <c r="D46" s="1">
        <f t="shared" ref="D46:S50" si="29">$A46/12</f>
        <v>2.4499999999999997</v>
      </c>
      <c r="E46" s="1">
        <f t="shared" si="29"/>
        <v>2.4499999999999997</v>
      </c>
      <c r="F46" s="1">
        <f t="shared" si="29"/>
        <v>2.4499999999999997</v>
      </c>
      <c r="G46" s="1">
        <f t="shared" si="29"/>
        <v>2.4499999999999997</v>
      </c>
      <c r="H46" s="1">
        <f t="shared" si="29"/>
        <v>2.4499999999999997</v>
      </c>
      <c r="I46" s="1">
        <f t="shared" si="29"/>
        <v>2.4499999999999997</v>
      </c>
      <c r="J46" s="1">
        <f t="shared" si="29"/>
        <v>2.4499999999999997</v>
      </c>
      <c r="K46" s="1">
        <f t="shared" si="29"/>
        <v>2.4499999999999997</v>
      </c>
      <c r="L46" s="1">
        <f t="shared" si="29"/>
        <v>2.4499999999999997</v>
      </c>
      <c r="M46" s="1">
        <f t="shared" si="29"/>
        <v>2.4499999999999997</v>
      </c>
      <c r="N46" s="1">
        <f t="shared" si="29"/>
        <v>2.4499999999999997</v>
      </c>
      <c r="O46" s="1">
        <f>($A$46+$C$12/1000)/12</f>
        <v>2.6166666666666667</v>
      </c>
      <c r="P46" s="1">
        <f t="shared" ref="P46:Z46" si="30">($A$46+$C$12/1000)/12</f>
        <v>2.6166666666666667</v>
      </c>
      <c r="Q46" s="1">
        <f t="shared" si="30"/>
        <v>2.6166666666666667</v>
      </c>
      <c r="R46" s="1">
        <f t="shared" si="30"/>
        <v>2.6166666666666667</v>
      </c>
      <c r="S46" s="1">
        <f t="shared" si="30"/>
        <v>2.6166666666666667</v>
      </c>
      <c r="T46" s="1">
        <f t="shared" si="30"/>
        <v>2.6166666666666667</v>
      </c>
      <c r="U46" s="1">
        <f t="shared" si="30"/>
        <v>2.6166666666666667</v>
      </c>
      <c r="V46" s="1">
        <f t="shared" si="30"/>
        <v>2.6166666666666667</v>
      </c>
      <c r="W46" s="1">
        <f t="shared" si="30"/>
        <v>2.6166666666666667</v>
      </c>
      <c r="X46" s="1">
        <f t="shared" si="30"/>
        <v>2.6166666666666667</v>
      </c>
      <c r="Y46" s="1">
        <f t="shared" si="30"/>
        <v>2.6166666666666667</v>
      </c>
      <c r="Z46" s="1">
        <f t="shared" si="30"/>
        <v>2.6166666666666667</v>
      </c>
      <c r="AA46" s="1">
        <f t="shared" ref="AA46:AL46" si="31">($A$46+$C$12/1000+$C$12/1000)/12</f>
        <v>2.7833333333333332</v>
      </c>
      <c r="AB46" s="1">
        <f t="shared" si="31"/>
        <v>2.7833333333333332</v>
      </c>
      <c r="AC46" s="1">
        <f t="shared" si="31"/>
        <v>2.7833333333333332</v>
      </c>
      <c r="AD46" s="1">
        <f t="shared" si="31"/>
        <v>2.7833333333333332</v>
      </c>
      <c r="AE46" s="1">
        <f t="shared" si="31"/>
        <v>2.7833333333333332</v>
      </c>
      <c r="AF46" s="1">
        <f t="shared" si="31"/>
        <v>2.7833333333333332</v>
      </c>
      <c r="AG46" s="1">
        <f t="shared" si="31"/>
        <v>2.7833333333333332</v>
      </c>
      <c r="AH46" s="1">
        <f t="shared" si="31"/>
        <v>2.7833333333333332</v>
      </c>
      <c r="AI46" s="1">
        <f t="shared" si="31"/>
        <v>2.7833333333333332</v>
      </c>
      <c r="AJ46" s="1">
        <f t="shared" si="31"/>
        <v>2.7833333333333332</v>
      </c>
      <c r="AK46" s="1">
        <f t="shared" si="31"/>
        <v>2.7833333333333332</v>
      </c>
      <c r="AL46" s="1">
        <f t="shared" si="31"/>
        <v>2.7833333333333332</v>
      </c>
      <c r="AM46" s="1">
        <f t="shared" si="24"/>
        <v>29.399999999999995</v>
      </c>
      <c r="AN46" s="1">
        <f t="shared" si="25"/>
        <v>31.400000000000002</v>
      </c>
      <c r="AO46" s="1">
        <f t="shared" si="26"/>
        <v>33.399999999999991</v>
      </c>
    </row>
    <row r="47" spans="1:41" x14ac:dyDescent="0.3">
      <c r="A47" s="1">
        <v>12</v>
      </c>
      <c r="B47" t="s">
        <v>7</v>
      </c>
      <c r="C47" s="1">
        <f t="shared" si="27"/>
        <v>1</v>
      </c>
      <c r="D47" s="1">
        <f t="shared" si="29"/>
        <v>1</v>
      </c>
      <c r="E47" s="1">
        <f t="shared" si="29"/>
        <v>1</v>
      </c>
      <c r="F47" s="1">
        <f t="shared" si="29"/>
        <v>1</v>
      </c>
      <c r="G47" s="1">
        <f t="shared" si="29"/>
        <v>1</v>
      </c>
      <c r="H47" s="1">
        <f t="shared" si="29"/>
        <v>1</v>
      </c>
      <c r="I47" s="1">
        <f t="shared" si="29"/>
        <v>1</v>
      </c>
      <c r="J47" s="1">
        <f t="shared" si="29"/>
        <v>1</v>
      </c>
      <c r="K47" s="1">
        <f t="shared" si="29"/>
        <v>1</v>
      </c>
      <c r="L47" s="1">
        <f t="shared" si="29"/>
        <v>1</v>
      </c>
      <c r="M47" s="1">
        <f t="shared" si="29"/>
        <v>1</v>
      </c>
      <c r="N47" s="1">
        <f t="shared" si="29"/>
        <v>1</v>
      </c>
      <c r="O47" s="1">
        <f t="shared" si="29"/>
        <v>1</v>
      </c>
      <c r="P47" s="1">
        <f t="shared" si="29"/>
        <v>1</v>
      </c>
      <c r="Q47" s="1">
        <f t="shared" si="29"/>
        <v>1</v>
      </c>
      <c r="R47" s="1">
        <f t="shared" si="29"/>
        <v>1</v>
      </c>
      <c r="S47" s="1">
        <f t="shared" si="29"/>
        <v>1</v>
      </c>
      <c r="T47" s="1">
        <f t="shared" ref="T47:AL50" si="32">$A47/12</f>
        <v>1</v>
      </c>
      <c r="U47" s="1">
        <f t="shared" si="32"/>
        <v>1</v>
      </c>
      <c r="V47" s="1">
        <f t="shared" si="32"/>
        <v>1</v>
      </c>
      <c r="W47" s="1">
        <f t="shared" si="32"/>
        <v>1</v>
      </c>
      <c r="X47" s="1">
        <f t="shared" si="32"/>
        <v>1</v>
      </c>
      <c r="Y47" s="1">
        <f t="shared" si="32"/>
        <v>1</v>
      </c>
      <c r="Z47" s="1">
        <f t="shared" si="32"/>
        <v>1</v>
      </c>
      <c r="AA47" s="1">
        <f t="shared" si="32"/>
        <v>1</v>
      </c>
      <c r="AB47" s="1">
        <f t="shared" si="32"/>
        <v>1</v>
      </c>
      <c r="AC47" s="1">
        <f t="shared" si="32"/>
        <v>1</v>
      </c>
      <c r="AD47" s="1">
        <f t="shared" si="32"/>
        <v>1</v>
      </c>
      <c r="AE47" s="1">
        <f t="shared" si="32"/>
        <v>1</v>
      </c>
      <c r="AF47" s="1">
        <f t="shared" si="32"/>
        <v>1</v>
      </c>
      <c r="AG47" s="1">
        <f t="shared" si="32"/>
        <v>1</v>
      </c>
      <c r="AH47" s="1">
        <f t="shared" si="32"/>
        <v>1</v>
      </c>
      <c r="AI47" s="1">
        <f t="shared" si="32"/>
        <v>1</v>
      </c>
      <c r="AJ47" s="1">
        <f t="shared" si="32"/>
        <v>1</v>
      </c>
      <c r="AK47" s="1">
        <f t="shared" si="32"/>
        <v>1</v>
      </c>
      <c r="AL47" s="1">
        <f t="shared" si="32"/>
        <v>1</v>
      </c>
      <c r="AM47" s="1">
        <f t="shared" si="24"/>
        <v>12</v>
      </c>
      <c r="AN47" s="1">
        <f t="shared" si="25"/>
        <v>12</v>
      </c>
      <c r="AO47" s="1">
        <f t="shared" si="26"/>
        <v>12</v>
      </c>
    </row>
    <row r="48" spans="1:41" x14ac:dyDescent="0.3">
      <c r="A48" s="1">
        <v>14</v>
      </c>
      <c r="B48" t="s">
        <v>6</v>
      </c>
      <c r="C48" s="1">
        <f t="shared" si="27"/>
        <v>1.1666666666666667</v>
      </c>
      <c r="D48" s="1">
        <f t="shared" si="29"/>
        <v>1.1666666666666667</v>
      </c>
      <c r="E48" s="1">
        <f t="shared" si="29"/>
        <v>1.1666666666666667</v>
      </c>
      <c r="F48" s="1">
        <f t="shared" si="29"/>
        <v>1.1666666666666667</v>
      </c>
      <c r="G48" s="1">
        <f t="shared" si="29"/>
        <v>1.1666666666666667</v>
      </c>
      <c r="H48" s="1">
        <f t="shared" si="29"/>
        <v>1.1666666666666667</v>
      </c>
      <c r="I48" s="1">
        <f t="shared" si="29"/>
        <v>1.1666666666666667</v>
      </c>
      <c r="J48" s="1">
        <f t="shared" si="29"/>
        <v>1.1666666666666667</v>
      </c>
      <c r="K48" s="1">
        <f t="shared" si="29"/>
        <v>1.1666666666666667</v>
      </c>
      <c r="L48" s="1">
        <f t="shared" si="29"/>
        <v>1.1666666666666667</v>
      </c>
      <c r="M48" s="1">
        <f t="shared" si="29"/>
        <v>1.1666666666666667</v>
      </c>
      <c r="N48" s="1">
        <f t="shared" si="29"/>
        <v>1.1666666666666667</v>
      </c>
      <c r="O48" s="1">
        <f t="shared" si="29"/>
        <v>1.1666666666666667</v>
      </c>
      <c r="P48" s="1">
        <f t="shared" si="29"/>
        <v>1.1666666666666667</v>
      </c>
      <c r="Q48" s="1">
        <f t="shared" si="29"/>
        <v>1.1666666666666667</v>
      </c>
      <c r="R48" s="1">
        <f t="shared" si="29"/>
        <v>1.1666666666666667</v>
      </c>
      <c r="S48" s="1">
        <f t="shared" si="29"/>
        <v>1.1666666666666667</v>
      </c>
      <c r="T48" s="1">
        <f t="shared" si="32"/>
        <v>1.1666666666666667</v>
      </c>
      <c r="U48" s="1">
        <f t="shared" si="32"/>
        <v>1.1666666666666667</v>
      </c>
      <c r="V48" s="1">
        <f t="shared" si="32"/>
        <v>1.1666666666666667</v>
      </c>
      <c r="W48" s="1">
        <f t="shared" si="32"/>
        <v>1.1666666666666667</v>
      </c>
      <c r="X48" s="1">
        <f t="shared" si="32"/>
        <v>1.1666666666666667</v>
      </c>
      <c r="Y48" s="1">
        <f t="shared" si="32"/>
        <v>1.1666666666666667</v>
      </c>
      <c r="Z48" s="1">
        <f t="shared" si="32"/>
        <v>1.1666666666666667</v>
      </c>
      <c r="AA48" s="1">
        <f t="shared" si="32"/>
        <v>1.1666666666666667</v>
      </c>
      <c r="AB48" s="1">
        <f t="shared" si="32"/>
        <v>1.1666666666666667</v>
      </c>
      <c r="AC48" s="1">
        <f t="shared" si="32"/>
        <v>1.1666666666666667</v>
      </c>
      <c r="AD48" s="1">
        <f t="shared" si="32"/>
        <v>1.1666666666666667</v>
      </c>
      <c r="AE48" s="1">
        <f t="shared" si="32"/>
        <v>1.1666666666666667</v>
      </c>
      <c r="AF48" s="1">
        <f t="shared" si="32"/>
        <v>1.1666666666666667</v>
      </c>
      <c r="AG48" s="1">
        <f t="shared" si="32"/>
        <v>1.1666666666666667</v>
      </c>
      <c r="AH48" s="1">
        <f t="shared" si="32"/>
        <v>1.1666666666666667</v>
      </c>
      <c r="AI48" s="1">
        <f t="shared" si="32"/>
        <v>1.1666666666666667</v>
      </c>
      <c r="AJ48" s="1">
        <f t="shared" si="32"/>
        <v>1.1666666666666667</v>
      </c>
      <c r="AK48" s="1">
        <f t="shared" si="32"/>
        <v>1.1666666666666667</v>
      </c>
      <c r="AL48" s="1">
        <f t="shared" si="32"/>
        <v>1.1666666666666667</v>
      </c>
      <c r="AM48" s="1">
        <f t="shared" si="24"/>
        <v>13.999999999999998</v>
      </c>
      <c r="AN48" s="1">
        <f t="shared" si="25"/>
        <v>13.999999999999998</v>
      </c>
      <c r="AO48" s="1">
        <f t="shared" si="26"/>
        <v>13.999999999999998</v>
      </c>
    </row>
    <row r="49" spans="1:41" x14ac:dyDescent="0.3">
      <c r="A49" s="1">
        <v>75</v>
      </c>
      <c r="B49" t="s">
        <v>0</v>
      </c>
      <c r="C49" s="1">
        <f t="shared" si="27"/>
        <v>6.25</v>
      </c>
      <c r="D49" s="1">
        <f t="shared" si="29"/>
        <v>6.25</v>
      </c>
      <c r="E49" s="1">
        <f t="shared" si="29"/>
        <v>6.25</v>
      </c>
      <c r="F49" s="1">
        <f t="shared" si="29"/>
        <v>6.25</v>
      </c>
      <c r="G49" s="1">
        <f t="shared" si="29"/>
        <v>6.25</v>
      </c>
      <c r="H49" s="1">
        <f t="shared" si="29"/>
        <v>6.25</v>
      </c>
      <c r="I49" s="1">
        <f t="shared" si="29"/>
        <v>6.25</v>
      </c>
      <c r="J49" s="1">
        <f t="shared" si="29"/>
        <v>6.25</v>
      </c>
      <c r="K49" s="1">
        <f t="shared" si="29"/>
        <v>6.25</v>
      </c>
      <c r="L49" s="1">
        <f t="shared" si="29"/>
        <v>6.25</v>
      </c>
      <c r="M49" s="1">
        <f t="shared" si="29"/>
        <v>6.25</v>
      </c>
      <c r="N49" s="1">
        <f t="shared" si="29"/>
        <v>6.25</v>
      </c>
      <c r="O49" s="1">
        <f t="shared" si="29"/>
        <v>6.25</v>
      </c>
      <c r="P49" s="1">
        <f t="shared" si="29"/>
        <v>6.25</v>
      </c>
      <c r="Q49" s="1">
        <f t="shared" si="29"/>
        <v>6.25</v>
      </c>
      <c r="R49" s="1">
        <f t="shared" si="29"/>
        <v>6.25</v>
      </c>
      <c r="S49" s="1">
        <f t="shared" si="29"/>
        <v>6.25</v>
      </c>
      <c r="T49" s="1">
        <f t="shared" si="32"/>
        <v>6.25</v>
      </c>
      <c r="U49" s="1">
        <f t="shared" si="32"/>
        <v>6.25</v>
      </c>
      <c r="V49" s="1">
        <f t="shared" si="32"/>
        <v>6.25</v>
      </c>
      <c r="W49" s="1">
        <f t="shared" si="32"/>
        <v>6.25</v>
      </c>
      <c r="X49" s="1">
        <f t="shared" si="32"/>
        <v>6.25</v>
      </c>
      <c r="Y49" s="1">
        <f t="shared" si="32"/>
        <v>6.25</v>
      </c>
      <c r="Z49" s="1">
        <f t="shared" si="32"/>
        <v>6.25</v>
      </c>
      <c r="AA49" s="1">
        <f t="shared" si="32"/>
        <v>6.25</v>
      </c>
      <c r="AB49" s="1">
        <f t="shared" si="32"/>
        <v>6.25</v>
      </c>
      <c r="AC49" s="1">
        <f t="shared" si="32"/>
        <v>6.25</v>
      </c>
      <c r="AD49" s="1">
        <f t="shared" si="32"/>
        <v>6.25</v>
      </c>
      <c r="AE49" s="1">
        <f t="shared" si="32"/>
        <v>6.25</v>
      </c>
      <c r="AF49" s="1">
        <f t="shared" si="32"/>
        <v>6.25</v>
      </c>
      <c r="AG49" s="1">
        <f t="shared" si="32"/>
        <v>6.25</v>
      </c>
      <c r="AH49" s="1">
        <f t="shared" si="32"/>
        <v>6.25</v>
      </c>
      <c r="AI49" s="1">
        <f t="shared" si="32"/>
        <v>6.25</v>
      </c>
      <c r="AJ49" s="1">
        <f t="shared" si="32"/>
        <v>6.25</v>
      </c>
      <c r="AK49" s="1">
        <f t="shared" si="32"/>
        <v>6.25</v>
      </c>
      <c r="AL49" s="1">
        <f t="shared" si="32"/>
        <v>6.25</v>
      </c>
      <c r="AM49" s="1">
        <f t="shared" si="24"/>
        <v>75</v>
      </c>
      <c r="AN49" s="1">
        <f t="shared" si="25"/>
        <v>75</v>
      </c>
      <c r="AO49" s="1">
        <f t="shared" si="26"/>
        <v>75</v>
      </c>
    </row>
    <row r="50" spans="1:41" x14ac:dyDescent="0.3">
      <c r="A50" s="1">
        <v>1.2</v>
      </c>
      <c r="B50" t="s">
        <v>38</v>
      </c>
      <c r="C50" s="1">
        <f t="shared" si="27"/>
        <v>9.9999999999999992E-2</v>
      </c>
      <c r="D50" s="1">
        <f t="shared" si="29"/>
        <v>9.9999999999999992E-2</v>
      </c>
      <c r="E50" s="1">
        <f t="shared" si="29"/>
        <v>9.9999999999999992E-2</v>
      </c>
      <c r="F50" s="1">
        <f t="shared" si="29"/>
        <v>9.9999999999999992E-2</v>
      </c>
      <c r="G50" s="1">
        <f t="shared" si="29"/>
        <v>9.9999999999999992E-2</v>
      </c>
      <c r="H50" s="1">
        <f t="shared" si="29"/>
        <v>9.9999999999999992E-2</v>
      </c>
      <c r="I50" s="1">
        <f t="shared" si="29"/>
        <v>9.9999999999999992E-2</v>
      </c>
      <c r="J50" s="1">
        <f t="shared" si="29"/>
        <v>9.9999999999999992E-2</v>
      </c>
      <c r="K50" s="1">
        <f t="shared" si="29"/>
        <v>9.9999999999999992E-2</v>
      </c>
      <c r="L50" s="1">
        <f t="shared" si="29"/>
        <v>9.9999999999999992E-2</v>
      </c>
      <c r="M50" s="1">
        <f t="shared" si="29"/>
        <v>9.9999999999999992E-2</v>
      </c>
      <c r="N50" s="1">
        <f t="shared" si="29"/>
        <v>9.9999999999999992E-2</v>
      </c>
      <c r="O50" s="1">
        <f t="shared" si="29"/>
        <v>9.9999999999999992E-2</v>
      </c>
      <c r="P50" s="1">
        <f t="shared" si="29"/>
        <v>9.9999999999999992E-2</v>
      </c>
      <c r="Q50" s="1">
        <f t="shared" si="29"/>
        <v>9.9999999999999992E-2</v>
      </c>
      <c r="R50" s="1">
        <f t="shared" si="29"/>
        <v>9.9999999999999992E-2</v>
      </c>
      <c r="S50" s="1">
        <f t="shared" si="29"/>
        <v>9.9999999999999992E-2</v>
      </c>
      <c r="T50" s="1">
        <f t="shared" si="32"/>
        <v>9.9999999999999992E-2</v>
      </c>
      <c r="U50" s="1">
        <f t="shared" si="32"/>
        <v>9.9999999999999992E-2</v>
      </c>
      <c r="V50" s="1">
        <f t="shared" si="32"/>
        <v>9.9999999999999992E-2</v>
      </c>
      <c r="W50" s="1">
        <f t="shared" si="32"/>
        <v>9.9999999999999992E-2</v>
      </c>
      <c r="X50" s="1">
        <f t="shared" si="32"/>
        <v>9.9999999999999992E-2</v>
      </c>
      <c r="Y50" s="1">
        <f t="shared" si="32"/>
        <v>9.9999999999999992E-2</v>
      </c>
      <c r="Z50" s="1">
        <f t="shared" si="32"/>
        <v>9.9999999999999992E-2</v>
      </c>
      <c r="AA50" s="1">
        <f t="shared" si="32"/>
        <v>9.9999999999999992E-2</v>
      </c>
      <c r="AB50" s="1">
        <f t="shared" si="32"/>
        <v>9.9999999999999992E-2</v>
      </c>
      <c r="AC50" s="1">
        <f t="shared" si="32"/>
        <v>9.9999999999999992E-2</v>
      </c>
      <c r="AD50" s="1">
        <f t="shared" si="32"/>
        <v>9.9999999999999992E-2</v>
      </c>
      <c r="AE50" s="1">
        <f t="shared" si="32"/>
        <v>9.9999999999999992E-2</v>
      </c>
      <c r="AF50" s="1">
        <f t="shared" si="32"/>
        <v>9.9999999999999992E-2</v>
      </c>
      <c r="AG50" s="1">
        <f t="shared" si="32"/>
        <v>9.9999999999999992E-2</v>
      </c>
      <c r="AH50" s="1">
        <f t="shared" si="32"/>
        <v>9.9999999999999992E-2</v>
      </c>
      <c r="AI50" s="1">
        <f t="shared" si="32"/>
        <v>9.9999999999999992E-2</v>
      </c>
      <c r="AJ50" s="1">
        <f t="shared" si="32"/>
        <v>9.9999999999999992E-2</v>
      </c>
      <c r="AK50" s="1">
        <f t="shared" si="32"/>
        <v>9.9999999999999992E-2</v>
      </c>
      <c r="AL50" s="1">
        <f t="shared" si="32"/>
        <v>9.9999999999999992E-2</v>
      </c>
      <c r="AM50" s="1">
        <f t="shared" si="24"/>
        <v>1.2</v>
      </c>
      <c r="AN50" s="1">
        <f t="shared" si="25"/>
        <v>1.2</v>
      </c>
      <c r="AO50" s="1">
        <f t="shared" si="26"/>
        <v>1.2</v>
      </c>
    </row>
    <row r="51" spans="1:41" x14ac:dyDescent="0.3">
      <c r="A51" s="48">
        <v>1.4999999999999999E-2</v>
      </c>
      <c r="B51" s="47" t="s">
        <v>39</v>
      </c>
      <c r="C51" s="1">
        <f>$A51*C$36</f>
        <v>2</v>
      </c>
      <c r="D51" s="1">
        <f t="shared" ref="D51:AL52" si="33">$A51*D$36</f>
        <v>2</v>
      </c>
      <c r="E51" s="1">
        <f t="shared" si="33"/>
        <v>2</v>
      </c>
      <c r="F51" s="1">
        <f t="shared" si="33"/>
        <v>2</v>
      </c>
      <c r="G51" s="1">
        <f t="shared" si="33"/>
        <v>2</v>
      </c>
      <c r="H51" s="1">
        <f t="shared" si="33"/>
        <v>2</v>
      </c>
      <c r="I51" s="1">
        <f t="shared" si="33"/>
        <v>2</v>
      </c>
      <c r="J51" s="1">
        <f t="shared" si="33"/>
        <v>2</v>
      </c>
      <c r="K51" s="1">
        <f t="shared" si="33"/>
        <v>2</v>
      </c>
      <c r="L51" s="1">
        <f t="shared" si="33"/>
        <v>2</v>
      </c>
      <c r="M51" s="1">
        <f t="shared" si="33"/>
        <v>2</v>
      </c>
      <c r="N51" s="1">
        <f t="shared" si="33"/>
        <v>2</v>
      </c>
      <c r="O51" s="1">
        <f t="shared" si="33"/>
        <v>2.1875</v>
      </c>
      <c r="P51" s="1">
        <f t="shared" si="33"/>
        <v>2.1875</v>
      </c>
      <c r="Q51" s="1">
        <f t="shared" si="33"/>
        <v>2.1875</v>
      </c>
      <c r="R51" s="1">
        <f t="shared" si="33"/>
        <v>2.1875</v>
      </c>
      <c r="S51" s="1">
        <f t="shared" si="33"/>
        <v>2.1875</v>
      </c>
      <c r="T51" s="1">
        <f t="shared" si="33"/>
        <v>2.1875</v>
      </c>
      <c r="U51" s="1">
        <f t="shared" si="33"/>
        <v>2.1875</v>
      </c>
      <c r="V51" s="1">
        <f t="shared" si="33"/>
        <v>2.1875</v>
      </c>
      <c r="W51" s="1">
        <f t="shared" si="33"/>
        <v>2.1875</v>
      </c>
      <c r="X51" s="1">
        <f t="shared" si="33"/>
        <v>2.1875</v>
      </c>
      <c r="Y51" s="1">
        <f t="shared" si="33"/>
        <v>2.1875</v>
      </c>
      <c r="Z51" s="1">
        <f t="shared" si="33"/>
        <v>2.1875</v>
      </c>
      <c r="AA51" s="1">
        <f t="shared" si="33"/>
        <v>2.375</v>
      </c>
      <c r="AB51" s="1">
        <f t="shared" si="33"/>
        <v>2.375</v>
      </c>
      <c r="AC51" s="1">
        <f t="shared" si="33"/>
        <v>2.375</v>
      </c>
      <c r="AD51" s="1">
        <f t="shared" si="33"/>
        <v>2.375</v>
      </c>
      <c r="AE51" s="1">
        <f t="shared" si="33"/>
        <v>2.375</v>
      </c>
      <c r="AF51" s="1">
        <f t="shared" si="33"/>
        <v>2.375</v>
      </c>
      <c r="AG51" s="1">
        <f t="shared" si="33"/>
        <v>2.375</v>
      </c>
      <c r="AH51" s="1">
        <f t="shared" si="33"/>
        <v>2.375</v>
      </c>
      <c r="AI51" s="1">
        <f t="shared" si="33"/>
        <v>2.375</v>
      </c>
      <c r="AJ51" s="1">
        <f t="shared" si="33"/>
        <v>2.375</v>
      </c>
      <c r="AK51" s="1">
        <f t="shared" si="33"/>
        <v>2.375</v>
      </c>
      <c r="AL51" s="1">
        <f t="shared" si="33"/>
        <v>2.375</v>
      </c>
      <c r="AM51" s="1">
        <f t="shared" si="24"/>
        <v>24</v>
      </c>
      <c r="AN51" s="1">
        <f t="shared" si="25"/>
        <v>26.25</v>
      </c>
      <c r="AO51" s="1">
        <f t="shared" si="26"/>
        <v>28.5</v>
      </c>
    </row>
    <row r="52" spans="1:41" x14ac:dyDescent="0.3">
      <c r="A52" s="48">
        <v>6.0000000000000001E-3</v>
      </c>
      <c r="B52" s="47" t="s">
        <v>40</v>
      </c>
      <c r="C52" s="1">
        <f>$A52*C$36</f>
        <v>0.8</v>
      </c>
      <c r="D52" s="1">
        <f t="shared" si="33"/>
        <v>0.8</v>
      </c>
      <c r="E52" s="1">
        <f t="shared" si="33"/>
        <v>0.8</v>
      </c>
      <c r="F52" s="1">
        <f t="shared" si="33"/>
        <v>0.8</v>
      </c>
      <c r="G52" s="1">
        <f t="shared" si="33"/>
        <v>0.8</v>
      </c>
      <c r="H52" s="1">
        <f t="shared" si="33"/>
        <v>0.8</v>
      </c>
      <c r="I52" s="1">
        <f t="shared" si="33"/>
        <v>0.8</v>
      </c>
      <c r="J52" s="1">
        <f t="shared" si="33"/>
        <v>0.8</v>
      </c>
      <c r="K52" s="1">
        <f t="shared" si="33"/>
        <v>0.8</v>
      </c>
      <c r="L52" s="1">
        <f t="shared" si="33"/>
        <v>0.8</v>
      </c>
      <c r="M52" s="1">
        <f t="shared" si="33"/>
        <v>0.8</v>
      </c>
      <c r="N52" s="1">
        <f t="shared" si="33"/>
        <v>0.8</v>
      </c>
      <c r="O52" s="1">
        <f t="shared" si="33"/>
        <v>0.87500000000000011</v>
      </c>
      <c r="P52" s="1">
        <f t="shared" si="33"/>
        <v>0.87500000000000011</v>
      </c>
      <c r="Q52" s="1">
        <f t="shared" si="33"/>
        <v>0.87500000000000011</v>
      </c>
      <c r="R52" s="1">
        <f t="shared" si="33"/>
        <v>0.87500000000000011</v>
      </c>
      <c r="S52" s="1">
        <f t="shared" si="33"/>
        <v>0.87500000000000011</v>
      </c>
      <c r="T52" s="1">
        <f t="shared" si="33"/>
        <v>0.87500000000000011</v>
      </c>
      <c r="U52" s="1">
        <f t="shared" si="33"/>
        <v>0.87500000000000011</v>
      </c>
      <c r="V52" s="1">
        <f t="shared" si="33"/>
        <v>0.87500000000000011</v>
      </c>
      <c r="W52" s="1">
        <f t="shared" si="33"/>
        <v>0.87500000000000011</v>
      </c>
      <c r="X52" s="1">
        <f t="shared" si="33"/>
        <v>0.87500000000000011</v>
      </c>
      <c r="Y52" s="1">
        <f t="shared" si="33"/>
        <v>0.87500000000000011</v>
      </c>
      <c r="Z52" s="1">
        <f t="shared" si="33"/>
        <v>0.87500000000000011</v>
      </c>
      <c r="AA52" s="1">
        <f t="shared" si="33"/>
        <v>0.95000000000000007</v>
      </c>
      <c r="AB52" s="1">
        <f t="shared" si="33"/>
        <v>0.95000000000000007</v>
      </c>
      <c r="AC52" s="1">
        <f t="shared" si="33"/>
        <v>0.95000000000000007</v>
      </c>
      <c r="AD52" s="1">
        <f t="shared" si="33"/>
        <v>0.95000000000000007</v>
      </c>
      <c r="AE52" s="1">
        <f t="shared" si="33"/>
        <v>0.95000000000000007</v>
      </c>
      <c r="AF52" s="1">
        <f t="shared" si="33"/>
        <v>0.95000000000000007</v>
      </c>
      <c r="AG52" s="1">
        <f t="shared" si="33"/>
        <v>0.95000000000000007</v>
      </c>
      <c r="AH52" s="1">
        <f t="shared" si="33"/>
        <v>0.95000000000000007</v>
      </c>
      <c r="AI52" s="1">
        <f t="shared" si="33"/>
        <v>0.95000000000000007</v>
      </c>
      <c r="AJ52" s="1">
        <f t="shared" si="33"/>
        <v>0.95000000000000007</v>
      </c>
      <c r="AK52" s="1">
        <f t="shared" si="33"/>
        <v>0.95000000000000007</v>
      </c>
      <c r="AL52" s="1">
        <f t="shared" si="33"/>
        <v>0.95000000000000007</v>
      </c>
      <c r="AM52" s="1">
        <f t="shared" si="24"/>
        <v>9.6</v>
      </c>
      <c r="AN52" s="1">
        <f t="shared" si="25"/>
        <v>10.500000000000002</v>
      </c>
      <c r="AO52" s="1">
        <f t="shared" si="26"/>
        <v>11.399999999999999</v>
      </c>
    </row>
    <row r="53" spans="1:41" x14ac:dyDescent="0.3">
      <c r="A53" s="1">
        <v>3.6</v>
      </c>
      <c r="B53" s="47" t="s">
        <v>41</v>
      </c>
      <c r="C53" s="1">
        <f>$A53/12</f>
        <v>0.3</v>
      </c>
      <c r="D53" s="1">
        <f t="shared" ref="D53:AL53" si="34">$A53/12</f>
        <v>0.3</v>
      </c>
      <c r="E53" s="1">
        <f t="shared" si="34"/>
        <v>0.3</v>
      </c>
      <c r="F53" s="1">
        <f t="shared" si="34"/>
        <v>0.3</v>
      </c>
      <c r="G53" s="1">
        <f t="shared" si="34"/>
        <v>0.3</v>
      </c>
      <c r="H53" s="1">
        <f t="shared" si="34"/>
        <v>0.3</v>
      </c>
      <c r="I53" s="1">
        <f t="shared" si="34"/>
        <v>0.3</v>
      </c>
      <c r="J53" s="1">
        <f t="shared" si="34"/>
        <v>0.3</v>
      </c>
      <c r="K53" s="1">
        <f t="shared" si="34"/>
        <v>0.3</v>
      </c>
      <c r="L53" s="1">
        <f t="shared" si="34"/>
        <v>0.3</v>
      </c>
      <c r="M53" s="1">
        <f t="shared" si="34"/>
        <v>0.3</v>
      </c>
      <c r="N53" s="1">
        <f t="shared" si="34"/>
        <v>0.3</v>
      </c>
      <c r="O53" s="1">
        <f t="shared" si="34"/>
        <v>0.3</v>
      </c>
      <c r="P53" s="1">
        <f t="shared" si="34"/>
        <v>0.3</v>
      </c>
      <c r="Q53" s="1">
        <f t="shared" si="34"/>
        <v>0.3</v>
      </c>
      <c r="R53" s="1">
        <f t="shared" si="34"/>
        <v>0.3</v>
      </c>
      <c r="S53" s="1">
        <f t="shared" si="34"/>
        <v>0.3</v>
      </c>
      <c r="T53" s="1">
        <f t="shared" si="34"/>
        <v>0.3</v>
      </c>
      <c r="U53" s="1">
        <f t="shared" si="34"/>
        <v>0.3</v>
      </c>
      <c r="V53" s="1">
        <f t="shared" si="34"/>
        <v>0.3</v>
      </c>
      <c r="W53" s="1">
        <f t="shared" si="34"/>
        <v>0.3</v>
      </c>
      <c r="X53" s="1">
        <f t="shared" si="34"/>
        <v>0.3</v>
      </c>
      <c r="Y53" s="1">
        <f t="shared" si="34"/>
        <v>0.3</v>
      </c>
      <c r="Z53" s="1">
        <f t="shared" si="34"/>
        <v>0.3</v>
      </c>
      <c r="AA53" s="1">
        <f t="shared" si="34"/>
        <v>0.3</v>
      </c>
      <c r="AB53" s="1">
        <f t="shared" si="34"/>
        <v>0.3</v>
      </c>
      <c r="AC53" s="1">
        <f t="shared" si="34"/>
        <v>0.3</v>
      </c>
      <c r="AD53" s="1">
        <f t="shared" si="34"/>
        <v>0.3</v>
      </c>
      <c r="AE53" s="1">
        <f t="shared" si="34"/>
        <v>0.3</v>
      </c>
      <c r="AF53" s="1">
        <f t="shared" si="34"/>
        <v>0.3</v>
      </c>
      <c r="AG53" s="1">
        <f t="shared" si="34"/>
        <v>0.3</v>
      </c>
      <c r="AH53" s="1">
        <f t="shared" si="34"/>
        <v>0.3</v>
      </c>
      <c r="AI53" s="1">
        <f t="shared" si="34"/>
        <v>0.3</v>
      </c>
      <c r="AJ53" s="1">
        <f t="shared" si="34"/>
        <v>0.3</v>
      </c>
      <c r="AK53" s="1">
        <f t="shared" si="34"/>
        <v>0.3</v>
      </c>
      <c r="AL53" s="1">
        <f t="shared" si="34"/>
        <v>0.3</v>
      </c>
      <c r="AM53" s="1">
        <f t="shared" si="24"/>
        <v>3.5999999999999992</v>
      </c>
      <c r="AN53" s="1">
        <f t="shared" si="25"/>
        <v>3.5999999999999992</v>
      </c>
      <c r="AO53" s="1">
        <f t="shared" si="26"/>
        <v>3.5999999999999992</v>
      </c>
    </row>
    <row r="54" spans="1:41" x14ac:dyDescent="0.3">
      <c r="A54" s="48">
        <v>5.0000000000000001E-3</v>
      </c>
      <c r="B54" s="47" t="s">
        <v>42</v>
      </c>
      <c r="C54" s="1">
        <f>$A54*C$36</f>
        <v>0.66666666666666674</v>
      </c>
      <c r="D54" s="1">
        <f t="shared" ref="D54:AL54" si="35">$A54*D$36</f>
        <v>0.66666666666666674</v>
      </c>
      <c r="E54" s="1">
        <f t="shared" si="35"/>
        <v>0.66666666666666674</v>
      </c>
      <c r="F54" s="1">
        <f t="shared" si="35"/>
        <v>0.66666666666666674</v>
      </c>
      <c r="G54" s="1">
        <f t="shared" si="35"/>
        <v>0.66666666666666674</v>
      </c>
      <c r="H54" s="1">
        <f t="shared" si="35"/>
        <v>0.66666666666666674</v>
      </c>
      <c r="I54" s="1">
        <f t="shared" si="35"/>
        <v>0.66666666666666674</v>
      </c>
      <c r="J54" s="1">
        <f t="shared" si="35"/>
        <v>0.66666666666666674</v>
      </c>
      <c r="K54" s="1">
        <f t="shared" si="35"/>
        <v>0.66666666666666674</v>
      </c>
      <c r="L54" s="1">
        <f t="shared" si="35"/>
        <v>0.66666666666666674</v>
      </c>
      <c r="M54" s="1">
        <f t="shared" si="35"/>
        <v>0.66666666666666674</v>
      </c>
      <c r="N54" s="1">
        <f t="shared" si="35"/>
        <v>0.66666666666666674</v>
      </c>
      <c r="O54" s="1">
        <f t="shared" si="35"/>
        <v>0.72916666666666674</v>
      </c>
      <c r="P54" s="1">
        <f t="shared" si="35"/>
        <v>0.72916666666666674</v>
      </c>
      <c r="Q54" s="1">
        <f t="shared" si="35"/>
        <v>0.72916666666666674</v>
      </c>
      <c r="R54" s="1">
        <f t="shared" si="35"/>
        <v>0.72916666666666674</v>
      </c>
      <c r="S54" s="1">
        <f t="shared" si="35"/>
        <v>0.72916666666666674</v>
      </c>
      <c r="T54" s="1">
        <f t="shared" si="35"/>
        <v>0.72916666666666674</v>
      </c>
      <c r="U54" s="1">
        <f t="shared" si="35"/>
        <v>0.72916666666666674</v>
      </c>
      <c r="V54" s="1">
        <f t="shared" si="35"/>
        <v>0.72916666666666674</v>
      </c>
      <c r="W54" s="1">
        <f t="shared" si="35"/>
        <v>0.72916666666666674</v>
      </c>
      <c r="X54" s="1">
        <f t="shared" si="35"/>
        <v>0.72916666666666674</v>
      </c>
      <c r="Y54" s="1">
        <f t="shared" si="35"/>
        <v>0.72916666666666674</v>
      </c>
      <c r="Z54" s="1">
        <f t="shared" si="35"/>
        <v>0.72916666666666674</v>
      </c>
      <c r="AA54" s="1">
        <f t="shared" si="35"/>
        <v>0.79166666666666674</v>
      </c>
      <c r="AB54" s="1">
        <f t="shared" si="35"/>
        <v>0.79166666666666674</v>
      </c>
      <c r="AC54" s="1">
        <f t="shared" si="35"/>
        <v>0.79166666666666674</v>
      </c>
      <c r="AD54" s="1">
        <f t="shared" si="35"/>
        <v>0.79166666666666674</v>
      </c>
      <c r="AE54" s="1">
        <f t="shared" si="35"/>
        <v>0.79166666666666674</v>
      </c>
      <c r="AF54" s="1">
        <f t="shared" si="35"/>
        <v>0.79166666666666674</v>
      </c>
      <c r="AG54" s="1">
        <f t="shared" si="35"/>
        <v>0.79166666666666674</v>
      </c>
      <c r="AH54" s="1">
        <f t="shared" si="35"/>
        <v>0.79166666666666674</v>
      </c>
      <c r="AI54" s="1">
        <f t="shared" si="35"/>
        <v>0.79166666666666674</v>
      </c>
      <c r="AJ54" s="1">
        <f t="shared" si="35"/>
        <v>0.79166666666666674</v>
      </c>
      <c r="AK54" s="1">
        <f t="shared" si="35"/>
        <v>0.79166666666666674</v>
      </c>
      <c r="AL54" s="1">
        <f t="shared" si="35"/>
        <v>0.79166666666666674</v>
      </c>
      <c r="AM54" s="1">
        <f t="shared" si="24"/>
        <v>8.0000000000000018</v>
      </c>
      <c r="AN54" s="1">
        <f t="shared" si="25"/>
        <v>8.7500000000000018</v>
      </c>
      <c r="AO54" s="1">
        <f t="shared" si="26"/>
        <v>9.5000000000000018</v>
      </c>
    </row>
    <row r="55" spans="1:41" x14ac:dyDescent="0.3">
      <c r="A55" s="2"/>
      <c r="B55" s="47" t="s">
        <v>43</v>
      </c>
      <c r="C55" s="1">
        <f>$C$13/12/1000*$C$14</f>
        <v>2.84</v>
      </c>
      <c r="D55" s="1">
        <f t="shared" ref="D55:AL55" si="36">$C$13/12/1000*$C$14</f>
        <v>2.84</v>
      </c>
      <c r="E55" s="1">
        <f t="shared" si="36"/>
        <v>2.84</v>
      </c>
      <c r="F55" s="1">
        <f t="shared" si="36"/>
        <v>2.84</v>
      </c>
      <c r="G55" s="1">
        <f t="shared" si="36"/>
        <v>2.84</v>
      </c>
      <c r="H55" s="1">
        <f t="shared" si="36"/>
        <v>2.84</v>
      </c>
      <c r="I55" s="1">
        <f t="shared" si="36"/>
        <v>2.84</v>
      </c>
      <c r="J55" s="1">
        <f t="shared" si="36"/>
        <v>2.84</v>
      </c>
      <c r="K55" s="1">
        <f t="shared" si="36"/>
        <v>2.84</v>
      </c>
      <c r="L55" s="1">
        <f t="shared" si="36"/>
        <v>2.84</v>
      </c>
      <c r="M55" s="1">
        <f t="shared" si="36"/>
        <v>2.84</v>
      </c>
      <c r="N55" s="1">
        <f t="shared" si="36"/>
        <v>2.84</v>
      </c>
      <c r="O55" s="1">
        <f t="shared" si="36"/>
        <v>2.84</v>
      </c>
      <c r="P55" s="1">
        <f t="shared" si="36"/>
        <v>2.84</v>
      </c>
      <c r="Q55" s="1">
        <f t="shared" si="36"/>
        <v>2.84</v>
      </c>
      <c r="R55" s="1">
        <f t="shared" si="36"/>
        <v>2.84</v>
      </c>
      <c r="S55" s="1">
        <f t="shared" si="36"/>
        <v>2.84</v>
      </c>
      <c r="T55" s="1">
        <f t="shared" si="36"/>
        <v>2.84</v>
      </c>
      <c r="U55" s="1">
        <f t="shared" si="36"/>
        <v>2.84</v>
      </c>
      <c r="V55" s="1">
        <f t="shared" si="36"/>
        <v>2.84</v>
      </c>
      <c r="W55" s="1">
        <f t="shared" si="36"/>
        <v>2.84</v>
      </c>
      <c r="X55" s="1">
        <f t="shared" si="36"/>
        <v>2.84</v>
      </c>
      <c r="Y55" s="1">
        <f t="shared" si="36"/>
        <v>2.84</v>
      </c>
      <c r="Z55" s="1">
        <f t="shared" si="36"/>
        <v>2.84</v>
      </c>
      <c r="AA55" s="1">
        <f t="shared" si="36"/>
        <v>2.84</v>
      </c>
      <c r="AB55" s="1">
        <f t="shared" si="36"/>
        <v>2.84</v>
      </c>
      <c r="AC55" s="1">
        <f t="shared" si="36"/>
        <v>2.84</v>
      </c>
      <c r="AD55" s="1">
        <f t="shared" si="36"/>
        <v>2.84</v>
      </c>
      <c r="AE55" s="1">
        <f t="shared" si="36"/>
        <v>2.84</v>
      </c>
      <c r="AF55" s="1">
        <f t="shared" si="36"/>
        <v>2.84</v>
      </c>
      <c r="AG55" s="1">
        <f t="shared" si="36"/>
        <v>2.84</v>
      </c>
      <c r="AH55" s="1">
        <f t="shared" si="36"/>
        <v>2.84</v>
      </c>
      <c r="AI55" s="1">
        <f t="shared" si="36"/>
        <v>2.84</v>
      </c>
      <c r="AJ55" s="1">
        <f t="shared" si="36"/>
        <v>2.84</v>
      </c>
      <c r="AK55" s="1">
        <f t="shared" si="36"/>
        <v>2.84</v>
      </c>
      <c r="AL55" s="1">
        <f t="shared" si="36"/>
        <v>2.84</v>
      </c>
      <c r="AM55" s="1">
        <f t="shared" si="24"/>
        <v>34.08</v>
      </c>
      <c r="AN55" s="1">
        <f t="shared" si="25"/>
        <v>34.08</v>
      </c>
      <c r="AO55" s="1">
        <f t="shared" si="26"/>
        <v>34.08</v>
      </c>
    </row>
    <row r="56" spans="1:41" x14ac:dyDescent="0.3">
      <c r="A56" s="2"/>
      <c r="B56" s="47" t="s">
        <v>44</v>
      </c>
      <c r="C56" s="1">
        <f>139286/12/1000</f>
        <v>11.607166666666666</v>
      </c>
      <c r="D56" s="1">
        <f t="shared" ref="D56:N56" si="37">139286/12/1000</f>
        <v>11.607166666666666</v>
      </c>
      <c r="E56" s="1">
        <f t="shared" si="37"/>
        <v>11.607166666666666</v>
      </c>
      <c r="F56" s="1">
        <f t="shared" si="37"/>
        <v>11.607166666666666</v>
      </c>
      <c r="G56" s="1">
        <f t="shared" si="37"/>
        <v>11.607166666666666</v>
      </c>
      <c r="H56" s="1">
        <f t="shared" si="37"/>
        <v>11.607166666666666</v>
      </c>
      <c r="I56" s="1">
        <f t="shared" si="37"/>
        <v>11.607166666666666</v>
      </c>
      <c r="J56" s="1">
        <f t="shared" si="37"/>
        <v>11.607166666666666</v>
      </c>
      <c r="K56" s="1">
        <f t="shared" si="37"/>
        <v>11.607166666666666</v>
      </c>
      <c r="L56" s="1">
        <f t="shared" si="37"/>
        <v>11.607166666666666</v>
      </c>
      <c r="M56" s="1">
        <f t="shared" si="37"/>
        <v>11.607166666666666</v>
      </c>
      <c r="N56" s="1">
        <f t="shared" si="37"/>
        <v>11.607166666666666</v>
      </c>
      <c r="O56" s="1">
        <f t="shared" ref="O56:Z56" si="38">71633/12/1000</f>
        <v>5.9694166666666666</v>
      </c>
      <c r="P56" s="1">
        <f t="shared" si="38"/>
        <v>5.9694166666666666</v>
      </c>
      <c r="Q56" s="1">
        <f t="shared" si="38"/>
        <v>5.9694166666666666</v>
      </c>
      <c r="R56" s="1">
        <f t="shared" si="38"/>
        <v>5.9694166666666666</v>
      </c>
      <c r="S56" s="1">
        <f t="shared" si="38"/>
        <v>5.9694166666666666</v>
      </c>
      <c r="T56" s="1">
        <f t="shared" si="38"/>
        <v>5.9694166666666666</v>
      </c>
      <c r="U56" s="1">
        <f t="shared" si="38"/>
        <v>5.9694166666666666</v>
      </c>
      <c r="V56" s="1">
        <f t="shared" si="38"/>
        <v>5.9694166666666666</v>
      </c>
      <c r="W56" s="1">
        <f t="shared" si="38"/>
        <v>5.9694166666666666</v>
      </c>
      <c r="X56" s="1">
        <f t="shared" si="38"/>
        <v>5.9694166666666666</v>
      </c>
      <c r="Y56" s="1">
        <f t="shared" si="38"/>
        <v>5.9694166666666666</v>
      </c>
      <c r="Z56" s="1">
        <f t="shared" si="38"/>
        <v>5.9694166666666666</v>
      </c>
      <c r="AA56" s="1">
        <f t="shared" ref="AA56:AL56" si="39">59694/12/1000</f>
        <v>4.9744999999999999</v>
      </c>
      <c r="AB56" s="1">
        <f t="shared" si="39"/>
        <v>4.9744999999999999</v>
      </c>
      <c r="AC56" s="1">
        <f t="shared" si="39"/>
        <v>4.9744999999999999</v>
      </c>
      <c r="AD56" s="1">
        <f t="shared" si="39"/>
        <v>4.9744999999999999</v>
      </c>
      <c r="AE56" s="1">
        <f t="shared" si="39"/>
        <v>4.9744999999999999</v>
      </c>
      <c r="AF56" s="1">
        <f t="shared" si="39"/>
        <v>4.9744999999999999</v>
      </c>
      <c r="AG56" s="1">
        <f t="shared" si="39"/>
        <v>4.9744999999999999</v>
      </c>
      <c r="AH56" s="1">
        <f t="shared" si="39"/>
        <v>4.9744999999999999</v>
      </c>
      <c r="AI56" s="1">
        <f t="shared" si="39"/>
        <v>4.9744999999999999</v>
      </c>
      <c r="AJ56" s="1">
        <f t="shared" si="39"/>
        <v>4.9744999999999999</v>
      </c>
      <c r="AK56" s="1">
        <f t="shared" si="39"/>
        <v>4.9744999999999999</v>
      </c>
      <c r="AL56" s="1">
        <f t="shared" si="39"/>
        <v>4.9744999999999999</v>
      </c>
      <c r="AM56" s="1">
        <f t="shared" si="24"/>
        <v>139.28600000000003</v>
      </c>
      <c r="AN56" s="1">
        <f t="shared" si="25"/>
        <v>71.632999999999996</v>
      </c>
      <c r="AO56" s="1">
        <f t="shared" si="26"/>
        <v>59.693999999999996</v>
      </c>
    </row>
    <row r="57" spans="1:41" x14ac:dyDescent="0.3">
      <c r="B57" s="51" t="s">
        <v>47</v>
      </c>
      <c r="C57" s="12">
        <f>SUM(C41:C56)</f>
        <v>66.113833333333346</v>
      </c>
      <c r="D57" s="12">
        <f t="shared" ref="D57:AL57" si="40">SUM(D41:D56)</f>
        <v>66.113833333333346</v>
      </c>
      <c r="E57" s="12">
        <f t="shared" si="40"/>
        <v>66.113833333333346</v>
      </c>
      <c r="F57" s="12">
        <f t="shared" si="40"/>
        <v>66.113833333333346</v>
      </c>
      <c r="G57" s="12">
        <f t="shared" si="40"/>
        <v>66.113833333333346</v>
      </c>
      <c r="H57" s="12">
        <f t="shared" si="40"/>
        <v>66.113833333333346</v>
      </c>
      <c r="I57" s="12">
        <f t="shared" si="40"/>
        <v>66.113833333333346</v>
      </c>
      <c r="J57" s="12">
        <f t="shared" si="40"/>
        <v>66.113833333333346</v>
      </c>
      <c r="K57" s="12">
        <f t="shared" si="40"/>
        <v>66.113833333333346</v>
      </c>
      <c r="L57" s="12">
        <f t="shared" si="40"/>
        <v>66.113833333333346</v>
      </c>
      <c r="M57" s="12">
        <f t="shared" si="40"/>
        <v>66.113833333333346</v>
      </c>
      <c r="N57" s="12">
        <f t="shared" si="40"/>
        <v>66.113833333333346</v>
      </c>
      <c r="O57" s="12">
        <f t="shared" si="40"/>
        <v>63.805250000000008</v>
      </c>
      <c r="P57" s="12">
        <f t="shared" si="40"/>
        <v>63.805250000000008</v>
      </c>
      <c r="Q57" s="12">
        <f t="shared" si="40"/>
        <v>63.805250000000008</v>
      </c>
      <c r="R57" s="12">
        <f t="shared" si="40"/>
        <v>63.805250000000008</v>
      </c>
      <c r="S57" s="12">
        <f t="shared" si="40"/>
        <v>63.805250000000008</v>
      </c>
      <c r="T57" s="12">
        <f t="shared" si="40"/>
        <v>63.805250000000008</v>
      </c>
      <c r="U57" s="12">
        <f t="shared" si="40"/>
        <v>63.805250000000008</v>
      </c>
      <c r="V57" s="12">
        <f t="shared" si="40"/>
        <v>63.805250000000008</v>
      </c>
      <c r="W57" s="12">
        <f t="shared" si="40"/>
        <v>63.805250000000008</v>
      </c>
      <c r="X57" s="12">
        <f t="shared" si="40"/>
        <v>63.805250000000008</v>
      </c>
      <c r="Y57" s="12">
        <f t="shared" si="40"/>
        <v>63.805250000000008</v>
      </c>
      <c r="Z57" s="12">
        <f t="shared" si="40"/>
        <v>63.805250000000008</v>
      </c>
      <c r="AA57" s="12">
        <f t="shared" si="40"/>
        <v>66.139500000000012</v>
      </c>
      <c r="AB57" s="12">
        <f t="shared" si="40"/>
        <v>66.139500000000012</v>
      </c>
      <c r="AC57" s="12">
        <f t="shared" si="40"/>
        <v>66.139500000000012</v>
      </c>
      <c r="AD57" s="12">
        <f t="shared" si="40"/>
        <v>66.139500000000012</v>
      </c>
      <c r="AE57" s="12">
        <f t="shared" si="40"/>
        <v>66.139500000000012</v>
      </c>
      <c r="AF57" s="12">
        <f t="shared" si="40"/>
        <v>66.139500000000012</v>
      </c>
      <c r="AG57" s="12">
        <f t="shared" si="40"/>
        <v>66.139500000000012</v>
      </c>
      <c r="AH57" s="12">
        <f t="shared" si="40"/>
        <v>66.139500000000012</v>
      </c>
      <c r="AI57" s="12">
        <f t="shared" si="40"/>
        <v>66.139500000000012</v>
      </c>
      <c r="AJ57" s="12">
        <f t="shared" si="40"/>
        <v>66.139500000000012</v>
      </c>
      <c r="AK57" s="12">
        <f t="shared" si="40"/>
        <v>66.139500000000012</v>
      </c>
      <c r="AL57" s="12">
        <f t="shared" si="40"/>
        <v>66.139500000000012</v>
      </c>
    </row>
    <row r="59" spans="1:41" x14ac:dyDescent="0.3">
      <c r="B59" s="47" t="s">
        <v>95</v>
      </c>
      <c r="C59" s="1">
        <f>C39-C57</f>
        <v>24.206166666666647</v>
      </c>
      <c r="D59" s="1">
        <f t="shared" ref="D59:AL59" si="41">D39-D57</f>
        <v>24.206166666666647</v>
      </c>
      <c r="E59" s="1">
        <f t="shared" si="41"/>
        <v>24.206166666666647</v>
      </c>
      <c r="F59" s="1">
        <f t="shared" si="41"/>
        <v>24.206166666666647</v>
      </c>
      <c r="G59" s="1">
        <f t="shared" si="41"/>
        <v>24.206166666666647</v>
      </c>
      <c r="H59" s="1">
        <f t="shared" si="41"/>
        <v>24.206166666666647</v>
      </c>
      <c r="I59" s="1">
        <f t="shared" si="41"/>
        <v>24.206166666666647</v>
      </c>
      <c r="J59" s="1">
        <f t="shared" si="41"/>
        <v>24.206166666666647</v>
      </c>
      <c r="K59" s="1">
        <f t="shared" si="41"/>
        <v>24.206166666666647</v>
      </c>
      <c r="L59" s="1">
        <f t="shared" si="41"/>
        <v>24.206166666666647</v>
      </c>
      <c r="M59" s="1">
        <f t="shared" si="41"/>
        <v>24.206166666666647</v>
      </c>
      <c r="N59" s="1">
        <f t="shared" si="41"/>
        <v>24.206166666666647</v>
      </c>
      <c r="O59" s="1">
        <f t="shared" si="41"/>
        <v>34.982249999999986</v>
      </c>
      <c r="P59" s="1">
        <f t="shared" si="41"/>
        <v>34.982249999999986</v>
      </c>
      <c r="Q59" s="1">
        <f t="shared" si="41"/>
        <v>34.982249999999986</v>
      </c>
      <c r="R59" s="1">
        <f t="shared" si="41"/>
        <v>34.982249999999986</v>
      </c>
      <c r="S59" s="1">
        <f t="shared" si="41"/>
        <v>34.982249999999986</v>
      </c>
      <c r="T59" s="1">
        <f t="shared" si="41"/>
        <v>34.982249999999986</v>
      </c>
      <c r="U59" s="1">
        <f t="shared" si="41"/>
        <v>34.982249999999986</v>
      </c>
      <c r="V59" s="1">
        <f t="shared" si="41"/>
        <v>34.982249999999986</v>
      </c>
      <c r="W59" s="1">
        <f t="shared" si="41"/>
        <v>34.982249999999986</v>
      </c>
      <c r="X59" s="1">
        <f t="shared" si="41"/>
        <v>34.982249999999986</v>
      </c>
      <c r="Y59" s="1">
        <f t="shared" si="41"/>
        <v>34.982249999999986</v>
      </c>
      <c r="Z59" s="1">
        <f t="shared" si="41"/>
        <v>34.982249999999986</v>
      </c>
      <c r="AA59" s="1">
        <f t="shared" si="41"/>
        <v>41.115499999999983</v>
      </c>
      <c r="AB59" s="1">
        <f t="shared" si="41"/>
        <v>41.115499999999983</v>
      </c>
      <c r="AC59" s="1">
        <f t="shared" si="41"/>
        <v>41.115499999999983</v>
      </c>
      <c r="AD59" s="1">
        <f t="shared" si="41"/>
        <v>41.115499999999983</v>
      </c>
      <c r="AE59" s="1">
        <f t="shared" si="41"/>
        <v>41.115499999999983</v>
      </c>
      <c r="AF59" s="1">
        <f t="shared" si="41"/>
        <v>41.115499999999983</v>
      </c>
      <c r="AG59" s="1">
        <f t="shared" si="41"/>
        <v>41.115499999999983</v>
      </c>
      <c r="AH59" s="1">
        <f t="shared" si="41"/>
        <v>41.115499999999983</v>
      </c>
      <c r="AI59" s="1">
        <f t="shared" si="41"/>
        <v>41.115499999999983</v>
      </c>
      <c r="AJ59" s="1">
        <f t="shared" si="41"/>
        <v>41.115499999999983</v>
      </c>
      <c r="AK59" s="1">
        <f t="shared" si="41"/>
        <v>41.115499999999983</v>
      </c>
      <c r="AL59" s="1">
        <f t="shared" si="41"/>
        <v>41.115499999999983</v>
      </c>
      <c r="AM59" s="1">
        <f t="shared" ref="AM59" si="42">SUM(C59:N59)</f>
        <v>290.47399999999982</v>
      </c>
      <c r="AN59" s="1">
        <f t="shared" ref="AN59" si="43">SUM(O59:Z59)</f>
        <v>419.78699999999975</v>
      </c>
      <c r="AO59" s="1">
        <f t="shared" ref="AO59" si="44">SUM(AA59:AL59)</f>
        <v>493.38599999999991</v>
      </c>
    </row>
    <row r="60" spans="1:41" x14ac:dyDescent="0.3">
      <c r="B60" s="157" t="s">
        <v>97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>IF(AM59&gt;G11,I11+J11*(AM59-G11),IF(AM59&gt;G10,I10+J10*(AM59-G10),J9*AM59))</f>
        <v>112.42751999999992</v>
      </c>
    </row>
  </sheetData>
  <mergeCells count="2">
    <mergeCell ref="C18:AL18"/>
    <mergeCell ref="C34:AL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5:AO60"/>
  <sheetViews>
    <sheetView topLeftCell="B1" zoomScaleNormal="100" workbookViewId="0">
      <selection activeCell="C18" sqref="C18:AL18"/>
    </sheetView>
  </sheetViews>
  <sheetFormatPr defaultRowHeight="14.4" x14ac:dyDescent="0.3"/>
  <cols>
    <col min="2" max="2" width="21" bestFit="1" customWidth="1"/>
    <col min="3" max="3" width="11.5546875" bestFit="1" customWidth="1"/>
    <col min="4" max="4" width="10.5546875" bestFit="1" customWidth="1"/>
    <col min="5" max="6" width="7.109375" customWidth="1"/>
    <col min="7" max="8" width="9" bestFit="1" customWidth="1"/>
    <col min="9" max="9" width="8.33203125" bestFit="1" customWidth="1"/>
    <col min="10" max="10" width="11.5546875" bestFit="1" customWidth="1"/>
    <col min="11" max="38" width="7.109375" customWidth="1"/>
    <col min="39" max="41" width="9.5546875" bestFit="1" customWidth="1"/>
  </cols>
  <sheetData>
    <row r="5" spans="2:11" x14ac:dyDescent="0.3">
      <c r="B5" t="s">
        <v>17</v>
      </c>
      <c r="C5" t="s">
        <v>18</v>
      </c>
    </row>
    <row r="7" spans="2:11" x14ac:dyDescent="0.3">
      <c r="B7" s="6" t="s">
        <v>9</v>
      </c>
      <c r="C7" s="9" t="s">
        <v>12</v>
      </c>
      <c r="D7" s="9" t="s">
        <v>8</v>
      </c>
      <c r="F7" s="6" t="s">
        <v>50</v>
      </c>
    </row>
    <row r="8" spans="2:11" x14ac:dyDescent="0.3">
      <c r="B8" s="7" t="s">
        <v>11</v>
      </c>
      <c r="C8" s="2">
        <v>1600000</v>
      </c>
      <c r="D8" s="2">
        <f>C8*0.8</f>
        <v>1280000</v>
      </c>
      <c r="F8" s="4" t="s">
        <v>51</v>
      </c>
      <c r="G8" s="4" t="s">
        <v>52</v>
      </c>
      <c r="H8" s="4" t="s">
        <v>53</v>
      </c>
      <c r="I8" s="4" t="s">
        <v>54</v>
      </c>
      <c r="J8" s="4" t="s">
        <v>55</v>
      </c>
    </row>
    <row r="9" spans="2:11" x14ac:dyDescent="0.3">
      <c r="B9" s="7" t="s">
        <v>13</v>
      </c>
      <c r="C9" s="2">
        <v>150000</v>
      </c>
      <c r="D9" s="2">
        <f>C9*0.8</f>
        <v>120000</v>
      </c>
      <c r="F9" s="4">
        <v>1</v>
      </c>
      <c r="G9" s="2">
        <v>0</v>
      </c>
      <c r="H9" s="2">
        <v>50</v>
      </c>
      <c r="I9" s="2">
        <v>0</v>
      </c>
      <c r="J9" s="3">
        <v>0.2</v>
      </c>
    </row>
    <row r="10" spans="2:11" x14ac:dyDescent="0.3">
      <c r="B10" s="7" t="s">
        <v>35</v>
      </c>
      <c r="C10" s="3">
        <v>0.31</v>
      </c>
      <c r="D10" s="14">
        <v>0.35</v>
      </c>
      <c r="F10" s="4">
        <v>2</v>
      </c>
      <c r="G10" s="2">
        <f>H9</f>
        <v>50</v>
      </c>
      <c r="H10" s="2">
        <v>100</v>
      </c>
      <c r="I10" s="2">
        <f>H9*J9</f>
        <v>10</v>
      </c>
      <c r="J10" s="3">
        <v>0.22</v>
      </c>
      <c r="K10" s="10"/>
    </row>
    <row r="11" spans="2:11" x14ac:dyDescent="0.3">
      <c r="B11" s="7" t="s">
        <v>34</v>
      </c>
      <c r="C11" s="3">
        <v>0.17</v>
      </c>
      <c r="D11" s="3">
        <v>0.2</v>
      </c>
      <c r="F11" s="4">
        <v>3</v>
      </c>
      <c r="G11" s="2">
        <f>H10</f>
        <v>100</v>
      </c>
      <c r="H11" s="2"/>
      <c r="I11" s="5">
        <f>I10+J10*(H10-G10)</f>
        <v>21</v>
      </c>
      <c r="J11" s="3">
        <v>0.48</v>
      </c>
    </row>
    <row r="12" spans="2:11" x14ac:dyDescent="0.3">
      <c r="B12" s="7" t="s">
        <v>45</v>
      </c>
      <c r="C12" s="2">
        <v>2000</v>
      </c>
      <c r="I12" s="10"/>
    </row>
    <row r="13" spans="2:11" x14ac:dyDescent="0.3">
      <c r="B13" s="7" t="s">
        <v>46</v>
      </c>
      <c r="C13" s="2">
        <v>426000</v>
      </c>
    </row>
    <row r="14" spans="2:11" x14ac:dyDescent="0.3">
      <c r="B14" s="7" t="s">
        <v>43</v>
      </c>
      <c r="C14" s="3">
        <v>0.08</v>
      </c>
    </row>
    <row r="18" spans="1:41" x14ac:dyDescent="0.3">
      <c r="C18" s="132" t="s">
        <v>29</v>
      </c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4"/>
    </row>
    <row r="19" spans="1:41" x14ac:dyDescent="0.3">
      <c r="C19" s="20">
        <v>1</v>
      </c>
      <c r="D19" s="21">
        <v>2</v>
      </c>
      <c r="E19" s="21">
        <v>3</v>
      </c>
      <c r="F19" s="21">
        <v>4</v>
      </c>
      <c r="G19" s="21">
        <v>5</v>
      </c>
      <c r="H19" s="21">
        <v>6</v>
      </c>
      <c r="I19" s="21">
        <v>7</v>
      </c>
      <c r="J19" s="21">
        <v>8</v>
      </c>
      <c r="K19" s="21">
        <v>9</v>
      </c>
      <c r="L19" s="21">
        <v>10</v>
      </c>
      <c r="M19" s="21">
        <v>11</v>
      </c>
      <c r="N19" s="21">
        <v>12</v>
      </c>
      <c r="O19" s="21">
        <v>13</v>
      </c>
      <c r="P19" s="21">
        <v>14</v>
      </c>
      <c r="Q19" s="21">
        <v>15</v>
      </c>
      <c r="R19" s="21">
        <v>16</v>
      </c>
      <c r="S19" s="21">
        <v>17</v>
      </c>
      <c r="T19" s="21">
        <v>18</v>
      </c>
      <c r="U19" s="21">
        <v>19</v>
      </c>
      <c r="V19" s="21">
        <v>20</v>
      </c>
      <c r="W19" s="21">
        <v>21</v>
      </c>
      <c r="X19" s="21">
        <v>22</v>
      </c>
      <c r="Y19" s="21">
        <v>23</v>
      </c>
      <c r="Z19" s="21">
        <v>24</v>
      </c>
      <c r="AA19" s="21">
        <v>25</v>
      </c>
      <c r="AB19" s="21">
        <v>26</v>
      </c>
      <c r="AC19" s="21">
        <v>27</v>
      </c>
      <c r="AD19" s="21">
        <v>28</v>
      </c>
      <c r="AE19" s="21">
        <v>29</v>
      </c>
      <c r="AF19" s="21">
        <v>30</v>
      </c>
      <c r="AG19" s="21">
        <v>31</v>
      </c>
      <c r="AH19" s="21">
        <v>32</v>
      </c>
      <c r="AI19" s="21">
        <v>33</v>
      </c>
      <c r="AJ19" s="21">
        <v>34</v>
      </c>
      <c r="AK19" s="21">
        <v>35</v>
      </c>
      <c r="AL19" s="22">
        <v>36</v>
      </c>
      <c r="AM19" s="17" t="s">
        <v>14</v>
      </c>
      <c r="AN19" s="18" t="s">
        <v>15</v>
      </c>
      <c r="AO19" s="19" t="s">
        <v>16</v>
      </c>
    </row>
    <row r="20" spans="1:41" x14ac:dyDescent="0.3">
      <c r="A20" s="25"/>
      <c r="B20" s="23" t="s">
        <v>10</v>
      </c>
      <c r="C20" s="36">
        <f>IF(C5="W", C8/12/1000, D8/12/1000)</f>
        <v>133.33333333333334</v>
      </c>
      <c r="D20" s="37">
        <f>C20</f>
        <v>133.33333333333334</v>
      </c>
      <c r="E20" s="37">
        <f t="shared" ref="E20:N20" si="0">D20</f>
        <v>133.33333333333334</v>
      </c>
      <c r="F20" s="37">
        <f t="shared" si="0"/>
        <v>133.33333333333334</v>
      </c>
      <c r="G20" s="37">
        <f t="shared" si="0"/>
        <v>133.33333333333334</v>
      </c>
      <c r="H20" s="37">
        <f t="shared" si="0"/>
        <v>133.33333333333334</v>
      </c>
      <c r="I20" s="37">
        <f t="shared" si="0"/>
        <v>133.33333333333334</v>
      </c>
      <c r="J20" s="37">
        <f t="shared" si="0"/>
        <v>133.33333333333334</v>
      </c>
      <c r="K20" s="37">
        <f t="shared" si="0"/>
        <v>133.33333333333334</v>
      </c>
      <c r="L20" s="37">
        <f t="shared" si="0"/>
        <v>133.33333333333334</v>
      </c>
      <c r="M20" s="37">
        <f t="shared" si="0"/>
        <v>133.33333333333334</v>
      </c>
      <c r="N20" s="37">
        <f t="shared" si="0"/>
        <v>133.33333333333334</v>
      </c>
      <c r="O20" s="37">
        <f>IF(C5="W",(C8+C9)/12/1000, (D8+D9)/12/1000)</f>
        <v>145.83333333333334</v>
      </c>
      <c r="P20" s="37">
        <f>O20</f>
        <v>145.83333333333334</v>
      </c>
      <c r="Q20" s="37">
        <f t="shared" ref="Q20:Z20" si="1">P20</f>
        <v>145.83333333333334</v>
      </c>
      <c r="R20" s="37">
        <f t="shared" si="1"/>
        <v>145.83333333333334</v>
      </c>
      <c r="S20" s="37">
        <f t="shared" si="1"/>
        <v>145.83333333333334</v>
      </c>
      <c r="T20" s="37">
        <f t="shared" si="1"/>
        <v>145.83333333333334</v>
      </c>
      <c r="U20" s="37">
        <f t="shared" si="1"/>
        <v>145.83333333333334</v>
      </c>
      <c r="V20" s="37">
        <f t="shared" si="1"/>
        <v>145.83333333333334</v>
      </c>
      <c r="W20" s="37">
        <f t="shared" si="1"/>
        <v>145.83333333333334</v>
      </c>
      <c r="X20" s="37">
        <f t="shared" si="1"/>
        <v>145.83333333333334</v>
      </c>
      <c r="Y20" s="37">
        <f t="shared" si="1"/>
        <v>145.83333333333334</v>
      </c>
      <c r="Z20" s="37">
        <f t="shared" si="1"/>
        <v>145.83333333333334</v>
      </c>
      <c r="AA20" s="37">
        <f>IF(C5="W",(C8+C9+C9)/12/1000,(D8+D9+D9)/12/1000)</f>
        <v>158.33333333333334</v>
      </c>
      <c r="AB20" s="37">
        <f>AA20</f>
        <v>158.33333333333334</v>
      </c>
      <c r="AC20" s="37">
        <f t="shared" ref="AC20:AL20" si="2">AB20</f>
        <v>158.33333333333334</v>
      </c>
      <c r="AD20" s="37">
        <f t="shared" si="2"/>
        <v>158.33333333333334</v>
      </c>
      <c r="AE20" s="37">
        <f t="shared" si="2"/>
        <v>158.33333333333334</v>
      </c>
      <c r="AF20" s="37">
        <f t="shared" si="2"/>
        <v>158.33333333333334</v>
      </c>
      <c r="AG20" s="37">
        <f t="shared" si="2"/>
        <v>158.33333333333334</v>
      </c>
      <c r="AH20" s="37">
        <f t="shared" si="2"/>
        <v>158.33333333333334</v>
      </c>
      <c r="AI20" s="37">
        <f t="shared" si="2"/>
        <v>158.33333333333334</v>
      </c>
      <c r="AJ20" s="37">
        <f t="shared" si="2"/>
        <v>158.33333333333334</v>
      </c>
      <c r="AK20" s="37">
        <f t="shared" si="2"/>
        <v>158.33333333333334</v>
      </c>
      <c r="AL20" s="38">
        <f t="shared" si="2"/>
        <v>158.33333333333334</v>
      </c>
      <c r="AM20" s="36">
        <f>SUM(C20:N20)</f>
        <v>1599.9999999999998</v>
      </c>
      <c r="AN20" s="37">
        <f>SUM(O20:Z20)</f>
        <v>1749.9999999999998</v>
      </c>
      <c r="AO20" s="38">
        <f>SUM(AA20:AL20)</f>
        <v>1899.9999999999998</v>
      </c>
    </row>
    <row r="21" spans="1:41" x14ac:dyDescent="0.3">
      <c r="A21" s="28">
        <v>0.4</v>
      </c>
      <c r="B21" s="32" t="s">
        <v>20</v>
      </c>
      <c r="C21" s="39">
        <f>C20*$A$21</f>
        <v>53.333333333333343</v>
      </c>
      <c r="D21" s="40">
        <f t="shared" ref="D21:AL21" si="3">D20*$A$21</f>
        <v>53.333333333333343</v>
      </c>
      <c r="E21" s="40">
        <f t="shared" si="3"/>
        <v>53.333333333333343</v>
      </c>
      <c r="F21" s="40">
        <f t="shared" si="3"/>
        <v>53.333333333333343</v>
      </c>
      <c r="G21" s="40">
        <f t="shared" si="3"/>
        <v>53.333333333333343</v>
      </c>
      <c r="H21" s="40">
        <f t="shared" si="3"/>
        <v>53.333333333333343</v>
      </c>
      <c r="I21" s="40">
        <f t="shared" si="3"/>
        <v>53.333333333333343</v>
      </c>
      <c r="J21" s="40">
        <f t="shared" si="3"/>
        <v>53.333333333333343</v>
      </c>
      <c r="K21" s="40">
        <f t="shared" si="3"/>
        <v>53.333333333333343</v>
      </c>
      <c r="L21" s="40">
        <f t="shared" si="3"/>
        <v>53.333333333333343</v>
      </c>
      <c r="M21" s="40">
        <f t="shared" si="3"/>
        <v>53.333333333333343</v>
      </c>
      <c r="N21" s="40">
        <f t="shared" si="3"/>
        <v>53.333333333333343</v>
      </c>
      <c r="O21" s="40">
        <f t="shared" si="3"/>
        <v>58.333333333333343</v>
      </c>
      <c r="P21" s="40">
        <f t="shared" si="3"/>
        <v>58.333333333333343</v>
      </c>
      <c r="Q21" s="40">
        <f t="shared" si="3"/>
        <v>58.333333333333343</v>
      </c>
      <c r="R21" s="40">
        <f t="shared" si="3"/>
        <v>58.333333333333343</v>
      </c>
      <c r="S21" s="40">
        <f t="shared" si="3"/>
        <v>58.333333333333343</v>
      </c>
      <c r="T21" s="40">
        <f t="shared" si="3"/>
        <v>58.333333333333343</v>
      </c>
      <c r="U21" s="40">
        <f t="shared" si="3"/>
        <v>58.333333333333343</v>
      </c>
      <c r="V21" s="40">
        <f t="shared" si="3"/>
        <v>58.333333333333343</v>
      </c>
      <c r="W21" s="40">
        <f t="shared" si="3"/>
        <v>58.333333333333343</v>
      </c>
      <c r="X21" s="40">
        <f t="shared" si="3"/>
        <v>58.333333333333343</v>
      </c>
      <c r="Y21" s="40">
        <f t="shared" si="3"/>
        <v>58.333333333333343</v>
      </c>
      <c r="Z21" s="40">
        <f t="shared" si="3"/>
        <v>58.333333333333343</v>
      </c>
      <c r="AA21" s="40">
        <f t="shared" si="3"/>
        <v>63.333333333333343</v>
      </c>
      <c r="AB21" s="40">
        <f t="shared" si="3"/>
        <v>63.333333333333343</v>
      </c>
      <c r="AC21" s="40">
        <f t="shared" si="3"/>
        <v>63.333333333333343</v>
      </c>
      <c r="AD21" s="40">
        <f t="shared" si="3"/>
        <v>63.333333333333343</v>
      </c>
      <c r="AE21" s="40">
        <f t="shared" si="3"/>
        <v>63.333333333333343</v>
      </c>
      <c r="AF21" s="40">
        <f t="shared" si="3"/>
        <v>63.333333333333343</v>
      </c>
      <c r="AG21" s="40">
        <f t="shared" si="3"/>
        <v>63.333333333333343</v>
      </c>
      <c r="AH21" s="40">
        <f t="shared" si="3"/>
        <v>63.333333333333343</v>
      </c>
      <c r="AI21" s="40">
        <f t="shared" si="3"/>
        <v>63.333333333333343</v>
      </c>
      <c r="AJ21" s="40">
        <f t="shared" si="3"/>
        <v>63.333333333333343</v>
      </c>
      <c r="AK21" s="40">
        <f t="shared" si="3"/>
        <v>63.333333333333343</v>
      </c>
      <c r="AL21" s="41">
        <f t="shared" si="3"/>
        <v>63.333333333333343</v>
      </c>
      <c r="AM21" s="39">
        <f>SUM(C21:N21)</f>
        <v>640.00000000000034</v>
      </c>
      <c r="AN21" s="40">
        <f>SUM(O21:Z21)</f>
        <v>700.00000000000034</v>
      </c>
      <c r="AO21" s="41">
        <f>SUM(AA21:AL21)</f>
        <v>760.00000000000034</v>
      </c>
    </row>
    <row r="22" spans="1:41" x14ac:dyDescent="0.3">
      <c r="A22" s="49">
        <f>60%*0.95</f>
        <v>0.56999999999999995</v>
      </c>
      <c r="B22" s="32" t="s">
        <v>21</v>
      </c>
      <c r="C22" s="39">
        <f>C20*$A$22</f>
        <v>76</v>
      </c>
      <c r="D22" s="40">
        <f t="shared" ref="D22:AL22" si="4">D20*$A$22</f>
        <v>76</v>
      </c>
      <c r="E22" s="40">
        <f t="shared" si="4"/>
        <v>76</v>
      </c>
      <c r="F22" s="40">
        <f t="shared" si="4"/>
        <v>76</v>
      </c>
      <c r="G22" s="40">
        <f t="shared" si="4"/>
        <v>76</v>
      </c>
      <c r="H22" s="40">
        <f t="shared" si="4"/>
        <v>76</v>
      </c>
      <c r="I22" s="40">
        <f t="shared" si="4"/>
        <v>76</v>
      </c>
      <c r="J22" s="40">
        <f t="shared" si="4"/>
        <v>76</v>
      </c>
      <c r="K22" s="40">
        <f t="shared" si="4"/>
        <v>76</v>
      </c>
      <c r="L22" s="40">
        <f t="shared" si="4"/>
        <v>76</v>
      </c>
      <c r="M22" s="40">
        <f t="shared" si="4"/>
        <v>76</v>
      </c>
      <c r="N22" s="40">
        <f t="shared" si="4"/>
        <v>76</v>
      </c>
      <c r="O22" s="40">
        <f t="shared" si="4"/>
        <v>83.125</v>
      </c>
      <c r="P22" s="40">
        <f t="shared" si="4"/>
        <v>83.125</v>
      </c>
      <c r="Q22" s="40">
        <f t="shared" si="4"/>
        <v>83.125</v>
      </c>
      <c r="R22" s="40">
        <f t="shared" si="4"/>
        <v>83.125</v>
      </c>
      <c r="S22" s="40">
        <f t="shared" si="4"/>
        <v>83.125</v>
      </c>
      <c r="T22" s="40">
        <f t="shared" si="4"/>
        <v>83.125</v>
      </c>
      <c r="U22" s="40">
        <f t="shared" si="4"/>
        <v>83.125</v>
      </c>
      <c r="V22" s="40">
        <f t="shared" si="4"/>
        <v>83.125</v>
      </c>
      <c r="W22" s="40">
        <f t="shared" si="4"/>
        <v>83.125</v>
      </c>
      <c r="X22" s="40">
        <f t="shared" si="4"/>
        <v>83.125</v>
      </c>
      <c r="Y22" s="40">
        <f t="shared" si="4"/>
        <v>83.125</v>
      </c>
      <c r="Z22" s="40">
        <f t="shared" si="4"/>
        <v>83.125</v>
      </c>
      <c r="AA22" s="40">
        <f t="shared" si="4"/>
        <v>90.25</v>
      </c>
      <c r="AB22" s="40">
        <f t="shared" si="4"/>
        <v>90.25</v>
      </c>
      <c r="AC22" s="40">
        <f t="shared" si="4"/>
        <v>90.25</v>
      </c>
      <c r="AD22" s="40">
        <f t="shared" si="4"/>
        <v>90.25</v>
      </c>
      <c r="AE22" s="40">
        <f t="shared" si="4"/>
        <v>90.25</v>
      </c>
      <c r="AF22" s="40">
        <f t="shared" si="4"/>
        <v>90.25</v>
      </c>
      <c r="AG22" s="40">
        <f t="shared" si="4"/>
        <v>90.25</v>
      </c>
      <c r="AH22" s="40">
        <f t="shared" si="4"/>
        <v>90.25</v>
      </c>
      <c r="AI22" s="40">
        <f t="shared" si="4"/>
        <v>90.25</v>
      </c>
      <c r="AJ22" s="40">
        <f t="shared" si="4"/>
        <v>90.25</v>
      </c>
      <c r="AK22" s="40">
        <f t="shared" si="4"/>
        <v>90.25</v>
      </c>
      <c r="AL22" s="41">
        <f t="shared" si="4"/>
        <v>90.25</v>
      </c>
      <c r="AM22" s="39">
        <f>SUM(C22:N22)</f>
        <v>912</v>
      </c>
      <c r="AN22" s="40">
        <f>SUM(O22:Z22)</f>
        <v>997.5</v>
      </c>
      <c r="AO22" s="41">
        <f>SUM(AA22:AL22)</f>
        <v>1083</v>
      </c>
    </row>
    <row r="23" spans="1:41" x14ac:dyDescent="0.3">
      <c r="A23" s="49">
        <f>60%*0.05</f>
        <v>0.03</v>
      </c>
      <c r="B23" s="32" t="s">
        <v>22</v>
      </c>
      <c r="C23" s="39">
        <v>0</v>
      </c>
      <c r="D23" s="40">
        <f>C20*$A$23</f>
        <v>4</v>
      </c>
      <c r="E23" s="40">
        <f t="shared" ref="E23:AL23" si="5">D20*$A$23</f>
        <v>4</v>
      </c>
      <c r="F23" s="40">
        <f t="shared" si="5"/>
        <v>4</v>
      </c>
      <c r="G23" s="40">
        <f t="shared" si="5"/>
        <v>4</v>
      </c>
      <c r="H23" s="40">
        <f t="shared" si="5"/>
        <v>4</v>
      </c>
      <c r="I23" s="40">
        <f t="shared" si="5"/>
        <v>4</v>
      </c>
      <c r="J23" s="40">
        <f t="shared" si="5"/>
        <v>4</v>
      </c>
      <c r="K23" s="40">
        <f t="shared" si="5"/>
        <v>4</v>
      </c>
      <c r="L23" s="40">
        <f t="shared" si="5"/>
        <v>4</v>
      </c>
      <c r="M23" s="40">
        <f t="shared" si="5"/>
        <v>4</v>
      </c>
      <c r="N23" s="40">
        <f t="shared" si="5"/>
        <v>4</v>
      </c>
      <c r="O23" s="40">
        <f t="shared" si="5"/>
        <v>4</v>
      </c>
      <c r="P23" s="40">
        <f t="shared" si="5"/>
        <v>4.375</v>
      </c>
      <c r="Q23" s="40">
        <f t="shared" si="5"/>
        <v>4.375</v>
      </c>
      <c r="R23" s="40">
        <f t="shared" si="5"/>
        <v>4.375</v>
      </c>
      <c r="S23" s="40">
        <f t="shared" si="5"/>
        <v>4.375</v>
      </c>
      <c r="T23" s="40">
        <f t="shared" si="5"/>
        <v>4.375</v>
      </c>
      <c r="U23" s="40">
        <f t="shared" si="5"/>
        <v>4.375</v>
      </c>
      <c r="V23" s="40">
        <f t="shared" si="5"/>
        <v>4.375</v>
      </c>
      <c r="W23" s="40">
        <f t="shared" si="5"/>
        <v>4.375</v>
      </c>
      <c r="X23" s="40">
        <f t="shared" si="5"/>
        <v>4.375</v>
      </c>
      <c r="Y23" s="40">
        <f t="shared" si="5"/>
        <v>4.375</v>
      </c>
      <c r="Z23" s="40">
        <f t="shared" si="5"/>
        <v>4.375</v>
      </c>
      <c r="AA23" s="40">
        <f t="shared" si="5"/>
        <v>4.375</v>
      </c>
      <c r="AB23" s="40">
        <f t="shared" si="5"/>
        <v>4.75</v>
      </c>
      <c r="AC23" s="40">
        <f t="shared" si="5"/>
        <v>4.75</v>
      </c>
      <c r="AD23" s="40">
        <f t="shared" si="5"/>
        <v>4.75</v>
      </c>
      <c r="AE23" s="40">
        <f t="shared" si="5"/>
        <v>4.75</v>
      </c>
      <c r="AF23" s="40">
        <f t="shared" si="5"/>
        <v>4.75</v>
      </c>
      <c r="AG23" s="40">
        <f t="shared" si="5"/>
        <v>4.75</v>
      </c>
      <c r="AH23" s="40">
        <f t="shared" si="5"/>
        <v>4.75</v>
      </c>
      <c r="AI23" s="40">
        <f t="shared" si="5"/>
        <v>4.75</v>
      </c>
      <c r="AJ23" s="40">
        <f t="shared" si="5"/>
        <v>4.75</v>
      </c>
      <c r="AK23" s="40">
        <f t="shared" si="5"/>
        <v>4.75</v>
      </c>
      <c r="AL23" s="41">
        <f t="shared" si="5"/>
        <v>4.75</v>
      </c>
      <c r="AM23" s="39">
        <f>SUM(C23:N23)</f>
        <v>44</v>
      </c>
      <c r="AN23" s="40">
        <f>SUM(O23:Z23)</f>
        <v>52.125</v>
      </c>
      <c r="AO23" s="41">
        <f>SUM(AA23:AL23)</f>
        <v>56.625</v>
      </c>
    </row>
    <row r="24" spans="1:41" x14ac:dyDescent="0.3">
      <c r="A24" s="28">
        <v>2.1000000000000001E-2</v>
      </c>
      <c r="B24" s="32" t="s">
        <v>23</v>
      </c>
      <c r="C24" s="39">
        <f t="shared" ref="C24:AK24" si="6">($A$23+$A$22)*C20*$A$24</f>
        <v>1.6800000000000002</v>
      </c>
      <c r="D24" s="40">
        <f t="shared" si="6"/>
        <v>1.6800000000000002</v>
      </c>
      <c r="E24" s="40">
        <f t="shared" si="6"/>
        <v>1.6800000000000002</v>
      </c>
      <c r="F24" s="40">
        <f t="shared" si="6"/>
        <v>1.6800000000000002</v>
      </c>
      <c r="G24" s="40">
        <f t="shared" si="6"/>
        <v>1.6800000000000002</v>
      </c>
      <c r="H24" s="40">
        <f t="shared" si="6"/>
        <v>1.6800000000000002</v>
      </c>
      <c r="I24" s="40">
        <f t="shared" si="6"/>
        <v>1.6800000000000002</v>
      </c>
      <c r="J24" s="40">
        <f t="shared" si="6"/>
        <v>1.6800000000000002</v>
      </c>
      <c r="K24" s="40">
        <f t="shared" si="6"/>
        <v>1.6800000000000002</v>
      </c>
      <c r="L24" s="40">
        <f t="shared" si="6"/>
        <v>1.6800000000000002</v>
      </c>
      <c r="M24" s="40">
        <f t="shared" si="6"/>
        <v>1.6800000000000002</v>
      </c>
      <c r="N24" s="40">
        <f t="shared" si="6"/>
        <v>1.6800000000000002</v>
      </c>
      <c r="O24" s="40">
        <f t="shared" si="6"/>
        <v>1.8375000000000001</v>
      </c>
      <c r="P24" s="40">
        <f t="shared" si="6"/>
        <v>1.8375000000000001</v>
      </c>
      <c r="Q24" s="40">
        <f t="shared" si="6"/>
        <v>1.8375000000000001</v>
      </c>
      <c r="R24" s="40">
        <f t="shared" si="6"/>
        <v>1.8375000000000001</v>
      </c>
      <c r="S24" s="40">
        <f t="shared" si="6"/>
        <v>1.8375000000000001</v>
      </c>
      <c r="T24" s="40">
        <f t="shared" si="6"/>
        <v>1.8375000000000001</v>
      </c>
      <c r="U24" s="40">
        <f t="shared" si="6"/>
        <v>1.8375000000000001</v>
      </c>
      <c r="V24" s="40">
        <f t="shared" si="6"/>
        <v>1.8375000000000001</v>
      </c>
      <c r="W24" s="40">
        <f t="shared" si="6"/>
        <v>1.8375000000000001</v>
      </c>
      <c r="X24" s="40">
        <f t="shared" si="6"/>
        <v>1.8375000000000001</v>
      </c>
      <c r="Y24" s="40">
        <f t="shared" si="6"/>
        <v>1.8375000000000001</v>
      </c>
      <c r="Z24" s="40">
        <f t="shared" si="6"/>
        <v>1.8375000000000001</v>
      </c>
      <c r="AA24" s="40">
        <f t="shared" si="6"/>
        <v>1.9950000000000001</v>
      </c>
      <c r="AB24" s="40">
        <f t="shared" si="6"/>
        <v>1.9950000000000001</v>
      </c>
      <c r="AC24" s="40">
        <f t="shared" si="6"/>
        <v>1.9950000000000001</v>
      </c>
      <c r="AD24" s="40">
        <f t="shared" si="6"/>
        <v>1.9950000000000001</v>
      </c>
      <c r="AE24" s="40">
        <f t="shared" si="6"/>
        <v>1.9950000000000001</v>
      </c>
      <c r="AF24" s="40">
        <f t="shared" si="6"/>
        <v>1.9950000000000001</v>
      </c>
      <c r="AG24" s="40">
        <f t="shared" si="6"/>
        <v>1.9950000000000001</v>
      </c>
      <c r="AH24" s="40">
        <f t="shared" si="6"/>
        <v>1.9950000000000001</v>
      </c>
      <c r="AI24" s="40">
        <f t="shared" si="6"/>
        <v>1.9950000000000001</v>
      </c>
      <c r="AJ24" s="40">
        <f t="shared" si="6"/>
        <v>1.9950000000000001</v>
      </c>
      <c r="AK24" s="40">
        <f t="shared" si="6"/>
        <v>1.9950000000000001</v>
      </c>
      <c r="AL24" s="41">
        <f>($A$23+$A$22)*AL20*$A$24</f>
        <v>1.9950000000000001</v>
      </c>
      <c r="AM24" s="39">
        <f>SUM(C24:N24)</f>
        <v>20.16</v>
      </c>
      <c r="AN24" s="40">
        <f>SUM(O24:Z24)</f>
        <v>22.049999999999997</v>
      </c>
      <c r="AO24" s="41">
        <f>SUM(AA24:AL24)</f>
        <v>23.940000000000008</v>
      </c>
    </row>
    <row r="25" spans="1:41" x14ac:dyDescent="0.3">
      <c r="A25" s="29"/>
      <c r="B25" s="24"/>
      <c r="C25" s="42"/>
      <c r="AL25" s="43"/>
      <c r="AM25" s="42"/>
      <c r="AO25" s="43"/>
    </row>
    <row r="26" spans="1:41" x14ac:dyDescent="0.3">
      <c r="A26" s="50">
        <v>15</v>
      </c>
      <c r="B26" s="32" t="s">
        <v>24</v>
      </c>
      <c r="C26" s="42"/>
      <c r="AL26" s="43"/>
      <c r="AM26" s="42"/>
      <c r="AO26" s="43"/>
    </row>
    <row r="27" spans="1:41" x14ac:dyDescent="0.3">
      <c r="A27" s="29"/>
      <c r="B27" s="24"/>
      <c r="C27" s="42"/>
      <c r="AL27" s="43"/>
      <c r="AM27" s="42"/>
      <c r="AO27" s="43"/>
    </row>
    <row r="28" spans="1:41" x14ac:dyDescent="0.3">
      <c r="A28" s="50">
        <v>15</v>
      </c>
      <c r="B28" s="33" t="s">
        <v>25</v>
      </c>
      <c r="C28" s="42">
        <f>A28</f>
        <v>15</v>
      </c>
      <c r="D28">
        <f>C31</f>
        <v>15</v>
      </c>
      <c r="E28">
        <f t="shared" ref="E28:AL28" si="7">D31</f>
        <v>15</v>
      </c>
      <c r="F28">
        <f t="shared" si="7"/>
        <v>15</v>
      </c>
      <c r="G28">
        <f t="shared" si="7"/>
        <v>15</v>
      </c>
      <c r="H28">
        <f t="shared" si="7"/>
        <v>15</v>
      </c>
      <c r="I28">
        <f t="shared" si="7"/>
        <v>15</v>
      </c>
      <c r="J28">
        <f t="shared" si="7"/>
        <v>15</v>
      </c>
      <c r="K28">
        <f t="shared" si="7"/>
        <v>15</v>
      </c>
      <c r="L28">
        <f t="shared" si="7"/>
        <v>15</v>
      </c>
      <c r="M28">
        <f t="shared" si="7"/>
        <v>15</v>
      </c>
      <c r="N28">
        <f t="shared" si="7"/>
        <v>15</v>
      </c>
      <c r="O28">
        <f t="shared" si="7"/>
        <v>15</v>
      </c>
      <c r="P28">
        <f t="shared" si="7"/>
        <v>15</v>
      </c>
      <c r="Q28">
        <f t="shared" si="7"/>
        <v>15</v>
      </c>
      <c r="R28">
        <f t="shared" si="7"/>
        <v>15</v>
      </c>
      <c r="S28">
        <f t="shared" si="7"/>
        <v>15</v>
      </c>
      <c r="T28">
        <f t="shared" si="7"/>
        <v>15</v>
      </c>
      <c r="U28">
        <f t="shared" si="7"/>
        <v>15</v>
      </c>
      <c r="V28">
        <f t="shared" si="7"/>
        <v>15</v>
      </c>
      <c r="W28">
        <f t="shared" si="7"/>
        <v>15</v>
      </c>
      <c r="X28">
        <f t="shared" si="7"/>
        <v>15</v>
      </c>
      <c r="Y28">
        <f t="shared" si="7"/>
        <v>15</v>
      </c>
      <c r="Z28">
        <f t="shared" si="7"/>
        <v>15</v>
      </c>
      <c r="AA28">
        <f t="shared" si="7"/>
        <v>15</v>
      </c>
      <c r="AB28">
        <f t="shared" si="7"/>
        <v>15</v>
      </c>
      <c r="AC28">
        <f t="shared" si="7"/>
        <v>15</v>
      </c>
      <c r="AD28">
        <f t="shared" si="7"/>
        <v>15</v>
      </c>
      <c r="AE28">
        <f t="shared" si="7"/>
        <v>15</v>
      </c>
      <c r="AF28">
        <f t="shared" si="7"/>
        <v>15</v>
      </c>
      <c r="AG28">
        <f t="shared" si="7"/>
        <v>15</v>
      </c>
      <c r="AH28">
        <f t="shared" si="7"/>
        <v>15</v>
      </c>
      <c r="AI28">
        <f t="shared" si="7"/>
        <v>15</v>
      </c>
      <c r="AJ28">
        <f t="shared" si="7"/>
        <v>15</v>
      </c>
      <c r="AK28">
        <f t="shared" si="7"/>
        <v>15</v>
      </c>
      <c r="AL28" s="43">
        <f t="shared" si="7"/>
        <v>15</v>
      </c>
      <c r="AM28" s="42"/>
      <c r="AO28" s="43"/>
    </row>
    <row r="29" spans="1:41" x14ac:dyDescent="0.3">
      <c r="A29" s="29"/>
      <c r="B29" s="34" t="s">
        <v>27</v>
      </c>
      <c r="C29" s="39">
        <f>IF($C$5="W",C20*$C$10,C20*$D$10)</f>
        <v>41.333333333333336</v>
      </c>
      <c r="D29" s="40">
        <f t="shared" ref="D29:AL29" si="8">IF($C$5="W",D20*$C$10,D20*$D$10)</f>
        <v>41.333333333333336</v>
      </c>
      <c r="E29" s="40">
        <f t="shared" si="8"/>
        <v>41.333333333333336</v>
      </c>
      <c r="F29" s="40">
        <f t="shared" si="8"/>
        <v>41.333333333333336</v>
      </c>
      <c r="G29" s="40">
        <f t="shared" si="8"/>
        <v>41.333333333333336</v>
      </c>
      <c r="H29" s="40">
        <f t="shared" si="8"/>
        <v>41.333333333333336</v>
      </c>
      <c r="I29" s="40">
        <f t="shared" si="8"/>
        <v>41.333333333333336</v>
      </c>
      <c r="J29" s="40">
        <f t="shared" si="8"/>
        <v>41.333333333333336</v>
      </c>
      <c r="K29" s="40">
        <f t="shared" si="8"/>
        <v>41.333333333333336</v>
      </c>
      <c r="L29" s="40">
        <f t="shared" si="8"/>
        <v>41.333333333333336</v>
      </c>
      <c r="M29" s="40">
        <f t="shared" si="8"/>
        <v>41.333333333333336</v>
      </c>
      <c r="N29" s="40">
        <f t="shared" si="8"/>
        <v>41.333333333333336</v>
      </c>
      <c r="O29" s="40">
        <f t="shared" si="8"/>
        <v>45.208333333333336</v>
      </c>
      <c r="P29" s="40">
        <f t="shared" si="8"/>
        <v>45.208333333333336</v>
      </c>
      <c r="Q29" s="40">
        <f t="shared" si="8"/>
        <v>45.208333333333336</v>
      </c>
      <c r="R29" s="40">
        <f t="shared" si="8"/>
        <v>45.208333333333336</v>
      </c>
      <c r="S29" s="40">
        <f t="shared" si="8"/>
        <v>45.208333333333336</v>
      </c>
      <c r="T29" s="40">
        <f t="shared" si="8"/>
        <v>45.208333333333336</v>
      </c>
      <c r="U29" s="40">
        <f t="shared" si="8"/>
        <v>45.208333333333336</v>
      </c>
      <c r="V29" s="40">
        <f t="shared" si="8"/>
        <v>45.208333333333336</v>
      </c>
      <c r="W29" s="40">
        <f t="shared" si="8"/>
        <v>45.208333333333336</v>
      </c>
      <c r="X29" s="40">
        <f t="shared" si="8"/>
        <v>45.208333333333336</v>
      </c>
      <c r="Y29" s="40">
        <f t="shared" si="8"/>
        <v>45.208333333333336</v>
      </c>
      <c r="Z29" s="40">
        <f t="shared" si="8"/>
        <v>45.208333333333336</v>
      </c>
      <c r="AA29" s="40">
        <f t="shared" si="8"/>
        <v>49.083333333333336</v>
      </c>
      <c r="AB29" s="40">
        <f t="shared" si="8"/>
        <v>49.083333333333336</v>
      </c>
      <c r="AC29" s="40">
        <f t="shared" si="8"/>
        <v>49.083333333333336</v>
      </c>
      <c r="AD29" s="40">
        <f t="shared" si="8"/>
        <v>49.083333333333336</v>
      </c>
      <c r="AE29" s="40">
        <f t="shared" si="8"/>
        <v>49.083333333333336</v>
      </c>
      <c r="AF29" s="40">
        <f t="shared" si="8"/>
        <v>49.083333333333336</v>
      </c>
      <c r="AG29" s="40">
        <f t="shared" si="8"/>
        <v>49.083333333333336</v>
      </c>
      <c r="AH29" s="40">
        <f t="shared" si="8"/>
        <v>49.083333333333336</v>
      </c>
      <c r="AI29" s="40">
        <f t="shared" si="8"/>
        <v>49.083333333333336</v>
      </c>
      <c r="AJ29" s="40">
        <f t="shared" si="8"/>
        <v>49.083333333333336</v>
      </c>
      <c r="AK29" s="40">
        <f t="shared" si="8"/>
        <v>49.083333333333336</v>
      </c>
      <c r="AL29" s="41">
        <f t="shared" si="8"/>
        <v>49.083333333333336</v>
      </c>
      <c r="AM29" s="39">
        <f>SUM(C29:N29)</f>
        <v>495.99999999999994</v>
      </c>
      <c r="AN29" s="40">
        <f>SUM(O29:Z29)</f>
        <v>542.49999999999989</v>
      </c>
      <c r="AO29" s="41">
        <f>SUM(AA29:AL29)</f>
        <v>589</v>
      </c>
    </row>
    <row r="30" spans="1:41" x14ac:dyDescent="0.3">
      <c r="A30" s="29"/>
      <c r="B30" s="34" t="s">
        <v>28</v>
      </c>
      <c r="C30" s="39">
        <f>IF(C28-C29&gt;$A$26,0,$A$26-C28+C29)</f>
        <v>41.333333333333336</v>
      </c>
      <c r="D30" s="40">
        <f t="shared" ref="D30:AL30" si="9">IF(D28-D29&gt;$A$26,0,$A$26-D28+D29)</f>
        <v>41.333333333333336</v>
      </c>
      <c r="E30" s="40">
        <f t="shared" si="9"/>
        <v>41.333333333333336</v>
      </c>
      <c r="F30" s="40">
        <f t="shared" si="9"/>
        <v>41.333333333333336</v>
      </c>
      <c r="G30" s="40">
        <f t="shared" si="9"/>
        <v>41.333333333333336</v>
      </c>
      <c r="H30" s="40">
        <f t="shared" si="9"/>
        <v>41.333333333333336</v>
      </c>
      <c r="I30" s="40">
        <f t="shared" si="9"/>
        <v>41.333333333333336</v>
      </c>
      <c r="J30" s="40">
        <f t="shared" si="9"/>
        <v>41.333333333333336</v>
      </c>
      <c r="K30" s="40">
        <f t="shared" si="9"/>
        <v>41.333333333333336</v>
      </c>
      <c r="L30" s="40">
        <f t="shared" si="9"/>
        <v>41.333333333333336</v>
      </c>
      <c r="M30" s="40">
        <f t="shared" si="9"/>
        <v>41.333333333333336</v>
      </c>
      <c r="N30" s="40">
        <f t="shared" si="9"/>
        <v>41.333333333333336</v>
      </c>
      <c r="O30" s="40">
        <f t="shared" si="9"/>
        <v>45.208333333333336</v>
      </c>
      <c r="P30" s="40">
        <f t="shared" si="9"/>
        <v>45.208333333333336</v>
      </c>
      <c r="Q30" s="40">
        <f t="shared" si="9"/>
        <v>45.208333333333336</v>
      </c>
      <c r="R30" s="40">
        <f t="shared" si="9"/>
        <v>45.208333333333336</v>
      </c>
      <c r="S30" s="40">
        <f t="shared" si="9"/>
        <v>45.208333333333336</v>
      </c>
      <c r="T30" s="40">
        <f t="shared" si="9"/>
        <v>45.208333333333336</v>
      </c>
      <c r="U30" s="40">
        <f t="shared" si="9"/>
        <v>45.208333333333336</v>
      </c>
      <c r="V30" s="40">
        <f t="shared" si="9"/>
        <v>45.208333333333336</v>
      </c>
      <c r="W30" s="40">
        <f t="shared" si="9"/>
        <v>45.208333333333336</v>
      </c>
      <c r="X30" s="40">
        <f t="shared" si="9"/>
        <v>45.208333333333336</v>
      </c>
      <c r="Y30" s="40">
        <f t="shared" si="9"/>
        <v>45.208333333333336</v>
      </c>
      <c r="Z30" s="40">
        <f t="shared" si="9"/>
        <v>45.208333333333336</v>
      </c>
      <c r="AA30" s="40">
        <f t="shared" si="9"/>
        <v>49.083333333333336</v>
      </c>
      <c r="AB30" s="40">
        <f t="shared" si="9"/>
        <v>49.083333333333336</v>
      </c>
      <c r="AC30" s="40">
        <f t="shared" si="9"/>
        <v>49.083333333333336</v>
      </c>
      <c r="AD30" s="40">
        <f t="shared" si="9"/>
        <v>49.083333333333336</v>
      </c>
      <c r="AE30" s="40">
        <f t="shared" si="9"/>
        <v>49.083333333333336</v>
      </c>
      <c r="AF30" s="40">
        <f t="shared" si="9"/>
        <v>49.083333333333336</v>
      </c>
      <c r="AG30" s="40">
        <f t="shared" si="9"/>
        <v>49.083333333333336</v>
      </c>
      <c r="AH30" s="40">
        <f t="shared" si="9"/>
        <v>49.083333333333336</v>
      </c>
      <c r="AI30" s="40">
        <f t="shared" si="9"/>
        <v>49.083333333333336</v>
      </c>
      <c r="AJ30" s="40">
        <f t="shared" si="9"/>
        <v>49.083333333333336</v>
      </c>
      <c r="AK30" s="40">
        <f t="shared" si="9"/>
        <v>49.083333333333336</v>
      </c>
      <c r="AL30" s="41">
        <f t="shared" si="9"/>
        <v>49.083333333333336</v>
      </c>
      <c r="AM30" s="39">
        <f>SUM(C30:N30)</f>
        <v>495.99999999999994</v>
      </c>
      <c r="AN30" s="40">
        <f>SUM(O30:Z30)</f>
        <v>542.49999999999989</v>
      </c>
      <c r="AO30" s="41">
        <f>SUM(AA30:AL30)</f>
        <v>589</v>
      </c>
    </row>
    <row r="31" spans="1:41" x14ac:dyDescent="0.3">
      <c r="A31" s="31"/>
      <c r="B31" s="35" t="s">
        <v>26</v>
      </c>
      <c r="C31" s="44">
        <f>C28-C29+C30</f>
        <v>15</v>
      </c>
      <c r="D31" s="45">
        <f t="shared" ref="D31:AL31" si="10">D28-D29+D30</f>
        <v>15</v>
      </c>
      <c r="E31" s="45">
        <f t="shared" si="10"/>
        <v>15</v>
      </c>
      <c r="F31" s="45">
        <f t="shared" si="10"/>
        <v>15</v>
      </c>
      <c r="G31" s="45">
        <f t="shared" si="10"/>
        <v>15</v>
      </c>
      <c r="H31" s="45">
        <f t="shared" si="10"/>
        <v>15</v>
      </c>
      <c r="I31" s="45">
        <f t="shared" si="10"/>
        <v>15</v>
      </c>
      <c r="J31" s="45">
        <f t="shared" si="10"/>
        <v>15</v>
      </c>
      <c r="K31" s="45">
        <f t="shared" si="10"/>
        <v>15</v>
      </c>
      <c r="L31" s="45">
        <f t="shared" si="10"/>
        <v>15</v>
      </c>
      <c r="M31" s="45">
        <f t="shared" si="10"/>
        <v>15</v>
      </c>
      <c r="N31" s="45">
        <f t="shared" si="10"/>
        <v>15</v>
      </c>
      <c r="O31" s="45">
        <f t="shared" si="10"/>
        <v>15</v>
      </c>
      <c r="P31" s="45">
        <f t="shared" si="10"/>
        <v>15</v>
      </c>
      <c r="Q31" s="45">
        <f t="shared" si="10"/>
        <v>15</v>
      </c>
      <c r="R31" s="45">
        <f t="shared" si="10"/>
        <v>15</v>
      </c>
      <c r="S31" s="45">
        <f t="shared" si="10"/>
        <v>15</v>
      </c>
      <c r="T31" s="45">
        <f t="shared" si="10"/>
        <v>15</v>
      </c>
      <c r="U31" s="45">
        <f t="shared" si="10"/>
        <v>15</v>
      </c>
      <c r="V31" s="45">
        <f t="shared" si="10"/>
        <v>15</v>
      </c>
      <c r="W31" s="45">
        <f t="shared" si="10"/>
        <v>15</v>
      </c>
      <c r="X31" s="45">
        <f t="shared" si="10"/>
        <v>15</v>
      </c>
      <c r="Y31" s="45">
        <f t="shared" si="10"/>
        <v>15</v>
      </c>
      <c r="Z31" s="45">
        <f t="shared" si="10"/>
        <v>15</v>
      </c>
      <c r="AA31" s="45">
        <f t="shared" si="10"/>
        <v>15</v>
      </c>
      <c r="AB31" s="45">
        <f t="shared" si="10"/>
        <v>15</v>
      </c>
      <c r="AC31" s="45">
        <f t="shared" si="10"/>
        <v>15</v>
      </c>
      <c r="AD31" s="45">
        <f t="shared" si="10"/>
        <v>15</v>
      </c>
      <c r="AE31" s="45">
        <f t="shared" si="10"/>
        <v>15</v>
      </c>
      <c r="AF31" s="45">
        <f t="shared" si="10"/>
        <v>15</v>
      </c>
      <c r="AG31" s="45">
        <f t="shared" si="10"/>
        <v>15</v>
      </c>
      <c r="AH31" s="45">
        <f t="shared" si="10"/>
        <v>15</v>
      </c>
      <c r="AI31" s="45">
        <f t="shared" si="10"/>
        <v>15</v>
      </c>
      <c r="AJ31" s="45">
        <f t="shared" si="10"/>
        <v>15</v>
      </c>
      <c r="AK31" s="45">
        <f t="shared" si="10"/>
        <v>15</v>
      </c>
      <c r="AL31" s="46">
        <f t="shared" si="10"/>
        <v>15</v>
      </c>
      <c r="AM31" s="44">
        <f>N31</f>
        <v>15</v>
      </c>
      <c r="AN31" s="45">
        <f>Z31</f>
        <v>15</v>
      </c>
      <c r="AO31" s="46">
        <f>AL31</f>
        <v>15</v>
      </c>
    </row>
    <row r="34" spans="1:41" x14ac:dyDescent="0.3">
      <c r="C34" s="132" t="s">
        <v>30</v>
      </c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4"/>
    </row>
    <row r="35" spans="1:41" x14ac:dyDescent="0.3">
      <c r="C35" s="20">
        <v>1</v>
      </c>
      <c r="D35" s="21">
        <v>2</v>
      </c>
      <c r="E35" s="21">
        <v>3</v>
      </c>
      <c r="F35" s="21">
        <v>4</v>
      </c>
      <c r="G35" s="21">
        <v>5</v>
      </c>
      <c r="H35" s="21">
        <v>6</v>
      </c>
      <c r="I35" s="21">
        <v>7</v>
      </c>
      <c r="J35" s="21">
        <v>8</v>
      </c>
      <c r="K35" s="21">
        <v>9</v>
      </c>
      <c r="L35" s="21">
        <v>10</v>
      </c>
      <c r="M35" s="21">
        <v>11</v>
      </c>
      <c r="N35" s="21">
        <v>12</v>
      </c>
      <c r="O35" s="21">
        <v>13</v>
      </c>
      <c r="P35" s="21">
        <v>14</v>
      </c>
      <c r="Q35" s="21">
        <v>15</v>
      </c>
      <c r="R35" s="21">
        <v>16</v>
      </c>
      <c r="S35" s="21">
        <v>17</v>
      </c>
      <c r="T35" s="21">
        <v>18</v>
      </c>
      <c r="U35" s="21">
        <v>19</v>
      </c>
      <c r="V35" s="21">
        <v>20</v>
      </c>
      <c r="W35" s="21">
        <v>21</v>
      </c>
      <c r="X35" s="21">
        <v>22</v>
      </c>
      <c r="Y35" s="21">
        <v>23</v>
      </c>
      <c r="Z35" s="21">
        <v>24</v>
      </c>
      <c r="AA35" s="21">
        <v>25</v>
      </c>
      <c r="AB35" s="21">
        <v>26</v>
      </c>
      <c r="AC35" s="21">
        <v>27</v>
      </c>
      <c r="AD35" s="21">
        <v>28</v>
      </c>
      <c r="AE35" s="21">
        <v>29</v>
      </c>
      <c r="AF35" s="21">
        <v>30</v>
      </c>
      <c r="AG35" s="21">
        <v>31</v>
      </c>
      <c r="AH35" s="21">
        <v>32</v>
      </c>
      <c r="AI35" s="21">
        <v>33</v>
      </c>
      <c r="AJ35" s="21">
        <v>34</v>
      </c>
      <c r="AK35" s="21">
        <v>35</v>
      </c>
      <c r="AL35" s="22">
        <v>36</v>
      </c>
      <c r="AM35" s="17" t="s">
        <v>14</v>
      </c>
      <c r="AN35" s="18" t="s">
        <v>15</v>
      </c>
      <c r="AO35" s="19" t="s">
        <v>16</v>
      </c>
    </row>
    <row r="36" spans="1:41" x14ac:dyDescent="0.3">
      <c r="B36" t="s">
        <v>10</v>
      </c>
      <c r="C36" s="12">
        <f>C20</f>
        <v>133.33333333333334</v>
      </c>
      <c r="D36" s="12">
        <f t="shared" ref="D36:AL36" si="11">D20</f>
        <v>133.33333333333334</v>
      </c>
      <c r="E36" s="12">
        <f t="shared" si="11"/>
        <v>133.33333333333334</v>
      </c>
      <c r="F36" s="12">
        <f t="shared" si="11"/>
        <v>133.33333333333334</v>
      </c>
      <c r="G36" s="12">
        <f t="shared" si="11"/>
        <v>133.33333333333334</v>
      </c>
      <c r="H36" s="12">
        <f t="shared" si="11"/>
        <v>133.33333333333334</v>
      </c>
      <c r="I36" s="12">
        <f t="shared" si="11"/>
        <v>133.33333333333334</v>
      </c>
      <c r="J36" s="12">
        <f t="shared" si="11"/>
        <v>133.33333333333334</v>
      </c>
      <c r="K36" s="12">
        <f t="shared" si="11"/>
        <v>133.33333333333334</v>
      </c>
      <c r="L36" s="12">
        <f t="shared" si="11"/>
        <v>133.33333333333334</v>
      </c>
      <c r="M36" s="12">
        <f t="shared" si="11"/>
        <v>133.33333333333334</v>
      </c>
      <c r="N36" s="12">
        <f t="shared" si="11"/>
        <v>133.33333333333334</v>
      </c>
      <c r="O36" s="12">
        <f t="shared" si="11"/>
        <v>145.83333333333334</v>
      </c>
      <c r="P36" s="12">
        <f t="shared" si="11"/>
        <v>145.83333333333334</v>
      </c>
      <c r="Q36" s="12">
        <f t="shared" si="11"/>
        <v>145.83333333333334</v>
      </c>
      <c r="R36" s="12">
        <f t="shared" si="11"/>
        <v>145.83333333333334</v>
      </c>
      <c r="S36" s="12">
        <f t="shared" si="11"/>
        <v>145.83333333333334</v>
      </c>
      <c r="T36" s="12">
        <f t="shared" si="11"/>
        <v>145.83333333333334</v>
      </c>
      <c r="U36" s="12">
        <f t="shared" si="11"/>
        <v>145.83333333333334</v>
      </c>
      <c r="V36" s="12">
        <f t="shared" si="11"/>
        <v>145.83333333333334</v>
      </c>
      <c r="W36" s="12">
        <f t="shared" si="11"/>
        <v>145.83333333333334</v>
      </c>
      <c r="X36" s="12">
        <f t="shared" si="11"/>
        <v>145.83333333333334</v>
      </c>
      <c r="Y36" s="12">
        <f t="shared" si="11"/>
        <v>145.83333333333334</v>
      </c>
      <c r="Z36" s="12">
        <f t="shared" si="11"/>
        <v>145.83333333333334</v>
      </c>
      <c r="AA36" s="12">
        <f t="shared" si="11"/>
        <v>158.33333333333334</v>
      </c>
      <c r="AB36" s="12">
        <f t="shared" si="11"/>
        <v>158.33333333333334</v>
      </c>
      <c r="AC36" s="12">
        <f t="shared" si="11"/>
        <v>158.33333333333334</v>
      </c>
      <c r="AD36" s="12">
        <f t="shared" si="11"/>
        <v>158.33333333333334</v>
      </c>
      <c r="AE36" s="12">
        <f t="shared" si="11"/>
        <v>158.33333333333334</v>
      </c>
      <c r="AF36" s="12">
        <f t="shared" si="11"/>
        <v>158.33333333333334</v>
      </c>
      <c r="AG36" s="12">
        <f t="shared" si="11"/>
        <v>158.33333333333334</v>
      </c>
      <c r="AH36" s="12">
        <f t="shared" si="11"/>
        <v>158.33333333333334</v>
      </c>
      <c r="AI36" s="12">
        <f t="shared" si="11"/>
        <v>158.33333333333334</v>
      </c>
      <c r="AJ36" s="12">
        <f t="shared" si="11"/>
        <v>158.33333333333334</v>
      </c>
      <c r="AK36" s="12">
        <f t="shared" si="11"/>
        <v>158.33333333333334</v>
      </c>
      <c r="AL36" s="12">
        <f t="shared" si="11"/>
        <v>158.33333333333334</v>
      </c>
      <c r="AM36" s="1">
        <f t="shared" ref="AM36:AM39" si="12">SUM(C36:N36)</f>
        <v>1599.9999999999998</v>
      </c>
      <c r="AN36" s="1">
        <f t="shared" ref="AN36:AN39" si="13">SUM(O36:Z36)</f>
        <v>1749.9999999999998</v>
      </c>
      <c r="AO36" s="1">
        <f t="shared" ref="AO36:AO39" si="14">SUM(AA36:AL36)</f>
        <v>1899.9999999999998</v>
      </c>
    </row>
    <row r="37" spans="1:41" x14ac:dyDescent="0.3">
      <c r="B37" s="16" t="s">
        <v>27</v>
      </c>
      <c r="C37" s="12">
        <f>C29</f>
        <v>41.333333333333336</v>
      </c>
      <c r="D37" s="12">
        <f t="shared" ref="D37:AL37" si="15">D29</f>
        <v>41.333333333333336</v>
      </c>
      <c r="E37" s="12">
        <f t="shared" si="15"/>
        <v>41.333333333333336</v>
      </c>
      <c r="F37" s="12">
        <f t="shared" si="15"/>
        <v>41.333333333333336</v>
      </c>
      <c r="G37" s="12">
        <f t="shared" si="15"/>
        <v>41.333333333333336</v>
      </c>
      <c r="H37" s="12">
        <f t="shared" si="15"/>
        <v>41.333333333333336</v>
      </c>
      <c r="I37" s="12">
        <f t="shared" si="15"/>
        <v>41.333333333333336</v>
      </c>
      <c r="J37" s="12">
        <f t="shared" si="15"/>
        <v>41.333333333333336</v>
      </c>
      <c r="K37" s="12">
        <f t="shared" si="15"/>
        <v>41.333333333333336</v>
      </c>
      <c r="L37" s="12">
        <f t="shared" si="15"/>
        <v>41.333333333333336</v>
      </c>
      <c r="M37" s="12">
        <f t="shared" si="15"/>
        <v>41.333333333333336</v>
      </c>
      <c r="N37" s="12">
        <f t="shared" si="15"/>
        <v>41.333333333333336</v>
      </c>
      <c r="O37" s="12">
        <f t="shared" si="15"/>
        <v>45.208333333333336</v>
      </c>
      <c r="P37" s="12">
        <f t="shared" si="15"/>
        <v>45.208333333333336</v>
      </c>
      <c r="Q37" s="12">
        <f t="shared" si="15"/>
        <v>45.208333333333336</v>
      </c>
      <c r="R37" s="12">
        <f t="shared" si="15"/>
        <v>45.208333333333336</v>
      </c>
      <c r="S37" s="12">
        <f t="shared" si="15"/>
        <v>45.208333333333336</v>
      </c>
      <c r="T37" s="12">
        <f t="shared" si="15"/>
        <v>45.208333333333336</v>
      </c>
      <c r="U37" s="12">
        <f t="shared" si="15"/>
        <v>45.208333333333336</v>
      </c>
      <c r="V37" s="12">
        <f t="shared" si="15"/>
        <v>45.208333333333336</v>
      </c>
      <c r="W37" s="12">
        <f t="shared" si="15"/>
        <v>45.208333333333336</v>
      </c>
      <c r="X37" s="12">
        <f t="shared" si="15"/>
        <v>45.208333333333336</v>
      </c>
      <c r="Y37" s="12">
        <f t="shared" si="15"/>
        <v>45.208333333333336</v>
      </c>
      <c r="Z37" s="12">
        <f t="shared" si="15"/>
        <v>45.208333333333336</v>
      </c>
      <c r="AA37" s="12">
        <f t="shared" si="15"/>
        <v>49.083333333333336</v>
      </c>
      <c r="AB37" s="12">
        <f t="shared" si="15"/>
        <v>49.083333333333336</v>
      </c>
      <c r="AC37" s="12">
        <f t="shared" si="15"/>
        <v>49.083333333333336</v>
      </c>
      <c r="AD37" s="12">
        <f t="shared" si="15"/>
        <v>49.083333333333336</v>
      </c>
      <c r="AE37" s="12">
        <f t="shared" si="15"/>
        <v>49.083333333333336</v>
      </c>
      <c r="AF37" s="12">
        <f t="shared" si="15"/>
        <v>49.083333333333336</v>
      </c>
      <c r="AG37" s="12">
        <f t="shared" si="15"/>
        <v>49.083333333333336</v>
      </c>
      <c r="AH37" s="12">
        <f t="shared" si="15"/>
        <v>49.083333333333336</v>
      </c>
      <c r="AI37" s="12">
        <f t="shared" si="15"/>
        <v>49.083333333333336</v>
      </c>
      <c r="AJ37" s="12">
        <f t="shared" si="15"/>
        <v>49.083333333333336</v>
      </c>
      <c r="AK37" s="12">
        <f t="shared" si="15"/>
        <v>49.083333333333336</v>
      </c>
      <c r="AL37" s="12">
        <f t="shared" si="15"/>
        <v>49.083333333333336</v>
      </c>
      <c r="AM37" s="1">
        <f t="shared" si="12"/>
        <v>495.99999999999994</v>
      </c>
      <c r="AN37" s="1">
        <f t="shared" si="13"/>
        <v>542.49999999999989</v>
      </c>
      <c r="AO37" s="1">
        <f t="shared" si="14"/>
        <v>589</v>
      </c>
    </row>
    <row r="38" spans="1:41" x14ac:dyDescent="0.3">
      <c r="B38" s="16" t="s">
        <v>31</v>
      </c>
      <c r="C38" s="12">
        <f>C24</f>
        <v>1.6800000000000002</v>
      </c>
      <c r="D38" s="12">
        <f t="shared" ref="D38:AL38" si="16">D24</f>
        <v>1.6800000000000002</v>
      </c>
      <c r="E38" s="12">
        <f t="shared" si="16"/>
        <v>1.6800000000000002</v>
      </c>
      <c r="F38" s="12">
        <f t="shared" si="16"/>
        <v>1.6800000000000002</v>
      </c>
      <c r="G38" s="12">
        <f t="shared" si="16"/>
        <v>1.6800000000000002</v>
      </c>
      <c r="H38" s="12">
        <f t="shared" si="16"/>
        <v>1.6800000000000002</v>
      </c>
      <c r="I38" s="12">
        <f t="shared" si="16"/>
        <v>1.6800000000000002</v>
      </c>
      <c r="J38" s="12">
        <f t="shared" si="16"/>
        <v>1.6800000000000002</v>
      </c>
      <c r="K38" s="12">
        <f t="shared" si="16"/>
        <v>1.6800000000000002</v>
      </c>
      <c r="L38" s="12">
        <f t="shared" si="16"/>
        <v>1.6800000000000002</v>
      </c>
      <c r="M38" s="12">
        <f t="shared" si="16"/>
        <v>1.6800000000000002</v>
      </c>
      <c r="N38" s="12">
        <f t="shared" si="16"/>
        <v>1.6800000000000002</v>
      </c>
      <c r="O38" s="12">
        <f t="shared" si="16"/>
        <v>1.8375000000000001</v>
      </c>
      <c r="P38" s="12">
        <f t="shared" si="16"/>
        <v>1.8375000000000001</v>
      </c>
      <c r="Q38" s="12">
        <f t="shared" si="16"/>
        <v>1.8375000000000001</v>
      </c>
      <c r="R38" s="12">
        <f t="shared" si="16"/>
        <v>1.8375000000000001</v>
      </c>
      <c r="S38" s="12">
        <f t="shared" si="16"/>
        <v>1.8375000000000001</v>
      </c>
      <c r="T38" s="12">
        <f t="shared" si="16"/>
        <v>1.8375000000000001</v>
      </c>
      <c r="U38" s="12">
        <f t="shared" si="16"/>
        <v>1.8375000000000001</v>
      </c>
      <c r="V38" s="12">
        <f t="shared" si="16"/>
        <v>1.8375000000000001</v>
      </c>
      <c r="W38" s="12">
        <f t="shared" si="16"/>
        <v>1.8375000000000001</v>
      </c>
      <c r="X38" s="12">
        <f t="shared" si="16"/>
        <v>1.8375000000000001</v>
      </c>
      <c r="Y38" s="12">
        <f t="shared" si="16"/>
        <v>1.8375000000000001</v>
      </c>
      <c r="Z38" s="12">
        <f t="shared" si="16"/>
        <v>1.8375000000000001</v>
      </c>
      <c r="AA38" s="12">
        <f t="shared" si="16"/>
        <v>1.9950000000000001</v>
      </c>
      <c r="AB38" s="12">
        <f t="shared" si="16"/>
        <v>1.9950000000000001</v>
      </c>
      <c r="AC38" s="12">
        <f t="shared" si="16"/>
        <v>1.9950000000000001</v>
      </c>
      <c r="AD38" s="12">
        <f t="shared" si="16"/>
        <v>1.9950000000000001</v>
      </c>
      <c r="AE38" s="12">
        <f t="shared" si="16"/>
        <v>1.9950000000000001</v>
      </c>
      <c r="AF38" s="12">
        <f t="shared" si="16"/>
        <v>1.9950000000000001</v>
      </c>
      <c r="AG38" s="12">
        <f t="shared" si="16"/>
        <v>1.9950000000000001</v>
      </c>
      <c r="AH38" s="12">
        <f t="shared" si="16"/>
        <v>1.9950000000000001</v>
      </c>
      <c r="AI38" s="12">
        <f t="shared" si="16"/>
        <v>1.9950000000000001</v>
      </c>
      <c r="AJ38" s="12">
        <f t="shared" si="16"/>
        <v>1.9950000000000001</v>
      </c>
      <c r="AK38" s="12">
        <f t="shared" si="16"/>
        <v>1.9950000000000001</v>
      </c>
      <c r="AL38" s="12">
        <f t="shared" si="16"/>
        <v>1.9950000000000001</v>
      </c>
      <c r="AM38" s="1">
        <f t="shared" si="12"/>
        <v>20.16</v>
      </c>
      <c r="AN38" s="1">
        <f t="shared" si="13"/>
        <v>22.049999999999997</v>
      </c>
      <c r="AO38" s="1">
        <f t="shared" si="14"/>
        <v>23.940000000000008</v>
      </c>
    </row>
    <row r="39" spans="1:41" x14ac:dyDescent="0.3">
      <c r="B39" t="s">
        <v>32</v>
      </c>
      <c r="C39" s="1">
        <f>C36-C37-C38</f>
        <v>90.32</v>
      </c>
      <c r="D39" s="1">
        <f t="shared" ref="D39:AL39" si="17">D36-D37-D38</f>
        <v>90.32</v>
      </c>
      <c r="E39" s="1">
        <f t="shared" si="17"/>
        <v>90.32</v>
      </c>
      <c r="F39" s="1">
        <f t="shared" si="17"/>
        <v>90.32</v>
      </c>
      <c r="G39" s="1">
        <f t="shared" si="17"/>
        <v>90.32</v>
      </c>
      <c r="H39" s="1">
        <f t="shared" si="17"/>
        <v>90.32</v>
      </c>
      <c r="I39" s="1">
        <f t="shared" si="17"/>
        <v>90.32</v>
      </c>
      <c r="J39" s="1">
        <f t="shared" si="17"/>
        <v>90.32</v>
      </c>
      <c r="K39" s="1">
        <f t="shared" si="17"/>
        <v>90.32</v>
      </c>
      <c r="L39" s="1">
        <f t="shared" si="17"/>
        <v>90.32</v>
      </c>
      <c r="M39" s="1">
        <f t="shared" si="17"/>
        <v>90.32</v>
      </c>
      <c r="N39" s="1">
        <f t="shared" si="17"/>
        <v>90.32</v>
      </c>
      <c r="O39" s="1">
        <f t="shared" si="17"/>
        <v>98.787499999999994</v>
      </c>
      <c r="P39" s="1">
        <f t="shared" si="17"/>
        <v>98.787499999999994</v>
      </c>
      <c r="Q39" s="1">
        <f t="shared" si="17"/>
        <v>98.787499999999994</v>
      </c>
      <c r="R39" s="1">
        <f t="shared" si="17"/>
        <v>98.787499999999994</v>
      </c>
      <c r="S39" s="1">
        <f t="shared" si="17"/>
        <v>98.787499999999994</v>
      </c>
      <c r="T39" s="1">
        <f t="shared" si="17"/>
        <v>98.787499999999994</v>
      </c>
      <c r="U39" s="1">
        <f t="shared" si="17"/>
        <v>98.787499999999994</v>
      </c>
      <c r="V39" s="1">
        <f t="shared" si="17"/>
        <v>98.787499999999994</v>
      </c>
      <c r="W39" s="1">
        <f t="shared" si="17"/>
        <v>98.787499999999994</v>
      </c>
      <c r="X39" s="1">
        <f t="shared" si="17"/>
        <v>98.787499999999994</v>
      </c>
      <c r="Y39" s="1">
        <f t="shared" si="17"/>
        <v>98.787499999999994</v>
      </c>
      <c r="Z39" s="1">
        <f t="shared" si="17"/>
        <v>98.787499999999994</v>
      </c>
      <c r="AA39" s="1">
        <f t="shared" si="17"/>
        <v>107.255</v>
      </c>
      <c r="AB39" s="1">
        <f t="shared" si="17"/>
        <v>107.255</v>
      </c>
      <c r="AC39" s="1">
        <f t="shared" si="17"/>
        <v>107.255</v>
      </c>
      <c r="AD39" s="1">
        <f t="shared" si="17"/>
        <v>107.255</v>
      </c>
      <c r="AE39" s="1">
        <f t="shared" si="17"/>
        <v>107.255</v>
      </c>
      <c r="AF39" s="1">
        <f t="shared" si="17"/>
        <v>107.255</v>
      </c>
      <c r="AG39" s="1">
        <f t="shared" si="17"/>
        <v>107.255</v>
      </c>
      <c r="AH39" s="1">
        <f t="shared" si="17"/>
        <v>107.255</v>
      </c>
      <c r="AI39" s="1">
        <f t="shared" si="17"/>
        <v>107.255</v>
      </c>
      <c r="AJ39" s="1">
        <f t="shared" si="17"/>
        <v>107.255</v>
      </c>
      <c r="AK39" s="1">
        <f t="shared" si="17"/>
        <v>107.255</v>
      </c>
      <c r="AL39" s="1">
        <f t="shared" si="17"/>
        <v>107.255</v>
      </c>
      <c r="AM39" s="1">
        <f t="shared" si="12"/>
        <v>1083.8399999999997</v>
      </c>
      <c r="AN39" s="1">
        <f t="shared" si="13"/>
        <v>1185.45</v>
      </c>
      <c r="AO39" s="1">
        <f t="shared" si="14"/>
        <v>1287.06</v>
      </c>
    </row>
    <row r="41" spans="1:41" x14ac:dyDescent="0.3">
      <c r="B41" t="s">
        <v>33</v>
      </c>
      <c r="C41" s="1">
        <f>IF($C$5="W",$C$11*C20,$D$11*C20)</f>
        <v>22.666666666666671</v>
      </c>
      <c r="D41" s="1">
        <f t="shared" ref="D41:AL41" si="18">IF($C$5="W",$C$11*D20,$D$11*D20)</f>
        <v>22.666666666666671</v>
      </c>
      <c r="E41" s="1">
        <f t="shared" si="18"/>
        <v>22.666666666666671</v>
      </c>
      <c r="F41" s="1">
        <f t="shared" si="18"/>
        <v>22.666666666666671</v>
      </c>
      <c r="G41" s="1">
        <f t="shared" si="18"/>
        <v>22.666666666666671</v>
      </c>
      <c r="H41" s="1">
        <f t="shared" si="18"/>
        <v>22.666666666666671</v>
      </c>
      <c r="I41" s="1">
        <f t="shared" si="18"/>
        <v>22.666666666666671</v>
      </c>
      <c r="J41" s="1">
        <f t="shared" si="18"/>
        <v>22.666666666666671</v>
      </c>
      <c r="K41" s="1">
        <f t="shared" si="18"/>
        <v>22.666666666666671</v>
      </c>
      <c r="L41" s="1">
        <f t="shared" si="18"/>
        <v>22.666666666666671</v>
      </c>
      <c r="M41" s="1">
        <f t="shared" si="18"/>
        <v>22.666666666666671</v>
      </c>
      <c r="N41" s="1">
        <f t="shared" si="18"/>
        <v>22.666666666666671</v>
      </c>
      <c r="O41" s="1">
        <f t="shared" si="18"/>
        <v>24.791666666666671</v>
      </c>
      <c r="P41" s="1">
        <f t="shared" si="18"/>
        <v>24.791666666666671</v>
      </c>
      <c r="Q41" s="1">
        <f t="shared" si="18"/>
        <v>24.791666666666671</v>
      </c>
      <c r="R41" s="1">
        <f t="shared" si="18"/>
        <v>24.791666666666671</v>
      </c>
      <c r="S41" s="1">
        <f t="shared" si="18"/>
        <v>24.791666666666671</v>
      </c>
      <c r="T41" s="1">
        <f t="shared" si="18"/>
        <v>24.791666666666671</v>
      </c>
      <c r="U41" s="1">
        <f t="shared" si="18"/>
        <v>24.791666666666671</v>
      </c>
      <c r="V41" s="1">
        <f t="shared" si="18"/>
        <v>24.791666666666671</v>
      </c>
      <c r="W41" s="1">
        <f t="shared" si="18"/>
        <v>24.791666666666671</v>
      </c>
      <c r="X41" s="1">
        <f t="shared" si="18"/>
        <v>24.791666666666671</v>
      </c>
      <c r="Y41" s="1">
        <f t="shared" si="18"/>
        <v>24.791666666666671</v>
      </c>
      <c r="Z41" s="1">
        <f t="shared" si="18"/>
        <v>24.791666666666671</v>
      </c>
      <c r="AA41" s="1">
        <f t="shared" si="18"/>
        <v>26.916666666666671</v>
      </c>
      <c r="AB41" s="1">
        <f t="shared" si="18"/>
        <v>26.916666666666671</v>
      </c>
      <c r="AC41" s="1">
        <f t="shared" si="18"/>
        <v>26.916666666666671</v>
      </c>
      <c r="AD41" s="1">
        <f t="shared" si="18"/>
        <v>26.916666666666671</v>
      </c>
      <c r="AE41" s="1">
        <f t="shared" si="18"/>
        <v>26.916666666666671</v>
      </c>
      <c r="AF41" s="1">
        <f t="shared" si="18"/>
        <v>26.916666666666671</v>
      </c>
      <c r="AG41" s="1">
        <f t="shared" si="18"/>
        <v>26.916666666666671</v>
      </c>
      <c r="AH41" s="1">
        <f t="shared" si="18"/>
        <v>26.916666666666671</v>
      </c>
      <c r="AI41" s="1">
        <f t="shared" si="18"/>
        <v>26.916666666666671</v>
      </c>
      <c r="AJ41" s="1">
        <f t="shared" si="18"/>
        <v>26.916666666666671</v>
      </c>
      <c r="AK41" s="1">
        <f t="shared" si="18"/>
        <v>26.916666666666671</v>
      </c>
      <c r="AL41" s="1">
        <f t="shared" si="18"/>
        <v>26.916666666666671</v>
      </c>
      <c r="AM41" s="1">
        <f t="shared" ref="AM41:AM57" si="19">SUM(C41:N41)</f>
        <v>272.00000000000011</v>
      </c>
      <c r="AN41" s="1">
        <f t="shared" ref="AN41:AN57" si="20">SUM(O41:Z41)</f>
        <v>297.50000000000011</v>
      </c>
      <c r="AO41" s="1">
        <f t="shared" ref="AO41:AO57" si="21">SUM(AA41:AL41)</f>
        <v>323.00000000000017</v>
      </c>
    </row>
    <row r="42" spans="1:41" x14ac:dyDescent="0.3">
      <c r="A42" s="15">
        <v>0.1</v>
      </c>
      <c r="B42" t="s">
        <v>1</v>
      </c>
      <c r="C42" s="1">
        <f>$A$42*C41</f>
        <v>2.2666666666666671</v>
      </c>
      <c r="D42" s="1">
        <f t="shared" ref="D42:AL42" si="22">$A$42*D41</f>
        <v>2.2666666666666671</v>
      </c>
      <c r="E42" s="1">
        <f t="shared" si="22"/>
        <v>2.2666666666666671</v>
      </c>
      <c r="F42" s="1">
        <f t="shared" si="22"/>
        <v>2.2666666666666671</v>
      </c>
      <c r="G42" s="1">
        <f t="shared" si="22"/>
        <v>2.2666666666666671</v>
      </c>
      <c r="H42" s="1">
        <f t="shared" si="22"/>
        <v>2.2666666666666671</v>
      </c>
      <c r="I42" s="1">
        <f t="shared" si="22"/>
        <v>2.2666666666666671</v>
      </c>
      <c r="J42" s="1">
        <f t="shared" si="22"/>
        <v>2.2666666666666671</v>
      </c>
      <c r="K42" s="1">
        <f t="shared" si="22"/>
        <v>2.2666666666666671</v>
      </c>
      <c r="L42" s="1">
        <f t="shared" si="22"/>
        <v>2.2666666666666671</v>
      </c>
      <c r="M42" s="1">
        <f t="shared" si="22"/>
        <v>2.2666666666666671</v>
      </c>
      <c r="N42" s="1">
        <f t="shared" si="22"/>
        <v>2.2666666666666671</v>
      </c>
      <c r="O42" s="1">
        <f t="shared" si="22"/>
        <v>2.4791666666666674</v>
      </c>
      <c r="P42" s="1">
        <f t="shared" si="22"/>
        <v>2.4791666666666674</v>
      </c>
      <c r="Q42" s="1">
        <f t="shared" si="22"/>
        <v>2.4791666666666674</v>
      </c>
      <c r="R42" s="1">
        <f t="shared" si="22"/>
        <v>2.4791666666666674</v>
      </c>
      <c r="S42" s="1">
        <f t="shared" si="22"/>
        <v>2.4791666666666674</v>
      </c>
      <c r="T42" s="1">
        <f t="shared" si="22"/>
        <v>2.4791666666666674</v>
      </c>
      <c r="U42" s="1">
        <f t="shared" si="22"/>
        <v>2.4791666666666674</v>
      </c>
      <c r="V42" s="1">
        <f t="shared" si="22"/>
        <v>2.4791666666666674</v>
      </c>
      <c r="W42" s="1">
        <f t="shared" si="22"/>
        <v>2.4791666666666674</v>
      </c>
      <c r="X42" s="1">
        <f t="shared" si="22"/>
        <v>2.4791666666666674</v>
      </c>
      <c r="Y42" s="1">
        <f t="shared" si="22"/>
        <v>2.4791666666666674</v>
      </c>
      <c r="Z42" s="1">
        <f t="shared" si="22"/>
        <v>2.4791666666666674</v>
      </c>
      <c r="AA42" s="1">
        <f t="shared" si="22"/>
        <v>2.6916666666666673</v>
      </c>
      <c r="AB42" s="1">
        <f t="shared" si="22"/>
        <v>2.6916666666666673</v>
      </c>
      <c r="AC42" s="1">
        <f t="shared" si="22"/>
        <v>2.6916666666666673</v>
      </c>
      <c r="AD42" s="1">
        <f t="shared" si="22"/>
        <v>2.6916666666666673</v>
      </c>
      <c r="AE42" s="1">
        <f t="shared" si="22"/>
        <v>2.6916666666666673</v>
      </c>
      <c r="AF42" s="1">
        <f t="shared" si="22"/>
        <v>2.6916666666666673</v>
      </c>
      <c r="AG42" s="1">
        <f t="shared" si="22"/>
        <v>2.6916666666666673</v>
      </c>
      <c r="AH42" s="1">
        <f t="shared" si="22"/>
        <v>2.6916666666666673</v>
      </c>
      <c r="AI42" s="1">
        <f t="shared" si="22"/>
        <v>2.6916666666666673</v>
      </c>
      <c r="AJ42" s="1">
        <f t="shared" si="22"/>
        <v>2.6916666666666673</v>
      </c>
      <c r="AK42" s="1">
        <f t="shared" si="22"/>
        <v>2.6916666666666673</v>
      </c>
      <c r="AL42" s="1">
        <f t="shared" si="22"/>
        <v>2.6916666666666673</v>
      </c>
      <c r="AM42" s="1">
        <f t="shared" si="19"/>
        <v>27.2</v>
      </c>
      <c r="AN42" s="1">
        <f t="shared" si="20"/>
        <v>29.750000000000011</v>
      </c>
      <c r="AO42" s="1">
        <f t="shared" si="21"/>
        <v>32.300000000000004</v>
      </c>
    </row>
    <row r="43" spans="1:41" x14ac:dyDescent="0.3">
      <c r="A43" s="15">
        <v>0.04</v>
      </c>
      <c r="B43" t="s">
        <v>36</v>
      </c>
      <c r="C43" s="1">
        <f>$A43*C$36</f>
        <v>5.3333333333333339</v>
      </c>
      <c r="D43" s="1">
        <f t="shared" ref="D43:AL43" si="23">$A43*D$36</f>
        <v>5.3333333333333339</v>
      </c>
      <c r="E43" s="1">
        <f t="shared" si="23"/>
        <v>5.3333333333333339</v>
      </c>
      <c r="F43" s="1">
        <f t="shared" si="23"/>
        <v>5.3333333333333339</v>
      </c>
      <c r="G43" s="1">
        <f t="shared" si="23"/>
        <v>5.3333333333333339</v>
      </c>
      <c r="H43" s="1">
        <f t="shared" si="23"/>
        <v>5.3333333333333339</v>
      </c>
      <c r="I43" s="1">
        <f t="shared" si="23"/>
        <v>5.3333333333333339</v>
      </c>
      <c r="J43" s="1">
        <f t="shared" si="23"/>
        <v>5.3333333333333339</v>
      </c>
      <c r="K43" s="1">
        <f t="shared" si="23"/>
        <v>5.3333333333333339</v>
      </c>
      <c r="L43" s="1">
        <f t="shared" si="23"/>
        <v>5.3333333333333339</v>
      </c>
      <c r="M43" s="1">
        <f t="shared" si="23"/>
        <v>5.3333333333333339</v>
      </c>
      <c r="N43" s="1">
        <f t="shared" si="23"/>
        <v>5.3333333333333339</v>
      </c>
      <c r="O43" s="1">
        <f t="shared" si="23"/>
        <v>5.8333333333333339</v>
      </c>
      <c r="P43" s="1">
        <f t="shared" si="23"/>
        <v>5.8333333333333339</v>
      </c>
      <c r="Q43" s="1">
        <f t="shared" si="23"/>
        <v>5.8333333333333339</v>
      </c>
      <c r="R43" s="1">
        <f t="shared" si="23"/>
        <v>5.8333333333333339</v>
      </c>
      <c r="S43" s="1">
        <f t="shared" si="23"/>
        <v>5.8333333333333339</v>
      </c>
      <c r="T43" s="1">
        <f t="shared" si="23"/>
        <v>5.8333333333333339</v>
      </c>
      <c r="U43" s="1">
        <f t="shared" si="23"/>
        <v>5.8333333333333339</v>
      </c>
      <c r="V43" s="1">
        <f t="shared" si="23"/>
        <v>5.8333333333333339</v>
      </c>
      <c r="W43" s="1">
        <f t="shared" si="23"/>
        <v>5.8333333333333339</v>
      </c>
      <c r="X43" s="1">
        <f t="shared" si="23"/>
        <v>5.8333333333333339</v>
      </c>
      <c r="Y43" s="1">
        <f t="shared" si="23"/>
        <v>5.8333333333333339</v>
      </c>
      <c r="Z43" s="1">
        <f t="shared" si="23"/>
        <v>5.8333333333333339</v>
      </c>
      <c r="AA43" s="1">
        <f t="shared" si="23"/>
        <v>6.3333333333333339</v>
      </c>
      <c r="AB43" s="1">
        <f t="shared" si="23"/>
        <v>6.3333333333333339</v>
      </c>
      <c r="AC43" s="1">
        <f t="shared" si="23"/>
        <v>6.3333333333333339</v>
      </c>
      <c r="AD43" s="1">
        <f t="shared" si="23"/>
        <v>6.3333333333333339</v>
      </c>
      <c r="AE43" s="1">
        <f t="shared" si="23"/>
        <v>6.3333333333333339</v>
      </c>
      <c r="AF43" s="1">
        <f t="shared" si="23"/>
        <v>6.3333333333333339</v>
      </c>
      <c r="AG43" s="1">
        <f t="shared" si="23"/>
        <v>6.3333333333333339</v>
      </c>
      <c r="AH43" s="1">
        <f t="shared" si="23"/>
        <v>6.3333333333333339</v>
      </c>
      <c r="AI43" s="1">
        <f t="shared" si="23"/>
        <v>6.3333333333333339</v>
      </c>
      <c r="AJ43" s="1">
        <f t="shared" si="23"/>
        <v>6.3333333333333339</v>
      </c>
      <c r="AK43" s="1">
        <f t="shared" si="23"/>
        <v>6.3333333333333339</v>
      </c>
      <c r="AL43" s="1">
        <f t="shared" si="23"/>
        <v>6.3333333333333339</v>
      </c>
      <c r="AM43" s="1">
        <f t="shared" si="19"/>
        <v>64.000000000000014</v>
      </c>
      <c r="AN43" s="1">
        <f t="shared" si="20"/>
        <v>70.000000000000014</v>
      </c>
      <c r="AO43" s="1">
        <f t="shared" si="21"/>
        <v>76.000000000000014</v>
      </c>
    </row>
    <row r="44" spans="1:41" x14ac:dyDescent="0.3">
      <c r="A44" s="1">
        <f>20*3500/1000</f>
        <v>70</v>
      </c>
      <c r="B44" t="s">
        <v>4</v>
      </c>
      <c r="C44" s="1">
        <f t="shared" ref="C44:C50" si="24">$A44/12</f>
        <v>5.833333333333333</v>
      </c>
      <c r="D44" s="1">
        <f t="shared" ref="D44:AL50" si="25">$A44/12</f>
        <v>5.833333333333333</v>
      </c>
      <c r="E44" s="1">
        <f t="shared" si="25"/>
        <v>5.833333333333333</v>
      </c>
      <c r="F44" s="1">
        <f t="shared" si="25"/>
        <v>5.833333333333333</v>
      </c>
      <c r="G44" s="1">
        <f t="shared" si="25"/>
        <v>5.833333333333333</v>
      </c>
      <c r="H44" s="1">
        <f t="shared" si="25"/>
        <v>5.833333333333333</v>
      </c>
      <c r="I44" s="1">
        <f t="shared" si="25"/>
        <v>5.833333333333333</v>
      </c>
      <c r="J44" s="1">
        <f t="shared" si="25"/>
        <v>5.833333333333333</v>
      </c>
      <c r="K44" s="1">
        <f t="shared" si="25"/>
        <v>5.833333333333333</v>
      </c>
      <c r="L44" s="1">
        <f t="shared" si="25"/>
        <v>5.833333333333333</v>
      </c>
      <c r="M44" s="1">
        <f t="shared" si="25"/>
        <v>5.833333333333333</v>
      </c>
      <c r="N44" s="1">
        <f t="shared" si="25"/>
        <v>5.833333333333333</v>
      </c>
      <c r="O44" s="1">
        <f t="shared" si="25"/>
        <v>5.833333333333333</v>
      </c>
      <c r="P44" s="1">
        <f t="shared" si="25"/>
        <v>5.833333333333333</v>
      </c>
      <c r="Q44" s="1">
        <f t="shared" si="25"/>
        <v>5.833333333333333</v>
      </c>
      <c r="R44" s="1">
        <f t="shared" si="25"/>
        <v>5.833333333333333</v>
      </c>
      <c r="S44" s="1">
        <f t="shared" si="25"/>
        <v>5.833333333333333</v>
      </c>
      <c r="T44" s="1">
        <f t="shared" si="25"/>
        <v>5.833333333333333</v>
      </c>
      <c r="U44" s="1">
        <f t="shared" si="25"/>
        <v>5.833333333333333</v>
      </c>
      <c r="V44" s="1">
        <f t="shared" si="25"/>
        <v>5.833333333333333</v>
      </c>
      <c r="W44" s="1">
        <f t="shared" si="25"/>
        <v>5.833333333333333</v>
      </c>
      <c r="X44" s="1">
        <f t="shared" si="25"/>
        <v>5.833333333333333</v>
      </c>
      <c r="Y44" s="1">
        <f t="shared" si="25"/>
        <v>5.833333333333333</v>
      </c>
      <c r="Z44" s="1">
        <f t="shared" si="25"/>
        <v>5.833333333333333</v>
      </c>
      <c r="AA44" s="1">
        <f t="shared" si="25"/>
        <v>5.833333333333333</v>
      </c>
      <c r="AB44" s="1">
        <f t="shared" si="25"/>
        <v>5.833333333333333</v>
      </c>
      <c r="AC44" s="1">
        <f t="shared" si="25"/>
        <v>5.833333333333333</v>
      </c>
      <c r="AD44" s="1">
        <f t="shared" si="25"/>
        <v>5.833333333333333</v>
      </c>
      <c r="AE44" s="1">
        <f t="shared" si="25"/>
        <v>5.833333333333333</v>
      </c>
      <c r="AF44" s="1">
        <f t="shared" si="25"/>
        <v>5.833333333333333</v>
      </c>
      <c r="AG44" s="1">
        <f t="shared" si="25"/>
        <v>5.833333333333333</v>
      </c>
      <c r="AH44" s="1">
        <f t="shared" si="25"/>
        <v>5.833333333333333</v>
      </c>
      <c r="AI44" s="1">
        <f t="shared" si="25"/>
        <v>5.833333333333333</v>
      </c>
      <c r="AJ44" s="1">
        <f t="shared" si="25"/>
        <v>5.833333333333333</v>
      </c>
      <c r="AK44" s="1">
        <f t="shared" si="25"/>
        <v>5.833333333333333</v>
      </c>
      <c r="AL44" s="1">
        <f t="shared" si="25"/>
        <v>5.833333333333333</v>
      </c>
      <c r="AM44" s="1">
        <f t="shared" si="19"/>
        <v>70</v>
      </c>
      <c r="AN44" s="1">
        <f t="shared" si="20"/>
        <v>70</v>
      </c>
      <c r="AO44" s="1">
        <f t="shared" si="21"/>
        <v>70</v>
      </c>
    </row>
    <row r="45" spans="1:41" x14ac:dyDescent="0.3">
      <c r="A45" s="1">
        <v>10</v>
      </c>
      <c r="B45" t="s">
        <v>37</v>
      </c>
      <c r="C45" s="1">
        <f t="shared" si="24"/>
        <v>0.83333333333333337</v>
      </c>
      <c r="D45" s="1">
        <f t="shared" si="25"/>
        <v>0.83333333333333337</v>
      </c>
      <c r="E45" s="1">
        <f t="shared" si="25"/>
        <v>0.83333333333333337</v>
      </c>
      <c r="F45" s="1">
        <f t="shared" si="25"/>
        <v>0.83333333333333337</v>
      </c>
      <c r="G45" s="1">
        <f t="shared" si="25"/>
        <v>0.83333333333333337</v>
      </c>
      <c r="H45" s="1">
        <f t="shared" si="25"/>
        <v>0.83333333333333337</v>
      </c>
      <c r="I45" s="1">
        <f t="shared" si="25"/>
        <v>0.83333333333333337</v>
      </c>
      <c r="J45" s="1">
        <f t="shared" si="25"/>
        <v>0.83333333333333337</v>
      </c>
      <c r="K45" s="1">
        <f t="shared" si="25"/>
        <v>0.83333333333333337</v>
      </c>
      <c r="L45" s="1">
        <f t="shared" si="25"/>
        <v>0.83333333333333337</v>
      </c>
      <c r="M45" s="1">
        <f t="shared" si="25"/>
        <v>0.83333333333333337</v>
      </c>
      <c r="N45" s="1">
        <f t="shared" si="25"/>
        <v>0.83333333333333337</v>
      </c>
      <c r="O45" s="1">
        <f t="shared" si="25"/>
        <v>0.83333333333333337</v>
      </c>
      <c r="P45" s="1">
        <f t="shared" si="25"/>
        <v>0.83333333333333337</v>
      </c>
      <c r="Q45" s="1">
        <f t="shared" si="25"/>
        <v>0.83333333333333337</v>
      </c>
      <c r="R45" s="1">
        <f t="shared" si="25"/>
        <v>0.83333333333333337</v>
      </c>
      <c r="S45" s="1">
        <f t="shared" si="25"/>
        <v>0.83333333333333337</v>
      </c>
      <c r="T45" s="1">
        <f t="shared" si="25"/>
        <v>0.83333333333333337</v>
      </c>
      <c r="U45" s="1">
        <f t="shared" si="25"/>
        <v>0.83333333333333337</v>
      </c>
      <c r="V45" s="1">
        <f t="shared" si="25"/>
        <v>0.83333333333333337</v>
      </c>
      <c r="W45" s="1">
        <f t="shared" si="25"/>
        <v>0.83333333333333337</v>
      </c>
      <c r="X45" s="1">
        <f t="shared" si="25"/>
        <v>0.83333333333333337</v>
      </c>
      <c r="Y45" s="1">
        <f t="shared" si="25"/>
        <v>0.83333333333333337</v>
      </c>
      <c r="Z45" s="1">
        <f t="shared" si="25"/>
        <v>0.83333333333333337</v>
      </c>
      <c r="AA45" s="1">
        <f t="shared" si="25"/>
        <v>0.83333333333333337</v>
      </c>
      <c r="AB45" s="1">
        <f t="shared" si="25"/>
        <v>0.83333333333333337</v>
      </c>
      <c r="AC45" s="1">
        <f t="shared" si="25"/>
        <v>0.83333333333333337</v>
      </c>
      <c r="AD45" s="1">
        <f t="shared" si="25"/>
        <v>0.83333333333333337</v>
      </c>
      <c r="AE45" s="1">
        <f t="shared" si="25"/>
        <v>0.83333333333333337</v>
      </c>
      <c r="AF45" s="1">
        <f t="shared" si="25"/>
        <v>0.83333333333333337</v>
      </c>
      <c r="AG45" s="1">
        <f t="shared" si="25"/>
        <v>0.83333333333333337</v>
      </c>
      <c r="AH45" s="1">
        <f t="shared" si="25"/>
        <v>0.83333333333333337</v>
      </c>
      <c r="AI45" s="1">
        <f t="shared" si="25"/>
        <v>0.83333333333333337</v>
      </c>
      <c r="AJ45" s="1">
        <f t="shared" si="25"/>
        <v>0.83333333333333337</v>
      </c>
      <c r="AK45" s="1">
        <f t="shared" si="25"/>
        <v>0.83333333333333337</v>
      </c>
      <c r="AL45" s="1">
        <f t="shared" si="25"/>
        <v>0.83333333333333337</v>
      </c>
      <c r="AM45" s="1">
        <f t="shared" si="19"/>
        <v>10</v>
      </c>
      <c r="AN45" s="1">
        <f t="shared" si="20"/>
        <v>10</v>
      </c>
      <c r="AO45" s="1">
        <f t="shared" si="21"/>
        <v>10</v>
      </c>
    </row>
    <row r="46" spans="1:41" x14ac:dyDescent="0.3">
      <c r="A46" s="1">
        <f>0.7*42</f>
        <v>29.4</v>
      </c>
      <c r="B46" t="s">
        <v>5</v>
      </c>
      <c r="C46" s="1">
        <f t="shared" si="24"/>
        <v>2.4499999999999997</v>
      </c>
      <c r="D46" s="1">
        <f t="shared" si="25"/>
        <v>2.4499999999999997</v>
      </c>
      <c r="E46" s="1">
        <f t="shared" si="25"/>
        <v>2.4499999999999997</v>
      </c>
      <c r="F46" s="1">
        <f t="shared" si="25"/>
        <v>2.4499999999999997</v>
      </c>
      <c r="G46" s="1">
        <f t="shared" si="25"/>
        <v>2.4499999999999997</v>
      </c>
      <c r="H46" s="1">
        <f t="shared" si="25"/>
        <v>2.4499999999999997</v>
      </c>
      <c r="I46" s="1">
        <f t="shared" si="25"/>
        <v>2.4499999999999997</v>
      </c>
      <c r="J46" s="1">
        <f t="shared" si="25"/>
        <v>2.4499999999999997</v>
      </c>
      <c r="K46" s="1">
        <f t="shared" si="25"/>
        <v>2.4499999999999997</v>
      </c>
      <c r="L46" s="1">
        <f t="shared" si="25"/>
        <v>2.4499999999999997</v>
      </c>
      <c r="M46" s="1">
        <f t="shared" si="25"/>
        <v>2.4499999999999997</v>
      </c>
      <c r="N46" s="1">
        <f t="shared" si="25"/>
        <v>2.4499999999999997</v>
      </c>
      <c r="O46" s="1">
        <f>($A$46+$C$12/1000)/12</f>
        <v>2.6166666666666667</v>
      </c>
      <c r="P46" s="1">
        <f t="shared" ref="P46:Z46" si="26">($A$46+$C$12/1000)/12</f>
        <v>2.6166666666666667</v>
      </c>
      <c r="Q46" s="1">
        <f t="shared" si="26"/>
        <v>2.6166666666666667</v>
      </c>
      <c r="R46" s="1">
        <f t="shared" si="26"/>
        <v>2.6166666666666667</v>
      </c>
      <c r="S46" s="1">
        <f t="shared" si="26"/>
        <v>2.6166666666666667</v>
      </c>
      <c r="T46" s="1">
        <f t="shared" si="26"/>
        <v>2.6166666666666667</v>
      </c>
      <c r="U46" s="1">
        <f t="shared" si="26"/>
        <v>2.6166666666666667</v>
      </c>
      <c r="V46" s="1">
        <f t="shared" si="26"/>
        <v>2.6166666666666667</v>
      </c>
      <c r="W46" s="1">
        <f t="shared" si="26"/>
        <v>2.6166666666666667</v>
      </c>
      <c r="X46" s="1">
        <f t="shared" si="26"/>
        <v>2.6166666666666667</v>
      </c>
      <c r="Y46" s="1">
        <f t="shared" si="26"/>
        <v>2.6166666666666667</v>
      </c>
      <c r="Z46" s="1">
        <f t="shared" si="26"/>
        <v>2.6166666666666667</v>
      </c>
      <c r="AA46" s="1">
        <f t="shared" ref="AA46:AL46" si="27">($A$46+$C$12/1000+$C$12/1000)/12</f>
        <v>2.7833333333333332</v>
      </c>
      <c r="AB46" s="1">
        <f t="shared" si="27"/>
        <v>2.7833333333333332</v>
      </c>
      <c r="AC46" s="1">
        <f t="shared" si="27"/>
        <v>2.7833333333333332</v>
      </c>
      <c r="AD46" s="1">
        <f t="shared" si="27"/>
        <v>2.7833333333333332</v>
      </c>
      <c r="AE46" s="1">
        <f t="shared" si="27"/>
        <v>2.7833333333333332</v>
      </c>
      <c r="AF46" s="1">
        <f t="shared" si="27"/>
        <v>2.7833333333333332</v>
      </c>
      <c r="AG46" s="1">
        <f t="shared" si="27"/>
        <v>2.7833333333333332</v>
      </c>
      <c r="AH46" s="1">
        <f t="shared" si="27"/>
        <v>2.7833333333333332</v>
      </c>
      <c r="AI46" s="1">
        <f t="shared" si="27"/>
        <v>2.7833333333333332</v>
      </c>
      <c r="AJ46" s="1">
        <f t="shared" si="27"/>
        <v>2.7833333333333332</v>
      </c>
      <c r="AK46" s="1">
        <f t="shared" si="27"/>
        <v>2.7833333333333332</v>
      </c>
      <c r="AL46" s="1">
        <f t="shared" si="27"/>
        <v>2.7833333333333332</v>
      </c>
      <c r="AM46" s="1">
        <f t="shared" si="19"/>
        <v>29.399999999999995</v>
      </c>
      <c r="AN46" s="1">
        <f t="shared" si="20"/>
        <v>31.400000000000002</v>
      </c>
      <c r="AO46" s="1">
        <f t="shared" si="21"/>
        <v>33.399999999999991</v>
      </c>
    </row>
    <row r="47" spans="1:41" x14ac:dyDescent="0.3">
      <c r="A47" s="1">
        <v>12</v>
      </c>
      <c r="B47" t="s">
        <v>7</v>
      </c>
      <c r="C47" s="1">
        <f t="shared" si="24"/>
        <v>1</v>
      </c>
      <c r="D47" s="1">
        <f t="shared" si="25"/>
        <v>1</v>
      </c>
      <c r="E47" s="1">
        <f t="shared" si="25"/>
        <v>1</v>
      </c>
      <c r="F47" s="1">
        <f t="shared" si="25"/>
        <v>1</v>
      </c>
      <c r="G47" s="1">
        <f t="shared" si="25"/>
        <v>1</v>
      </c>
      <c r="H47" s="1">
        <f t="shared" si="25"/>
        <v>1</v>
      </c>
      <c r="I47" s="1">
        <f t="shared" si="25"/>
        <v>1</v>
      </c>
      <c r="J47" s="1">
        <f t="shared" si="25"/>
        <v>1</v>
      </c>
      <c r="K47" s="1">
        <f t="shared" si="25"/>
        <v>1</v>
      </c>
      <c r="L47" s="1">
        <f t="shared" si="25"/>
        <v>1</v>
      </c>
      <c r="M47" s="1">
        <f t="shared" si="25"/>
        <v>1</v>
      </c>
      <c r="N47" s="1">
        <f t="shared" si="25"/>
        <v>1</v>
      </c>
      <c r="O47" s="1">
        <f t="shared" si="25"/>
        <v>1</v>
      </c>
      <c r="P47" s="1">
        <f t="shared" si="25"/>
        <v>1</v>
      </c>
      <c r="Q47" s="1">
        <f t="shared" si="25"/>
        <v>1</v>
      </c>
      <c r="R47" s="1">
        <f t="shared" si="25"/>
        <v>1</v>
      </c>
      <c r="S47" s="1">
        <f t="shared" si="25"/>
        <v>1</v>
      </c>
      <c r="T47" s="1">
        <f t="shared" si="25"/>
        <v>1</v>
      </c>
      <c r="U47" s="1">
        <f t="shared" si="25"/>
        <v>1</v>
      </c>
      <c r="V47" s="1">
        <f t="shared" si="25"/>
        <v>1</v>
      </c>
      <c r="W47" s="1">
        <f t="shared" si="25"/>
        <v>1</v>
      </c>
      <c r="X47" s="1">
        <f t="shared" si="25"/>
        <v>1</v>
      </c>
      <c r="Y47" s="1">
        <f t="shared" si="25"/>
        <v>1</v>
      </c>
      <c r="Z47" s="1">
        <f t="shared" si="25"/>
        <v>1</v>
      </c>
      <c r="AA47" s="1">
        <f t="shared" si="25"/>
        <v>1</v>
      </c>
      <c r="AB47" s="1">
        <f t="shared" si="25"/>
        <v>1</v>
      </c>
      <c r="AC47" s="1">
        <f t="shared" si="25"/>
        <v>1</v>
      </c>
      <c r="AD47" s="1">
        <f t="shared" si="25"/>
        <v>1</v>
      </c>
      <c r="AE47" s="1">
        <f t="shared" si="25"/>
        <v>1</v>
      </c>
      <c r="AF47" s="1">
        <f t="shared" si="25"/>
        <v>1</v>
      </c>
      <c r="AG47" s="1">
        <f t="shared" si="25"/>
        <v>1</v>
      </c>
      <c r="AH47" s="1">
        <f t="shared" si="25"/>
        <v>1</v>
      </c>
      <c r="AI47" s="1">
        <f t="shared" si="25"/>
        <v>1</v>
      </c>
      <c r="AJ47" s="1">
        <f t="shared" si="25"/>
        <v>1</v>
      </c>
      <c r="AK47" s="1">
        <f t="shared" si="25"/>
        <v>1</v>
      </c>
      <c r="AL47" s="1">
        <f t="shared" si="25"/>
        <v>1</v>
      </c>
      <c r="AM47" s="1">
        <f t="shared" si="19"/>
        <v>12</v>
      </c>
      <c r="AN47" s="1">
        <f t="shared" si="20"/>
        <v>12</v>
      </c>
      <c r="AO47" s="1">
        <f t="shared" si="21"/>
        <v>12</v>
      </c>
    </row>
    <row r="48" spans="1:41" x14ac:dyDescent="0.3">
      <c r="A48" s="1">
        <v>14</v>
      </c>
      <c r="B48" t="s">
        <v>6</v>
      </c>
      <c r="C48" s="1">
        <f t="shared" si="24"/>
        <v>1.1666666666666667</v>
      </c>
      <c r="D48" s="1">
        <f t="shared" si="25"/>
        <v>1.1666666666666667</v>
      </c>
      <c r="E48" s="1">
        <f t="shared" si="25"/>
        <v>1.1666666666666667</v>
      </c>
      <c r="F48" s="1">
        <f t="shared" si="25"/>
        <v>1.1666666666666667</v>
      </c>
      <c r="G48" s="1">
        <f t="shared" si="25"/>
        <v>1.1666666666666667</v>
      </c>
      <c r="H48" s="1">
        <f t="shared" si="25"/>
        <v>1.1666666666666667</v>
      </c>
      <c r="I48" s="1">
        <f t="shared" si="25"/>
        <v>1.1666666666666667</v>
      </c>
      <c r="J48" s="1">
        <f t="shared" si="25"/>
        <v>1.1666666666666667</v>
      </c>
      <c r="K48" s="1">
        <f t="shared" si="25"/>
        <v>1.1666666666666667</v>
      </c>
      <c r="L48" s="1">
        <f t="shared" si="25"/>
        <v>1.1666666666666667</v>
      </c>
      <c r="M48" s="1">
        <f t="shared" si="25"/>
        <v>1.1666666666666667</v>
      </c>
      <c r="N48" s="1">
        <f t="shared" si="25"/>
        <v>1.1666666666666667</v>
      </c>
      <c r="O48" s="1">
        <f t="shared" si="25"/>
        <v>1.1666666666666667</v>
      </c>
      <c r="P48" s="1">
        <f t="shared" si="25"/>
        <v>1.1666666666666667</v>
      </c>
      <c r="Q48" s="1">
        <f t="shared" si="25"/>
        <v>1.1666666666666667</v>
      </c>
      <c r="R48" s="1">
        <f t="shared" si="25"/>
        <v>1.1666666666666667</v>
      </c>
      <c r="S48" s="1">
        <f t="shared" si="25"/>
        <v>1.1666666666666667</v>
      </c>
      <c r="T48" s="1">
        <f t="shared" si="25"/>
        <v>1.1666666666666667</v>
      </c>
      <c r="U48" s="1">
        <f t="shared" si="25"/>
        <v>1.1666666666666667</v>
      </c>
      <c r="V48" s="1">
        <f t="shared" si="25"/>
        <v>1.1666666666666667</v>
      </c>
      <c r="W48" s="1">
        <f t="shared" si="25"/>
        <v>1.1666666666666667</v>
      </c>
      <c r="X48" s="1">
        <f t="shared" si="25"/>
        <v>1.1666666666666667</v>
      </c>
      <c r="Y48" s="1">
        <f t="shared" si="25"/>
        <v>1.1666666666666667</v>
      </c>
      <c r="Z48" s="1">
        <f t="shared" si="25"/>
        <v>1.1666666666666667</v>
      </c>
      <c r="AA48" s="1">
        <f t="shared" si="25"/>
        <v>1.1666666666666667</v>
      </c>
      <c r="AB48" s="1">
        <f t="shared" si="25"/>
        <v>1.1666666666666667</v>
      </c>
      <c r="AC48" s="1">
        <f t="shared" si="25"/>
        <v>1.1666666666666667</v>
      </c>
      <c r="AD48" s="1">
        <f t="shared" si="25"/>
        <v>1.1666666666666667</v>
      </c>
      <c r="AE48" s="1">
        <f t="shared" si="25"/>
        <v>1.1666666666666667</v>
      </c>
      <c r="AF48" s="1">
        <f t="shared" si="25"/>
        <v>1.1666666666666667</v>
      </c>
      <c r="AG48" s="1">
        <f t="shared" si="25"/>
        <v>1.1666666666666667</v>
      </c>
      <c r="AH48" s="1">
        <f t="shared" si="25"/>
        <v>1.1666666666666667</v>
      </c>
      <c r="AI48" s="1">
        <f t="shared" si="25"/>
        <v>1.1666666666666667</v>
      </c>
      <c r="AJ48" s="1">
        <f t="shared" si="25"/>
        <v>1.1666666666666667</v>
      </c>
      <c r="AK48" s="1">
        <f t="shared" si="25"/>
        <v>1.1666666666666667</v>
      </c>
      <c r="AL48" s="1">
        <f t="shared" si="25"/>
        <v>1.1666666666666667</v>
      </c>
      <c r="AM48" s="1">
        <f t="shared" si="19"/>
        <v>13.999999999999998</v>
      </c>
      <c r="AN48" s="1">
        <f t="shared" si="20"/>
        <v>13.999999999999998</v>
      </c>
      <c r="AO48" s="1">
        <f t="shared" si="21"/>
        <v>13.999999999999998</v>
      </c>
    </row>
    <row r="49" spans="1:41" x14ac:dyDescent="0.3">
      <c r="A49" s="1">
        <v>75</v>
      </c>
      <c r="B49" t="s">
        <v>0</v>
      </c>
      <c r="C49" s="1">
        <f t="shared" si="24"/>
        <v>6.25</v>
      </c>
      <c r="D49" s="1">
        <f t="shared" si="25"/>
        <v>6.25</v>
      </c>
      <c r="E49" s="1">
        <f t="shared" si="25"/>
        <v>6.25</v>
      </c>
      <c r="F49" s="1">
        <f t="shared" si="25"/>
        <v>6.25</v>
      </c>
      <c r="G49" s="1">
        <f t="shared" si="25"/>
        <v>6.25</v>
      </c>
      <c r="H49" s="1">
        <f t="shared" si="25"/>
        <v>6.25</v>
      </c>
      <c r="I49" s="1">
        <f t="shared" si="25"/>
        <v>6.25</v>
      </c>
      <c r="J49" s="1">
        <f t="shared" si="25"/>
        <v>6.25</v>
      </c>
      <c r="K49" s="1">
        <f t="shared" si="25"/>
        <v>6.25</v>
      </c>
      <c r="L49" s="1">
        <f t="shared" si="25"/>
        <v>6.25</v>
      </c>
      <c r="M49" s="1">
        <f t="shared" si="25"/>
        <v>6.25</v>
      </c>
      <c r="N49" s="1">
        <f t="shared" si="25"/>
        <v>6.25</v>
      </c>
      <c r="O49" s="1">
        <f t="shared" si="25"/>
        <v>6.25</v>
      </c>
      <c r="P49" s="1">
        <f t="shared" si="25"/>
        <v>6.25</v>
      </c>
      <c r="Q49" s="1">
        <f t="shared" si="25"/>
        <v>6.25</v>
      </c>
      <c r="R49" s="1">
        <f t="shared" si="25"/>
        <v>6.25</v>
      </c>
      <c r="S49" s="1">
        <f t="shared" si="25"/>
        <v>6.25</v>
      </c>
      <c r="T49" s="1">
        <f t="shared" si="25"/>
        <v>6.25</v>
      </c>
      <c r="U49" s="1">
        <f t="shared" si="25"/>
        <v>6.25</v>
      </c>
      <c r="V49" s="1">
        <f t="shared" si="25"/>
        <v>6.25</v>
      </c>
      <c r="W49" s="1">
        <f t="shared" si="25"/>
        <v>6.25</v>
      </c>
      <c r="X49" s="1">
        <f t="shared" si="25"/>
        <v>6.25</v>
      </c>
      <c r="Y49" s="1">
        <f t="shared" si="25"/>
        <v>6.25</v>
      </c>
      <c r="Z49" s="1">
        <f t="shared" si="25"/>
        <v>6.25</v>
      </c>
      <c r="AA49" s="1">
        <f t="shared" si="25"/>
        <v>6.25</v>
      </c>
      <c r="AB49" s="1">
        <f t="shared" si="25"/>
        <v>6.25</v>
      </c>
      <c r="AC49" s="1">
        <f t="shared" si="25"/>
        <v>6.25</v>
      </c>
      <c r="AD49" s="1">
        <f t="shared" si="25"/>
        <v>6.25</v>
      </c>
      <c r="AE49" s="1">
        <f t="shared" si="25"/>
        <v>6.25</v>
      </c>
      <c r="AF49" s="1">
        <f t="shared" si="25"/>
        <v>6.25</v>
      </c>
      <c r="AG49" s="1">
        <f t="shared" si="25"/>
        <v>6.25</v>
      </c>
      <c r="AH49" s="1">
        <f t="shared" si="25"/>
        <v>6.25</v>
      </c>
      <c r="AI49" s="1">
        <f t="shared" si="25"/>
        <v>6.25</v>
      </c>
      <c r="AJ49" s="1">
        <f t="shared" si="25"/>
        <v>6.25</v>
      </c>
      <c r="AK49" s="1">
        <f t="shared" si="25"/>
        <v>6.25</v>
      </c>
      <c r="AL49" s="1">
        <f t="shared" si="25"/>
        <v>6.25</v>
      </c>
      <c r="AM49" s="1">
        <f t="shared" si="19"/>
        <v>75</v>
      </c>
      <c r="AN49" s="1">
        <f t="shared" si="20"/>
        <v>75</v>
      </c>
      <c r="AO49" s="1">
        <f t="shared" si="21"/>
        <v>75</v>
      </c>
    </row>
    <row r="50" spans="1:41" x14ac:dyDescent="0.3">
      <c r="A50" s="1">
        <v>1.2</v>
      </c>
      <c r="B50" t="s">
        <v>38</v>
      </c>
      <c r="C50" s="1">
        <f t="shared" si="24"/>
        <v>9.9999999999999992E-2</v>
      </c>
      <c r="D50" s="1">
        <f t="shared" si="25"/>
        <v>9.9999999999999992E-2</v>
      </c>
      <c r="E50" s="1">
        <f t="shared" si="25"/>
        <v>9.9999999999999992E-2</v>
      </c>
      <c r="F50" s="1">
        <f t="shared" si="25"/>
        <v>9.9999999999999992E-2</v>
      </c>
      <c r="G50" s="1">
        <f t="shared" si="25"/>
        <v>9.9999999999999992E-2</v>
      </c>
      <c r="H50" s="1">
        <f t="shared" si="25"/>
        <v>9.9999999999999992E-2</v>
      </c>
      <c r="I50" s="1">
        <f t="shared" si="25"/>
        <v>9.9999999999999992E-2</v>
      </c>
      <c r="J50" s="1">
        <f t="shared" si="25"/>
        <v>9.9999999999999992E-2</v>
      </c>
      <c r="K50" s="1">
        <f t="shared" si="25"/>
        <v>9.9999999999999992E-2</v>
      </c>
      <c r="L50" s="1">
        <f t="shared" si="25"/>
        <v>9.9999999999999992E-2</v>
      </c>
      <c r="M50" s="1">
        <f t="shared" si="25"/>
        <v>9.9999999999999992E-2</v>
      </c>
      <c r="N50" s="1">
        <f t="shared" si="25"/>
        <v>9.9999999999999992E-2</v>
      </c>
      <c r="O50" s="1">
        <f t="shared" si="25"/>
        <v>9.9999999999999992E-2</v>
      </c>
      <c r="P50" s="1">
        <f t="shared" si="25"/>
        <v>9.9999999999999992E-2</v>
      </c>
      <c r="Q50" s="1">
        <f t="shared" si="25"/>
        <v>9.9999999999999992E-2</v>
      </c>
      <c r="R50" s="1">
        <f t="shared" si="25"/>
        <v>9.9999999999999992E-2</v>
      </c>
      <c r="S50" s="1">
        <f t="shared" si="25"/>
        <v>9.9999999999999992E-2</v>
      </c>
      <c r="T50" s="1">
        <f t="shared" si="25"/>
        <v>9.9999999999999992E-2</v>
      </c>
      <c r="U50" s="1">
        <f t="shared" si="25"/>
        <v>9.9999999999999992E-2</v>
      </c>
      <c r="V50" s="1">
        <f t="shared" si="25"/>
        <v>9.9999999999999992E-2</v>
      </c>
      <c r="W50" s="1">
        <f t="shared" si="25"/>
        <v>9.9999999999999992E-2</v>
      </c>
      <c r="X50" s="1">
        <f t="shared" si="25"/>
        <v>9.9999999999999992E-2</v>
      </c>
      <c r="Y50" s="1">
        <f t="shared" si="25"/>
        <v>9.9999999999999992E-2</v>
      </c>
      <c r="Z50" s="1">
        <f t="shared" si="25"/>
        <v>9.9999999999999992E-2</v>
      </c>
      <c r="AA50" s="1">
        <f t="shared" si="25"/>
        <v>9.9999999999999992E-2</v>
      </c>
      <c r="AB50" s="1">
        <f t="shared" si="25"/>
        <v>9.9999999999999992E-2</v>
      </c>
      <c r="AC50" s="1">
        <f t="shared" si="25"/>
        <v>9.9999999999999992E-2</v>
      </c>
      <c r="AD50" s="1">
        <f t="shared" si="25"/>
        <v>9.9999999999999992E-2</v>
      </c>
      <c r="AE50" s="1">
        <f t="shared" si="25"/>
        <v>9.9999999999999992E-2</v>
      </c>
      <c r="AF50" s="1">
        <f t="shared" si="25"/>
        <v>9.9999999999999992E-2</v>
      </c>
      <c r="AG50" s="1">
        <f t="shared" si="25"/>
        <v>9.9999999999999992E-2</v>
      </c>
      <c r="AH50" s="1">
        <f t="shared" si="25"/>
        <v>9.9999999999999992E-2</v>
      </c>
      <c r="AI50" s="1">
        <f t="shared" si="25"/>
        <v>9.9999999999999992E-2</v>
      </c>
      <c r="AJ50" s="1">
        <f t="shared" si="25"/>
        <v>9.9999999999999992E-2</v>
      </c>
      <c r="AK50" s="1">
        <f t="shared" si="25"/>
        <v>9.9999999999999992E-2</v>
      </c>
      <c r="AL50" s="1">
        <f t="shared" si="25"/>
        <v>9.9999999999999992E-2</v>
      </c>
      <c r="AM50" s="1">
        <f t="shared" si="19"/>
        <v>1.2</v>
      </c>
      <c r="AN50" s="1">
        <f t="shared" si="20"/>
        <v>1.2</v>
      </c>
      <c r="AO50" s="1">
        <f t="shared" si="21"/>
        <v>1.2</v>
      </c>
    </row>
    <row r="51" spans="1:41" x14ac:dyDescent="0.3">
      <c r="A51" s="48">
        <v>1.4999999999999999E-2</v>
      </c>
      <c r="B51" s="47" t="s">
        <v>39</v>
      </c>
      <c r="C51" s="1">
        <f>$A51*C$36</f>
        <v>2</v>
      </c>
      <c r="D51" s="1">
        <f t="shared" ref="D51:AL52" si="28">$A51*D$36</f>
        <v>2</v>
      </c>
      <c r="E51" s="1">
        <f t="shared" si="28"/>
        <v>2</v>
      </c>
      <c r="F51" s="1">
        <f t="shared" si="28"/>
        <v>2</v>
      </c>
      <c r="G51" s="1">
        <f t="shared" si="28"/>
        <v>2</v>
      </c>
      <c r="H51" s="1">
        <f t="shared" si="28"/>
        <v>2</v>
      </c>
      <c r="I51" s="1">
        <f t="shared" si="28"/>
        <v>2</v>
      </c>
      <c r="J51" s="1">
        <f t="shared" si="28"/>
        <v>2</v>
      </c>
      <c r="K51" s="1">
        <f t="shared" si="28"/>
        <v>2</v>
      </c>
      <c r="L51" s="1">
        <f t="shared" si="28"/>
        <v>2</v>
      </c>
      <c r="M51" s="1">
        <f t="shared" si="28"/>
        <v>2</v>
      </c>
      <c r="N51" s="1">
        <f t="shared" si="28"/>
        <v>2</v>
      </c>
      <c r="O51" s="1">
        <f t="shared" si="28"/>
        <v>2.1875</v>
      </c>
      <c r="P51" s="1">
        <f t="shared" si="28"/>
        <v>2.1875</v>
      </c>
      <c r="Q51" s="1">
        <f t="shared" si="28"/>
        <v>2.1875</v>
      </c>
      <c r="R51" s="1">
        <f t="shared" si="28"/>
        <v>2.1875</v>
      </c>
      <c r="S51" s="1">
        <f t="shared" si="28"/>
        <v>2.1875</v>
      </c>
      <c r="T51" s="1">
        <f t="shared" si="28"/>
        <v>2.1875</v>
      </c>
      <c r="U51" s="1">
        <f t="shared" si="28"/>
        <v>2.1875</v>
      </c>
      <c r="V51" s="1">
        <f t="shared" si="28"/>
        <v>2.1875</v>
      </c>
      <c r="W51" s="1">
        <f t="shared" si="28"/>
        <v>2.1875</v>
      </c>
      <c r="X51" s="1">
        <f t="shared" si="28"/>
        <v>2.1875</v>
      </c>
      <c r="Y51" s="1">
        <f t="shared" si="28"/>
        <v>2.1875</v>
      </c>
      <c r="Z51" s="1">
        <f t="shared" si="28"/>
        <v>2.1875</v>
      </c>
      <c r="AA51" s="1">
        <f t="shared" si="28"/>
        <v>2.375</v>
      </c>
      <c r="AB51" s="1">
        <f t="shared" si="28"/>
        <v>2.375</v>
      </c>
      <c r="AC51" s="1">
        <f t="shared" si="28"/>
        <v>2.375</v>
      </c>
      <c r="AD51" s="1">
        <f t="shared" si="28"/>
        <v>2.375</v>
      </c>
      <c r="AE51" s="1">
        <f t="shared" si="28"/>
        <v>2.375</v>
      </c>
      <c r="AF51" s="1">
        <f t="shared" si="28"/>
        <v>2.375</v>
      </c>
      <c r="AG51" s="1">
        <f t="shared" si="28"/>
        <v>2.375</v>
      </c>
      <c r="AH51" s="1">
        <f t="shared" si="28"/>
        <v>2.375</v>
      </c>
      <c r="AI51" s="1">
        <f t="shared" si="28"/>
        <v>2.375</v>
      </c>
      <c r="AJ51" s="1">
        <f t="shared" si="28"/>
        <v>2.375</v>
      </c>
      <c r="AK51" s="1">
        <f t="shared" si="28"/>
        <v>2.375</v>
      </c>
      <c r="AL51" s="1">
        <f t="shared" si="28"/>
        <v>2.375</v>
      </c>
      <c r="AM51" s="1">
        <f t="shared" si="19"/>
        <v>24</v>
      </c>
      <c r="AN51" s="1">
        <f t="shared" si="20"/>
        <v>26.25</v>
      </c>
      <c r="AO51" s="1">
        <f t="shared" si="21"/>
        <v>28.5</v>
      </c>
    </row>
    <row r="52" spans="1:41" x14ac:dyDescent="0.3">
      <c r="A52" s="48">
        <v>6.0000000000000001E-3</v>
      </c>
      <c r="B52" s="47" t="s">
        <v>40</v>
      </c>
      <c r="C52" s="1">
        <f>$A52*C$36</f>
        <v>0.8</v>
      </c>
      <c r="D52" s="1">
        <f t="shared" si="28"/>
        <v>0.8</v>
      </c>
      <c r="E52" s="1">
        <f t="shared" si="28"/>
        <v>0.8</v>
      </c>
      <c r="F52" s="1">
        <f t="shared" si="28"/>
        <v>0.8</v>
      </c>
      <c r="G52" s="1">
        <f t="shared" si="28"/>
        <v>0.8</v>
      </c>
      <c r="H52" s="1">
        <f t="shared" si="28"/>
        <v>0.8</v>
      </c>
      <c r="I52" s="1">
        <f t="shared" si="28"/>
        <v>0.8</v>
      </c>
      <c r="J52" s="1">
        <f t="shared" si="28"/>
        <v>0.8</v>
      </c>
      <c r="K52" s="1">
        <f t="shared" si="28"/>
        <v>0.8</v>
      </c>
      <c r="L52" s="1">
        <f t="shared" si="28"/>
        <v>0.8</v>
      </c>
      <c r="M52" s="1">
        <f t="shared" si="28"/>
        <v>0.8</v>
      </c>
      <c r="N52" s="1">
        <f t="shared" si="28"/>
        <v>0.8</v>
      </c>
      <c r="O52" s="1">
        <f t="shared" si="28"/>
        <v>0.87500000000000011</v>
      </c>
      <c r="P52" s="1">
        <f t="shared" si="28"/>
        <v>0.87500000000000011</v>
      </c>
      <c r="Q52" s="1">
        <f t="shared" si="28"/>
        <v>0.87500000000000011</v>
      </c>
      <c r="R52" s="1">
        <f t="shared" si="28"/>
        <v>0.87500000000000011</v>
      </c>
      <c r="S52" s="1">
        <f t="shared" si="28"/>
        <v>0.87500000000000011</v>
      </c>
      <c r="T52" s="1">
        <f t="shared" si="28"/>
        <v>0.87500000000000011</v>
      </c>
      <c r="U52" s="1">
        <f t="shared" si="28"/>
        <v>0.87500000000000011</v>
      </c>
      <c r="V52" s="1">
        <f t="shared" si="28"/>
        <v>0.87500000000000011</v>
      </c>
      <c r="W52" s="1">
        <f t="shared" si="28"/>
        <v>0.87500000000000011</v>
      </c>
      <c r="X52" s="1">
        <f t="shared" si="28"/>
        <v>0.87500000000000011</v>
      </c>
      <c r="Y52" s="1">
        <f t="shared" si="28"/>
        <v>0.87500000000000011</v>
      </c>
      <c r="Z52" s="1">
        <f t="shared" si="28"/>
        <v>0.87500000000000011</v>
      </c>
      <c r="AA52" s="1">
        <f t="shared" si="28"/>
        <v>0.95000000000000007</v>
      </c>
      <c r="AB52" s="1">
        <f t="shared" si="28"/>
        <v>0.95000000000000007</v>
      </c>
      <c r="AC52" s="1">
        <f t="shared" si="28"/>
        <v>0.95000000000000007</v>
      </c>
      <c r="AD52" s="1">
        <f t="shared" si="28"/>
        <v>0.95000000000000007</v>
      </c>
      <c r="AE52" s="1">
        <f t="shared" si="28"/>
        <v>0.95000000000000007</v>
      </c>
      <c r="AF52" s="1">
        <f t="shared" si="28"/>
        <v>0.95000000000000007</v>
      </c>
      <c r="AG52" s="1">
        <f t="shared" si="28"/>
        <v>0.95000000000000007</v>
      </c>
      <c r="AH52" s="1">
        <f t="shared" si="28"/>
        <v>0.95000000000000007</v>
      </c>
      <c r="AI52" s="1">
        <f t="shared" si="28"/>
        <v>0.95000000000000007</v>
      </c>
      <c r="AJ52" s="1">
        <f t="shared" si="28"/>
        <v>0.95000000000000007</v>
      </c>
      <c r="AK52" s="1">
        <f t="shared" si="28"/>
        <v>0.95000000000000007</v>
      </c>
      <c r="AL52" s="1">
        <f t="shared" si="28"/>
        <v>0.95000000000000007</v>
      </c>
      <c r="AM52" s="1">
        <f t="shared" si="19"/>
        <v>9.6</v>
      </c>
      <c r="AN52" s="1">
        <f t="shared" si="20"/>
        <v>10.500000000000002</v>
      </c>
      <c r="AO52" s="1">
        <f t="shared" si="21"/>
        <v>11.399999999999999</v>
      </c>
    </row>
    <row r="53" spans="1:41" x14ac:dyDescent="0.3">
      <c r="A53" s="1">
        <v>3.6</v>
      </c>
      <c r="B53" s="47" t="s">
        <v>41</v>
      </c>
      <c r="C53" s="1">
        <f>$A53/12</f>
        <v>0.3</v>
      </c>
      <c r="D53" s="1">
        <f t="shared" ref="D53:AL53" si="29">$A53/12</f>
        <v>0.3</v>
      </c>
      <c r="E53" s="1">
        <f t="shared" si="29"/>
        <v>0.3</v>
      </c>
      <c r="F53" s="1">
        <f t="shared" si="29"/>
        <v>0.3</v>
      </c>
      <c r="G53" s="1">
        <f t="shared" si="29"/>
        <v>0.3</v>
      </c>
      <c r="H53" s="1">
        <f t="shared" si="29"/>
        <v>0.3</v>
      </c>
      <c r="I53" s="1">
        <f t="shared" si="29"/>
        <v>0.3</v>
      </c>
      <c r="J53" s="1">
        <f t="shared" si="29"/>
        <v>0.3</v>
      </c>
      <c r="K53" s="1">
        <f t="shared" si="29"/>
        <v>0.3</v>
      </c>
      <c r="L53" s="1">
        <f t="shared" si="29"/>
        <v>0.3</v>
      </c>
      <c r="M53" s="1">
        <f t="shared" si="29"/>
        <v>0.3</v>
      </c>
      <c r="N53" s="1">
        <f t="shared" si="29"/>
        <v>0.3</v>
      </c>
      <c r="O53" s="1">
        <f t="shared" si="29"/>
        <v>0.3</v>
      </c>
      <c r="P53" s="1">
        <f t="shared" si="29"/>
        <v>0.3</v>
      </c>
      <c r="Q53" s="1">
        <f t="shared" si="29"/>
        <v>0.3</v>
      </c>
      <c r="R53" s="1">
        <f t="shared" si="29"/>
        <v>0.3</v>
      </c>
      <c r="S53" s="1">
        <f t="shared" si="29"/>
        <v>0.3</v>
      </c>
      <c r="T53" s="1">
        <f t="shared" si="29"/>
        <v>0.3</v>
      </c>
      <c r="U53" s="1">
        <f t="shared" si="29"/>
        <v>0.3</v>
      </c>
      <c r="V53" s="1">
        <f t="shared" si="29"/>
        <v>0.3</v>
      </c>
      <c r="W53" s="1">
        <f t="shared" si="29"/>
        <v>0.3</v>
      </c>
      <c r="X53" s="1">
        <f t="shared" si="29"/>
        <v>0.3</v>
      </c>
      <c r="Y53" s="1">
        <f t="shared" si="29"/>
        <v>0.3</v>
      </c>
      <c r="Z53" s="1">
        <f t="shared" si="29"/>
        <v>0.3</v>
      </c>
      <c r="AA53" s="1">
        <f t="shared" si="29"/>
        <v>0.3</v>
      </c>
      <c r="AB53" s="1">
        <f t="shared" si="29"/>
        <v>0.3</v>
      </c>
      <c r="AC53" s="1">
        <f t="shared" si="29"/>
        <v>0.3</v>
      </c>
      <c r="AD53" s="1">
        <f t="shared" si="29"/>
        <v>0.3</v>
      </c>
      <c r="AE53" s="1">
        <f t="shared" si="29"/>
        <v>0.3</v>
      </c>
      <c r="AF53" s="1">
        <f t="shared" si="29"/>
        <v>0.3</v>
      </c>
      <c r="AG53" s="1">
        <f t="shared" si="29"/>
        <v>0.3</v>
      </c>
      <c r="AH53" s="1">
        <f t="shared" si="29"/>
        <v>0.3</v>
      </c>
      <c r="AI53" s="1">
        <f t="shared" si="29"/>
        <v>0.3</v>
      </c>
      <c r="AJ53" s="1">
        <f t="shared" si="29"/>
        <v>0.3</v>
      </c>
      <c r="AK53" s="1">
        <f t="shared" si="29"/>
        <v>0.3</v>
      </c>
      <c r="AL53" s="1">
        <f t="shared" si="29"/>
        <v>0.3</v>
      </c>
      <c r="AM53" s="1">
        <f t="shared" si="19"/>
        <v>3.5999999999999992</v>
      </c>
      <c r="AN53" s="1">
        <f t="shared" si="20"/>
        <v>3.5999999999999992</v>
      </c>
      <c r="AO53" s="1">
        <f t="shared" si="21"/>
        <v>3.5999999999999992</v>
      </c>
    </row>
    <row r="54" spans="1:41" x14ac:dyDescent="0.3">
      <c r="A54" s="48">
        <v>5.0000000000000001E-3</v>
      </c>
      <c r="B54" s="47" t="s">
        <v>42</v>
      </c>
      <c r="C54" s="1">
        <f>$A54*C$36</f>
        <v>0.66666666666666674</v>
      </c>
      <c r="D54" s="1">
        <f t="shared" ref="D54:AL54" si="30">$A54*D$36</f>
        <v>0.66666666666666674</v>
      </c>
      <c r="E54" s="1">
        <f t="shared" si="30"/>
        <v>0.66666666666666674</v>
      </c>
      <c r="F54" s="1">
        <f t="shared" si="30"/>
        <v>0.66666666666666674</v>
      </c>
      <c r="G54" s="1">
        <f t="shared" si="30"/>
        <v>0.66666666666666674</v>
      </c>
      <c r="H54" s="1">
        <f t="shared" si="30"/>
        <v>0.66666666666666674</v>
      </c>
      <c r="I54" s="1">
        <f t="shared" si="30"/>
        <v>0.66666666666666674</v>
      </c>
      <c r="J54" s="1">
        <f t="shared" si="30"/>
        <v>0.66666666666666674</v>
      </c>
      <c r="K54" s="1">
        <f t="shared" si="30"/>
        <v>0.66666666666666674</v>
      </c>
      <c r="L54" s="1">
        <f t="shared" si="30"/>
        <v>0.66666666666666674</v>
      </c>
      <c r="M54" s="1">
        <f t="shared" si="30"/>
        <v>0.66666666666666674</v>
      </c>
      <c r="N54" s="1">
        <f t="shared" si="30"/>
        <v>0.66666666666666674</v>
      </c>
      <c r="O54" s="1">
        <f t="shared" si="30"/>
        <v>0.72916666666666674</v>
      </c>
      <c r="P54" s="1">
        <f t="shared" si="30"/>
        <v>0.72916666666666674</v>
      </c>
      <c r="Q54" s="1">
        <f t="shared" si="30"/>
        <v>0.72916666666666674</v>
      </c>
      <c r="R54" s="1">
        <f t="shared" si="30"/>
        <v>0.72916666666666674</v>
      </c>
      <c r="S54" s="1">
        <f t="shared" si="30"/>
        <v>0.72916666666666674</v>
      </c>
      <c r="T54" s="1">
        <f t="shared" si="30"/>
        <v>0.72916666666666674</v>
      </c>
      <c r="U54" s="1">
        <f t="shared" si="30"/>
        <v>0.72916666666666674</v>
      </c>
      <c r="V54" s="1">
        <f t="shared" si="30"/>
        <v>0.72916666666666674</v>
      </c>
      <c r="W54" s="1">
        <f t="shared" si="30"/>
        <v>0.72916666666666674</v>
      </c>
      <c r="X54" s="1">
        <f t="shared" si="30"/>
        <v>0.72916666666666674</v>
      </c>
      <c r="Y54" s="1">
        <f t="shared" si="30"/>
        <v>0.72916666666666674</v>
      </c>
      <c r="Z54" s="1">
        <f t="shared" si="30"/>
        <v>0.72916666666666674</v>
      </c>
      <c r="AA54" s="1">
        <f t="shared" si="30"/>
        <v>0.79166666666666674</v>
      </c>
      <c r="AB54" s="1">
        <f t="shared" si="30"/>
        <v>0.79166666666666674</v>
      </c>
      <c r="AC54" s="1">
        <f t="shared" si="30"/>
        <v>0.79166666666666674</v>
      </c>
      <c r="AD54" s="1">
        <f t="shared" si="30"/>
        <v>0.79166666666666674</v>
      </c>
      <c r="AE54" s="1">
        <f t="shared" si="30"/>
        <v>0.79166666666666674</v>
      </c>
      <c r="AF54" s="1">
        <f t="shared" si="30"/>
        <v>0.79166666666666674</v>
      </c>
      <c r="AG54" s="1">
        <f t="shared" si="30"/>
        <v>0.79166666666666674</v>
      </c>
      <c r="AH54" s="1">
        <f t="shared" si="30"/>
        <v>0.79166666666666674</v>
      </c>
      <c r="AI54" s="1">
        <f t="shared" si="30"/>
        <v>0.79166666666666674</v>
      </c>
      <c r="AJ54" s="1">
        <f t="shared" si="30"/>
        <v>0.79166666666666674</v>
      </c>
      <c r="AK54" s="1">
        <f t="shared" si="30"/>
        <v>0.79166666666666674</v>
      </c>
      <c r="AL54" s="1">
        <f t="shared" si="30"/>
        <v>0.79166666666666674</v>
      </c>
      <c r="AM54" s="1">
        <f t="shared" si="19"/>
        <v>8.0000000000000018</v>
      </c>
      <c r="AN54" s="1">
        <f t="shared" si="20"/>
        <v>8.7500000000000018</v>
      </c>
      <c r="AO54" s="1">
        <f t="shared" si="21"/>
        <v>9.5000000000000018</v>
      </c>
    </row>
    <row r="55" spans="1:41" x14ac:dyDescent="0.3">
      <c r="A55" s="2"/>
      <c r="B55" s="47" t="s">
        <v>43</v>
      </c>
      <c r="C55" s="1">
        <f>$C$13/12/1000*$C$14</f>
        <v>2.84</v>
      </c>
      <c r="D55" s="1">
        <f t="shared" ref="D55:AL55" si="31">$C$13/12/1000*$C$14</f>
        <v>2.84</v>
      </c>
      <c r="E55" s="1">
        <f t="shared" si="31"/>
        <v>2.84</v>
      </c>
      <c r="F55" s="1">
        <f t="shared" si="31"/>
        <v>2.84</v>
      </c>
      <c r="G55" s="1">
        <f t="shared" si="31"/>
        <v>2.84</v>
      </c>
      <c r="H55" s="1">
        <f t="shared" si="31"/>
        <v>2.84</v>
      </c>
      <c r="I55" s="1">
        <f t="shared" si="31"/>
        <v>2.84</v>
      </c>
      <c r="J55" s="1">
        <f t="shared" si="31"/>
        <v>2.84</v>
      </c>
      <c r="K55" s="1">
        <f t="shared" si="31"/>
        <v>2.84</v>
      </c>
      <c r="L55" s="1">
        <f t="shared" si="31"/>
        <v>2.84</v>
      </c>
      <c r="M55" s="1">
        <f t="shared" si="31"/>
        <v>2.84</v>
      </c>
      <c r="N55" s="1">
        <f t="shared" si="31"/>
        <v>2.84</v>
      </c>
      <c r="O55" s="1">
        <f t="shared" si="31"/>
        <v>2.84</v>
      </c>
      <c r="P55" s="1">
        <f t="shared" si="31"/>
        <v>2.84</v>
      </c>
      <c r="Q55" s="1">
        <f t="shared" si="31"/>
        <v>2.84</v>
      </c>
      <c r="R55" s="1">
        <f t="shared" si="31"/>
        <v>2.84</v>
      </c>
      <c r="S55" s="1">
        <f t="shared" si="31"/>
        <v>2.84</v>
      </c>
      <c r="T55" s="1">
        <f t="shared" si="31"/>
        <v>2.84</v>
      </c>
      <c r="U55" s="1">
        <f t="shared" si="31"/>
        <v>2.84</v>
      </c>
      <c r="V55" s="1">
        <f t="shared" si="31"/>
        <v>2.84</v>
      </c>
      <c r="W55" s="1">
        <f t="shared" si="31"/>
        <v>2.84</v>
      </c>
      <c r="X55" s="1">
        <f t="shared" si="31"/>
        <v>2.84</v>
      </c>
      <c r="Y55" s="1">
        <f t="shared" si="31"/>
        <v>2.84</v>
      </c>
      <c r="Z55" s="1">
        <f t="shared" si="31"/>
        <v>2.84</v>
      </c>
      <c r="AA55" s="1">
        <f t="shared" si="31"/>
        <v>2.84</v>
      </c>
      <c r="AB55" s="1">
        <f t="shared" si="31"/>
        <v>2.84</v>
      </c>
      <c r="AC55" s="1">
        <f t="shared" si="31"/>
        <v>2.84</v>
      </c>
      <c r="AD55" s="1">
        <f t="shared" si="31"/>
        <v>2.84</v>
      </c>
      <c r="AE55" s="1">
        <f t="shared" si="31"/>
        <v>2.84</v>
      </c>
      <c r="AF55" s="1">
        <f t="shared" si="31"/>
        <v>2.84</v>
      </c>
      <c r="AG55" s="1">
        <f t="shared" si="31"/>
        <v>2.84</v>
      </c>
      <c r="AH55" s="1">
        <f t="shared" si="31"/>
        <v>2.84</v>
      </c>
      <c r="AI55" s="1">
        <f t="shared" si="31"/>
        <v>2.84</v>
      </c>
      <c r="AJ55" s="1">
        <f t="shared" si="31"/>
        <v>2.84</v>
      </c>
      <c r="AK55" s="1">
        <f t="shared" si="31"/>
        <v>2.84</v>
      </c>
      <c r="AL55" s="1">
        <f t="shared" si="31"/>
        <v>2.84</v>
      </c>
      <c r="AM55" s="1">
        <f t="shared" si="19"/>
        <v>34.08</v>
      </c>
      <c r="AN55" s="1">
        <f t="shared" si="20"/>
        <v>34.08</v>
      </c>
      <c r="AO55" s="1">
        <f t="shared" si="21"/>
        <v>34.08</v>
      </c>
    </row>
    <row r="56" spans="1:41" x14ac:dyDescent="0.3">
      <c r="A56" s="2"/>
      <c r="B56" s="47" t="s">
        <v>44</v>
      </c>
      <c r="C56" s="1">
        <f>139286/12/1000</f>
        <v>11.607166666666666</v>
      </c>
      <c r="D56" s="1">
        <f t="shared" ref="D56:N56" si="32">139286/12/1000</f>
        <v>11.607166666666666</v>
      </c>
      <c r="E56" s="1">
        <f t="shared" si="32"/>
        <v>11.607166666666666</v>
      </c>
      <c r="F56" s="1">
        <f t="shared" si="32"/>
        <v>11.607166666666666</v>
      </c>
      <c r="G56" s="1">
        <f t="shared" si="32"/>
        <v>11.607166666666666</v>
      </c>
      <c r="H56" s="1">
        <f t="shared" si="32"/>
        <v>11.607166666666666</v>
      </c>
      <c r="I56" s="1">
        <f t="shared" si="32"/>
        <v>11.607166666666666</v>
      </c>
      <c r="J56" s="1">
        <f t="shared" si="32"/>
        <v>11.607166666666666</v>
      </c>
      <c r="K56" s="1">
        <f t="shared" si="32"/>
        <v>11.607166666666666</v>
      </c>
      <c r="L56" s="1">
        <f t="shared" si="32"/>
        <v>11.607166666666666</v>
      </c>
      <c r="M56" s="1">
        <f t="shared" si="32"/>
        <v>11.607166666666666</v>
      </c>
      <c r="N56" s="1">
        <f t="shared" si="32"/>
        <v>11.607166666666666</v>
      </c>
      <c r="O56" s="1">
        <f t="shared" ref="O56:Z56" si="33">71633/12/1000</f>
        <v>5.9694166666666666</v>
      </c>
      <c r="P56" s="1">
        <f t="shared" si="33"/>
        <v>5.9694166666666666</v>
      </c>
      <c r="Q56" s="1">
        <f t="shared" si="33"/>
        <v>5.9694166666666666</v>
      </c>
      <c r="R56" s="1">
        <f t="shared" si="33"/>
        <v>5.9694166666666666</v>
      </c>
      <c r="S56" s="1">
        <f t="shared" si="33"/>
        <v>5.9694166666666666</v>
      </c>
      <c r="T56" s="1">
        <f t="shared" si="33"/>
        <v>5.9694166666666666</v>
      </c>
      <c r="U56" s="1">
        <f t="shared" si="33"/>
        <v>5.9694166666666666</v>
      </c>
      <c r="V56" s="1">
        <f t="shared" si="33"/>
        <v>5.9694166666666666</v>
      </c>
      <c r="W56" s="1">
        <f t="shared" si="33"/>
        <v>5.9694166666666666</v>
      </c>
      <c r="X56" s="1">
        <f t="shared" si="33"/>
        <v>5.9694166666666666</v>
      </c>
      <c r="Y56" s="1">
        <f t="shared" si="33"/>
        <v>5.9694166666666666</v>
      </c>
      <c r="Z56" s="1">
        <f t="shared" si="33"/>
        <v>5.9694166666666666</v>
      </c>
      <c r="AA56" s="1">
        <f t="shared" ref="AA56:AL56" si="34">59694/12/1000</f>
        <v>4.9744999999999999</v>
      </c>
      <c r="AB56" s="1">
        <f t="shared" si="34"/>
        <v>4.9744999999999999</v>
      </c>
      <c r="AC56" s="1">
        <f t="shared" si="34"/>
        <v>4.9744999999999999</v>
      </c>
      <c r="AD56" s="1">
        <f t="shared" si="34"/>
        <v>4.9744999999999999</v>
      </c>
      <c r="AE56" s="1">
        <f t="shared" si="34"/>
        <v>4.9744999999999999</v>
      </c>
      <c r="AF56" s="1">
        <f t="shared" si="34"/>
        <v>4.9744999999999999</v>
      </c>
      <c r="AG56" s="1">
        <f t="shared" si="34"/>
        <v>4.9744999999999999</v>
      </c>
      <c r="AH56" s="1">
        <f t="shared" si="34"/>
        <v>4.9744999999999999</v>
      </c>
      <c r="AI56" s="1">
        <f t="shared" si="34"/>
        <v>4.9744999999999999</v>
      </c>
      <c r="AJ56" s="1">
        <f t="shared" si="34"/>
        <v>4.9744999999999999</v>
      </c>
      <c r="AK56" s="1">
        <f t="shared" si="34"/>
        <v>4.9744999999999999</v>
      </c>
      <c r="AL56" s="1">
        <f t="shared" si="34"/>
        <v>4.9744999999999999</v>
      </c>
      <c r="AM56" s="1">
        <f t="shared" si="19"/>
        <v>139.28600000000003</v>
      </c>
      <c r="AN56" s="1">
        <f t="shared" si="20"/>
        <v>71.632999999999996</v>
      </c>
      <c r="AO56" s="1">
        <f t="shared" si="21"/>
        <v>59.693999999999996</v>
      </c>
    </row>
    <row r="57" spans="1:41" x14ac:dyDescent="0.3">
      <c r="B57" s="51" t="s">
        <v>47</v>
      </c>
      <c r="C57" s="12">
        <f>SUM(C41:C56)</f>
        <v>66.113833333333346</v>
      </c>
      <c r="D57" s="12">
        <f t="shared" ref="D57:AL57" si="35">SUM(D41:D56)</f>
        <v>66.113833333333346</v>
      </c>
      <c r="E57" s="12">
        <f t="shared" si="35"/>
        <v>66.113833333333346</v>
      </c>
      <c r="F57" s="12">
        <f t="shared" si="35"/>
        <v>66.113833333333346</v>
      </c>
      <c r="G57" s="12">
        <f t="shared" si="35"/>
        <v>66.113833333333346</v>
      </c>
      <c r="H57" s="12">
        <f t="shared" si="35"/>
        <v>66.113833333333346</v>
      </c>
      <c r="I57" s="12">
        <f t="shared" si="35"/>
        <v>66.113833333333346</v>
      </c>
      <c r="J57" s="12">
        <f t="shared" si="35"/>
        <v>66.113833333333346</v>
      </c>
      <c r="K57" s="12">
        <f t="shared" si="35"/>
        <v>66.113833333333346</v>
      </c>
      <c r="L57" s="12">
        <f t="shared" si="35"/>
        <v>66.113833333333346</v>
      </c>
      <c r="M57" s="12">
        <f t="shared" si="35"/>
        <v>66.113833333333346</v>
      </c>
      <c r="N57" s="12">
        <f t="shared" si="35"/>
        <v>66.113833333333346</v>
      </c>
      <c r="O57" s="12">
        <f t="shared" si="35"/>
        <v>63.805250000000008</v>
      </c>
      <c r="P57" s="12">
        <f t="shared" si="35"/>
        <v>63.805250000000008</v>
      </c>
      <c r="Q57" s="12">
        <f t="shared" si="35"/>
        <v>63.805250000000008</v>
      </c>
      <c r="R57" s="12">
        <f t="shared" si="35"/>
        <v>63.805250000000008</v>
      </c>
      <c r="S57" s="12">
        <f t="shared" si="35"/>
        <v>63.805250000000008</v>
      </c>
      <c r="T57" s="12">
        <f t="shared" si="35"/>
        <v>63.805250000000008</v>
      </c>
      <c r="U57" s="12">
        <f t="shared" si="35"/>
        <v>63.805250000000008</v>
      </c>
      <c r="V57" s="12">
        <f t="shared" si="35"/>
        <v>63.805250000000008</v>
      </c>
      <c r="W57" s="12">
        <f t="shared" si="35"/>
        <v>63.805250000000008</v>
      </c>
      <c r="X57" s="12">
        <f t="shared" si="35"/>
        <v>63.805250000000008</v>
      </c>
      <c r="Y57" s="12">
        <f t="shared" si="35"/>
        <v>63.805250000000008</v>
      </c>
      <c r="Z57" s="12">
        <f t="shared" si="35"/>
        <v>63.805250000000008</v>
      </c>
      <c r="AA57" s="12">
        <f t="shared" si="35"/>
        <v>66.139500000000012</v>
      </c>
      <c r="AB57" s="12">
        <f t="shared" si="35"/>
        <v>66.139500000000012</v>
      </c>
      <c r="AC57" s="12">
        <f t="shared" si="35"/>
        <v>66.139500000000012</v>
      </c>
      <c r="AD57" s="12">
        <f t="shared" si="35"/>
        <v>66.139500000000012</v>
      </c>
      <c r="AE57" s="12">
        <f t="shared" si="35"/>
        <v>66.139500000000012</v>
      </c>
      <c r="AF57" s="12">
        <f t="shared" si="35"/>
        <v>66.139500000000012</v>
      </c>
      <c r="AG57" s="12">
        <f t="shared" si="35"/>
        <v>66.139500000000012</v>
      </c>
      <c r="AH57" s="12">
        <f t="shared" si="35"/>
        <v>66.139500000000012</v>
      </c>
      <c r="AI57" s="12">
        <f t="shared" si="35"/>
        <v>66.139500000000012</v>
      </c>
      <c r="AJ57" s="12">
        <f t="shared" si="35"/>
        <v>66.139500000000012</v>
      </c>
      <c r="AK57" s="12">
        <f t="shared" si="35"/>
        <v>66.139500000000012</v>
      </c>
      <c r="AL57" s="12">
        <f t="shared" si="35"/>
        <v>66.139500000000012</v>
      </c>
      <c r="AM57" s="1">
        <f t="shared" si="19"/>
        <v>793.3660000000001</v>
      </c>
      <c r="AN57" s="1">
        <f t="shared" si="20"/>
        <v>765.66300000000012</v>
      </c>
      <c r="AO57" s="1">
        <f t="shared" si="21"/>
        <v>793.67400000000009</v>
      </c>
    </row>
    <row r="59" spans="1:41" x14ac:dyDescent="0.3">
      <c r="B59" s="47" t="s">
        <v>48</v>
      </c>
      <c r="C59" s="12">
        <f>C39-C57</f>
        <v>24.206166666666647</v>
      </c>
      <c r="D59" s="12">
        <f t="shared" ref="D59:AL59" si="36">D39-D57</f>
        <v>24.206166666666647</v>
      </c>
      <c r="E59" s="12">
        <f t="shared" si="36"/>
        <v>24.206166666666647</v>
      </c>
      <c r="F59" s="12">
        <f t="shared" si="36"/>
        <v>24.206166666666647</v>
      </c>
      <c r="G59" s="12">
        <f t="shared" si="36"/>
        <v>24.206166666666647</v>
      </c>
      <c r="H59" s="12">
        <f t="shared" si="36"/>
        <v>24.206166666666647</v>
      </c>
      <c r="I59" s="12">
        <f t="shared" si="36"/>
        <v>24.206166666666647</v>
      </c>
      <c r="J59" s="12">
        <f t="shared" si="36"/>
        <v>24.206166666666647</v>
      </c>
      <c r="K59" s="12">
        <f t="shared" si="36"/>
        <v>24.206166666666647</v>
      </c>
      <c r="L59" s="12">
        <f t="shared" si="36"/>
        <v>24.206166666666647</v>
      </c>
      <c r="M59" s="12">
        <f t="shared" si="36"/>
        <v>24.206166666666647</v>
      </c>
      <c r="N59" s="12">
        <f t="shared" si="36"/>
        <v>24.206166666666647</v>
      </c>
      <c r="O59" s="12">
        <f t="shared" si="36"/>
        <v>34.982249999999986</v>
      </c>
      <c r="P59" s="12">
        <f t="shared" si="36"/>
        <v>34.982249999999986</v>
      </c>
      <c r="Q59" s="12">
        <f t="shared" si="36"/>
        <v>34.982249999999986</v>
      </c>
      <c r="R59" s="12">
        <f t="shared" si="36"/>
        <v>34.982249999999986</v>
      </c>
      <c r="S59" s="12">
        <f t="shared" si="36"/>
        <v>34.982249999999986</v>
      </c>
      <c r="T59" s="12">
        <f t="shared" si="36"/>
        <v>34.982249999999986</v>
      </c>
      <c r="U59" s="12">
        <f t="shared" si="36"/>
        <v>34.982249999999986</v>
      </c>
      <c r="V59" s="12">
        <f t="shared" si="36"/>
        <v>34.982249999999986</v>
      </c>
      <c r="W59" s="12">
        <f t="shared" si="36"/>
        <v>34.982249999999986</v>
      </c>
      <c r="X59" s="12">
        <f t="shared" si="36"/>
        <v>34.982249999999986</v>
      </c>
      <c r="Y59" s="12">
        <f t="shared" si="36"/>
        <v>34.982249999999986</v>
      </c>
      <c r="Z59" s="12">
        <f t="shared" si="36"/>
        <v>34.982249999999986</v>
      </c>
      <c r="AA59" s="12">
        <f t="shared" si="36"/>
        <v>41.115499999999983</v>
      </c>
      <c r="AB59" s="12">
        <f t="shared" si="36"/>
        <v>41.115499999999983</v>
      </c>
      <c r="AC59" s="12">
        <f t="shared" si="36"/>
        <v>41.115499999999983</v>
      </c>
      <c r="AD59" s="12">
        <f t="shared" si="36"/>
        <v>41.115499999999983</v>
      </c>
      <c r="AE59" s="12">
        <f t="shared" si="36"/>
        <v>41.115499999999983</v>
      </c>
      <c r="AF59" s="12">
        <f t="shared" si="36"/>
        <v>41.115499999999983</v>
      </c>
      <c r="AG59" s="12">
        <f t="shared" si="36"/>
        <v>41.115499999999983</v>
      </c>
      <c r="AH59" s="12">
        <f t="shared" si="36"/>
        <v>41.115499999999983</v>
      </c>
      <c r="AI59" s="12">
        <f t="shared" si="36"/>
        <v>41.115499999999983</v>
      </c>
      <c r="AJ59" s="12">
        <f t="shared" si="36"/>
        <v>41.115499999999983</v>
      </c>
      <c r="AK59" s="12">
        <f t="shared" si="36"/>
        <v>41.115499999999983</v>
      </c>
      <c r="AL59" s="12">
        <f t="shared" si="36"/>
        <v>41.115499999999983</v>
      </c>
      <c r="AM59" s="1">
        <f t="shared" ref="AM59" si="37">SUM(C59:N59)</f>
        <v>290.47399999999982</v>
      </c>
      <c r="AN59" s="1">
        <f t="shared" ref="AN59" si="38">SUM(O59:Z59)</f>
        <v>419.78699999999975</v>
      </c>
      <c r="AO59" s="1">
        <f t="shared" ref="AO59" si="39">SUM(AA59:AL59)</f>
        <v>493.38599999999991</v>
      </c>
    </row>
    <row r="60" spans="1:41" x14ac:dyDescent="0.3">
      <c r="B60" s="52" t="s">
        <v>49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>
        <f>IF(AM59&gt;G11,I11+J11*(AM59-G11),IF(AM59&gt;G10,I10+J10*(AM59-G10),AM59*J9))</f>
        <v>112.42751999999992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>IF(AN59&gt;G11,I11+J11*(AN59-G11),IF(AN59&gt;G10,I10+J10*(AN59-G10),J9*AN59))</f>
        <v>174.49775999999989</v>
      </c>
    </row>
  </sheetData>
  <mergeCells count="2">
    <mergeCell ref="C18:AL18"/>
    <mergeCell ref="C34:AL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Revenues</vt:lpstr>
      <vt:lpstr>Cash Sales</vt:lpstr>
      <vt:lpstr>Credit Sales</vt:lpstr>
      <vt:lpstr>Inventory-COGS-Purchases Waller</vt:lpstr>
      <vt:lpstr>Inventory-COGS-Purchases Ansari</vt:lpstr>
      <vt:lpstr>Gross Margin</vt:lpstr>
      <vt:lpstr>Payroll</vt:lpstr>
      <vt:lpstr>All expenses</vt:lpstr>
      <vt:lpstr>BT and Taxes Yr 1</vt:lpstr>
      <vt:lpstr>Taxes Yr 2</vt:lpstr>
      <vt:lpstr>Taxes Yr 3 and AT</vt:lpstr>
      <vt:lpstr>Receipts</vt:lpstr>
      <vt:lpstr>Cash flows</vt:lpstr>
      <vt:lpstr>Summary Waller Paste Values</vt:lpstr>
      <vt:lpstr>Required Cash</vt:lpstr>
      <vt:lpstr>Final Template</vt:lpstr>
      <vt:lpstr>Required Cash Format</vt:lpstr>
      <vt:lpstr>Final Template Format</vt:lpstr>
    </vt:vector>
  </TitlesOfParts>
  <Company>EF Education First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Escamilla</dc:creator>
  <cp:lastModifiedBy>Sephora Tsh</cp:lastModifiedBy>
  <dcterms:created xsi:type="dcterms:W3CDTF">2012-09-14T07:24:04Z</dcterms:created>
  <dcterms:modified xsi:type="dcterms:W3CDTF">2023-12-12T20:25:02Z</dcterms:modified>
</cp:coreProperties>
</file>