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Daten" sheetId="1" state="visible" r:id="rId2"/>
    <sheet name="April" sheetId="2" state="visible" r:id="rId3"/>
    <sheet name="Mai" sheetId="3" state="visible" r:id="rId4"/>
    <sheet name="Juni" sheetId="4" state="visible" r:id="rId5"/>
    <sheet name="Juli" sheetId="5" state="visible" r:id="rId6"/>
    <sheet name="August" sheetId="6" state="visible" r:id="rId7"/>
    <sheet name="September" sheetId="7" state="visible" r:id="rId8"/>
    <sheet name="Oktober" sheetId="8" state="visible" r:id="rId9"/>
    <sheet name="November" sheetId="9" state="visible" r:id="rId10"/>
    <sheet name="Dezember" sheetId="10" state="visible" r:id="rId11"/>
  </sheets>
  <definedNames>
    <definedName function="false" hidden="false" localSheetId="1" name="_xlnm.Print_Area" vbProcedure="false">April!$A$2:$K$55</definedName>
    <definedName function="false" hidden="false" localSheetId="5" name="_xlnm.Print_Area" vbProcedure="false">August!$A$2:$K$56</definedName>
    <definedName function="false" hidden="false" localSheetId="0" name="_xlnm.Print_Area" vbProcedure="false">Daten!$A$1:$P$20</definedName>
    <definedName function="false" hidden="false" localSheetId="9" name="_xlnm.Print_Area" vbProcedure="false">Dezember!$A$2:$K$56</definedName>
    <definedName function="false" hidden="false" localSheetId="4" name="_xlnm.Print_Area" vbProcedure="false">Juli!$A$2:$K$55</definedName>
    <definedName function="false" hidden="false" localSheetId="3" name="_xlnm.Print_Area" vbProcedure="false">Juni!$A$2:$K$55</definedName>
    <definedName function="false" hidden="false" localSheetId="2" name="_xlnm.Print_Area" vbProcedure="false">Mai!$A$2:$K$56</definedName>
    <definedName function="false" hidden="false" localSheetId="8" name="_xlnm.Print_Area" vbProcedure="false">November!$A$2:$K$55</definedName>
    <definedName function="false" hidden="false" localSheetId="7" name="_xlnm.Print_Area" vbProcedure="false">Oktober!$A$2:$K$56</definedName>
    <definedName function="false" hidden="false" localSheetId="6" name="_xlnm.Print_Area" vbProcedure="false">September!$A$2:$K$55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<sst xmlns="http://schemas.openxmlformats.org/spreadsheetml/2006/main" count="472" uniqueCount="53">
  <si>
    <t xml:space="preserve">Zeiterfassungskarte</t>
  </si>
  <si>
    <t xml:space="preserve">Name:</t>
  </si>
  <si>
    <t xml:space="preserve">Sefa Pilavci</t>
  </si>
  <si>
    <t xml:space="preserve">Jahr:</t>
  </si>
  <si>
    <t xml:space="preserve">Anfangsmonat:</t>
  </si>
  <si>
    <t xml:space="preserve">April</t>
  </si>
  <si>
    <t xml:space="preserve">Tutor Netzwerksicherheit</t>
  </si>
  <si>
    <t xml:space="preserve">Vertragsbeginn:</t>
  </si>
  <si>
    <t xml:space="preserve">Betreuer/in:</t>
  </si>
  <si>
    <t xml:space="preserve">Dr. Matthias Wübbeling</t>
  </si>
  <si>
    <t xml:space="preserve">Vertragsende:</t>
  </si>
  <si>
    <t xml:space="preserve">Fachvorgesetzte/r:</t>
  </si>
  <si>
    <t xml:space="preserve">in Stunden</t>
  </si>
  <si>
    <t xml:space="preserve">in Minuten</t>
  </si>
  <si>
    <t xml:space="preserve">Arbeitszeit/Woche (h):</t>
  </si>
  <si>
    <t xml:space="preserve">Arbeitszeit/Monat (h) :</t>
  </si>
  <si>
    <t xml:space="preserve">Arbeitszeit/Monat (h) laut Vertrag</t>
  </si>
  <si>
    <r>
      <rPr>
        <b val="true"/>
        <sz val="10"/>
        <rFont val="Geneva"/>
        <family val="0"/>
        <charset val="1"/>
      </rPr>
      <t xml:space="preserve">Urlaub/Monat (h)     </t>
    </r>
    <r>
      <rPr>
        <b val="true"/>
        <sz val="10"/>
        <color rgb="FFDD0806"/>
        <rFont val="Geneva"/>
        <family val="0"/>
        <charset val="1"/>
      </rPr>
      <t xml:space="preserve">)*</t>
    </r>
    <r>
      <rPr>
        <b val="true"/>
        <sz val="10"/>
        <rFont val="Geneva"/>
        <family val="0"/>
        <charset val="1"/>
      </rPr>
      <t xml:space="preserve">:</t>
    </r>
  </si>
  <si>
    <t xml:space="preserve">Arbeitszeitregelung )**</t>
  </si>
  <si>
    <t xml:space="preserve">Montag</t>
  </si>
  <si>
    <t xml:space="preserve">Dienstag</t>
  </si>
  <si>
    <t xml:space="preserve">Mittwoch</t>
  </si>
  <si>
    <t xml:space="preserve">Donnerstag</t>
  </si>
  <si>
    <t xml:space="preserve">Freitag</t>
  </si>
  <si>
    <t xml:space="preserve">Samstag</t>
  </si>
  <si>
    <t xml:space="preserve">Bruttosumme</t>
  </si>
  <si>
    <t xml:space="preserve">Pausen )**</t>
  </si>
  <si>
    <t xml:space="preserve">Nettosumme</t>
  </si>
  <si>
    <t xml:space="preserve">von </t>
  </si>
  <si>
    <t xml:space="preserve">bis</t>
  </si>
  <si>
    <t xml:space="preserve">von</t>
  </si>
  <si>
    <t xml:space="preserve">)* Hinweis: Urlaub ist in Tagen zu gewähren, die Umrechnung in Stunden erfolgt nur als Berechnungshilfe.</t>
  </si>
  <si>
    <r>
      <rPr>
        <sz val="10"/>
        <color rgb="FFFF0000"/>
        <rFont val="Geneva"/>
        <family val="0"/>
        <charset val="1"/>
      </rPr>
      <t xml:space="preserve">)**</t>
    </r>
    <r>
      <rPr>
        <sz val="10"/>
        <rFont val="Geneva"/>
        <family val="0"/>
        <charset val="1"/>
      </rPr>
      <t xml:space="preserve"> </t>
    </r>
    <r>
      <rPr>
        <sz val="10"/>
        <color rgb="FFFF0000"/>
        <rFont val="Geneva"/>
        <family val="0"/>
        <charset val="1"/>
      </rPr>
      <t xml:space="preserve">§ 4 des Arbeitszeitgesetzes ist zu beachten</t>
    </r>
    <r>
      <rPr>
        <sz val="10"/>
        <rFont val="Geneva"/>
        <family val="0"/>
        <charset val="1"/>
      </rPr>
      <t xml:space="preserve">:</t>
    </r>
    <r>
      <rPr>
        <i val="true"/>
        <sz val="10"/>
        <rFont val="Geneva"/>
        <family val="0"/>
        <charset val="1"/>
      </rPr>
      <t xml:space="preserve"> § 4 Ruhepausen:  Die Arbeit ist durch im voraus feststehende Ruhepausen von mindestens 30 Minuten bei einer Arbeitszeit von mehr als sechs bis zu neun Stunden und 45 Minuten bei einer Arbeitszeit von mehr als neun Stunden insgesamt zu unterbrechen. Die Ruhepausen nach Satz 1 können in Zeitabschnitte von jeweils mindestens 15 Minuten aufgeteilt werden. Länger als sechs Stunden hintereinander dürfen Arbeitnehmer nicht ohne Ruhepause beschäftigt werden.</t>
    </r>
  </si>
  <si>
    <t xml:space="preserve">Monat:</t>
  </si>
  <si>
    <t xml:space="preserve">Summe der Arbeitszeit lt. Vertrag</t>
  </si>
  <si>
    <t xml:space="preserve">Urlaub pro Monat</t>
  </si>
  <si>
    <t xml:space="preserve">Tag</t>
  </si>
  <si>
    <t xml:space="preserve">Kommt</t>
  </si>
  <si>
    <t xml:space="preserve">Geht</t>
  </si>
  <si>
    <t xml:space="preserve">Tagessumme</t>
  </si>
  <si>
    <t xml:space="preserve">Sonntag</t>
  </si>
  <si>
    <t xml:space="preserve">Feiertag</t>
  </si>
  <si>
    <t xml:space="preserve">Monatssumme</t>
  </si>
  <si>
    <t xml:space="preserve">Monatssaldo</t>
  </si>
  <si>
    <t xml:space="preserve">für die Richtigkeit:</t>
  </si>
  <si>
    <t xml:space="preserve">Mai</t>
  </si>
  <si>
    <t xml:space="preserve">Juni</t>
  </si>
  <si>
    <t xml:space="preserve">Juli</t>
  </si>
  <si>
    <t xml:space="preserve">August</t>
  </si>
  <si>
    <t xml:space="preserve">September</t>
  </si>
  <si>
    <t xml:space="preserve">Oktober</t>
  </si>
  <si>
    <t xml:space="preserve">November</t>
  </si>
  <si>
    <t xml:space="preserve">Dezember</t>
  </si>
</sst>
</file>

<file path=xl/styles.xml><?xml version="1.0" encoding="utf-8"?>
<styleSheet xmlns="http://schemas.openxmlformats.org/spreadsheetml/2006/main">
  <numFmts count="13">
    <numFmt numFmtId="164" formatCode="General"/>
    <numFmt numFmtId="165" formatCode="dd/\ mmm"/>
    <numFmt numFmtId="166" formatCode="hh:mm"/>
    <numFmt numFmtId="167" formatCode="dd/mm/yyyy"/>
    <numFmt numFmtId="168" formatCode="General"/>
    <numFmt numFmtId="169" formatCode="[h]:mm"/>
    <numFmt numFmtId="170" formatCode="[h]:mm:ss"/>
    <numFmt numFmtId="171" formatCode="h:mm;@"/>
    <numFmt numFmtId="172" formatCode="0"/>
    <numFmt numFmtId="173" formatCode="[$-F800]dddd&quot;, &quot;mmmm\ dd&quot;, &quot;yyyy"/>
    <numFmt numFmtId="174" formatCode="@"/>
    <numFmt numFmtId="175" formatCode="_-* #,##0.00&quot; DM&quot;_-;\-* #,##0.00&quot; DM&quot;_-;_-* \-??&quot; DM&quot;_-;_-@_-"/>
    <numFmt numFmtId="176" formatCode="[mm]"/>
  </numFmts>
  <fonts count="13">
    <font>
      <sz val="10"/>
      <name val="Geneva"/>
      <family val="0"/>
      <charset val="1"/>
    </font>
    <font>
      <sz val="10"/>
      <name val="Arial"/>
      <family val="0"/>
    </font>
    <font>
      <sz val="10"/>
      <name val="Arial"/>
      <family val="0"/>
    </font>
    <font>
      <sz val="10"/>
      <name val="Arial"/>
      <family val="0"/>
    </font>
    <font>
      <b val="true"/>
      <sz val="20"/>
      <name val="Arial"/>
      <family val="2"/>
      <charset val="1"/>
    </font>
    <font>
      <b val="true"/>
      <sz val="20"/>
      <name val="Geneva"/>
      <family val="0"/>
      <charset val="1"/>
    </font>
    <font>
      <b val="true"/>
      <sz val="10"/>
      <name val="Geneva"/>
      <family val="0"/>
      <charset val="1"/>
    </font>
    <font>
      <b val="true"/>
      <sz val="10"/>
      <color rgb="FFDD0806"/>
      <name val="Geneva"/>
      <family val="0"/>
      <charset val="1"/>
    </font>
    <font>
      <sz val="10"/>
      <color rgb="FFFF0000"/>
      <name val="Geneva"/>
      <family val="0"/>
      <charset val="1"/>
    </font>
    <font>
      <i val="true"/>
      <sz val="10"/>
      <name val="Geneva"/>
      <family val="0"/>
      <charset val="1"/>
    </font>
    <font>
      <b val="true"/>
      <sz val="24"/>
      <name val="Geneva"/>
      <family val="0"/>
      <charset val="1"/>
    </font>
    <font>
      <b val="true"/>
      <sz val="10"/>
      <name val="Arial"/>
      <family val="2"/>
      <charset val="1"/>
    </font>
    <font>
      <sz val="10"/>
      <name val="Arial"/>
      <family val="2"/>
      <charset val="1"/>
    </font>
  </fonts>
  <fills count="6">
    <fill>
      <patternFill patternType="none"/>
    </fill>
    <fill>
      <patternFill patternType="gray125"/>
    </fill>
    <fill>
      <patternFill patternType="solid">
        <fgColor rgb="FFFFFFCC"/>
        <bgColor rgb="FFFFFFFF"/>
      </patternFill>
    </fill>
    <fill>
      <patternFill patternType="solid">
        <fgColor rgb="FFFFFFFF"/>
        <bgColor rgb="FFFFFFCC"/>
      </patternFill>
    </fill>
    <fill>
      <patternFill patternType="solid">
        <fgColor rgb="FFC0C0C0"/>
        <bgColor rgb="FFD9D9D9"/>
      </patternFill>
    </fill>
    <fill>
      <patternFill patternType="solid">
        <fgColor rgb="FFD9D9D9"/>
        <bgColor rgb="FFC0C0C0"/>
      </patternFill>
    </fill>
  </fills>
  <borders count="45">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thin"/>
      <diagonal/>
    </border>
    <border diagonalUp="false" diagonalDown="false">
      <left style="medium"/>
      <right style="medium"/>
      <top style="medium"/>
      <bottom style="medium"/>
      <diagonal/>
    </border>
    <border diagonalUp="false" diagonalDown="false">
      <left style="medium"/>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thin"/>
      <right/>
      <top style="thin"/>
      <bottom style="thin"/>
      <diagonal/>
    </border>
    <border diagonalUp="false" diagonalDown="false">
      <left style="medium"/>
      <right/>
      <top/>
      <bottom/>
      <diagonal/>
    </border>
    <border diagonalUp="false" diagonalDown="false">
      <left style="medium"/>
      <right style="medium"/>
      <top/>
      <bottom/>
      <diagonal/>
    </border>
    <border diagonalUp="false" diagonalDown="false">
      <left/>
      <right style="medium"/>
      <top/>
      <botto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top style="thin"/>
      <bottom style="medium"/>
      <diagonal/>
    </border>
    <border diagonalUp="false" diagonalDown="false">
      <left style="medium"/>
      <right/>
      <top/>
      <bottom style="medium"/>
      <diagonal/>
    </border>
    <border diagonalUp="false" diagonalDown="false">
      <left style="medium"/>
      <right style="medium"/>
      <top style="thin"/>
      <bottom style="medium"/>
      <diagonal/>
    </border>
    <border diagonalUp="false" diagonalDown="false">
      <left/>
      <right style="medium"/>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style="thin"/>
      <right style="medium"/>
      <top/>
      <bottom/>
      <diagonal/>
    </border>
    <border diagonalUp="false" diagonalDown="false">
      <left style="medium"/>
      <right style="thin"/>
      <top/>
      <bottom style="medium"/>
      <diagonal/>
    </border>
    <border diagonalUp="false" diagonalDown="false">
      <left style="thin"/>
      <right/>
      <top/>
      <bottom style="medium"/>
      <diagonal/>
    </border>
    <border diagonalUp="false" diagonalDown="false">
      <left/>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right/>
      <top style="medium"/>
      <bottom style="thin"/>
      <diagonal/>
    </border>
    <border diagonalUp="false" diagonalDown="false">
      <left style="medium"/>
      <right/>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right/>
      <top/>
      <bottom style="thin"/>
      <diagonal/>
    </border>
    <border diagonalUp="false" diagonalDown="false">
      <left/>
      <right/>
      <top style="thin"/>
      <bottom/>
      <diagonal/>
    </border>
    <border diagonalUp="false" diagonalDown="false">
      <left style="medium"/>
      <right/>
      <top/>
      <bottom style="thin"/>
      <diagonal/>
    </border>
    <border diagonalUp="false" diagonalDown="false">
      <left style="thin"/>
      <right style="thin"/>
      <top/>
      <bottom style="thin"/>
      <diagonal/>
    </border>
    <border diagonalUp="false" diagonalDown="false">
      <left/>
      <right style="medium"/>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7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cellStyleXfs>
  <cellXfs count="19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false" hidden="false"/>
    </xf>
    <xf numFmtId="164" fontId="0" fillId="2" borderId="0" xfId="0" applyFont="false" applyBorder="false" applyAlignment="true" applyProtection="true">
      <alignment horizontal="left" vertical="bottom" textRotation="0" wrapText="fals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5" fontId="0" fillId="2" borderId="0" xfId="0" applyFont="true" applyBorder="false" applyAlignment="true" applyProtection="true">
      <alignment horizontal="left" vertical="bottom" textRotation="0" wrapText="false" indent="0" shrinkToFit="false"/>
      <protection locked="false" hidden="false"/>
    </xf>
    <xf numFmtId="166" fontId="0" fillId="0" borderId="0" xfId="0" applyFont="false" applyBorder="false" applyAlignment="true" applyProtection="true">
      <alignment horizontal="general" vertical="bottom" textRotation="0" wrapText="false" indent="0" shrinkToFit="false"/>
      <protection locked="fals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right"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9" fontId="0" fillId="0" borderId="0" xfId="0" applyFont="false" applyBorder="false" applyAlignment="true" applyProtection="false">
      <alignment horizontal="center" vertical="bottom" textRotation="0" wrapText="false" indent="0" shrinkToFit="false"/>
      <protection locked="true" hidden="false"/>
    </xf>
    <xf numFmtId="170" fontId="6" fillId="0" borderId="0" xfId="0" applyFont="true" applyBorder="false" applyAlignment="false" applyProtection="false">
      <alignment horizontal="general" vertical="bottom" textRotation="0" wrapText="false" indent="0" shrinkToFit="false"/>
      <protection locked="true" hidden="false"/>
    </xf>
    <xf numFmtId="168" fontId="6" fillId="2" borderId="0" xfId="0" applyFont="true" applyBorder="false" applyAlignment="true" applyProtection="false">
      <alignment horizontal="center"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6" fillId="0" borderId="7" xfId="0" applyFont="true" applyBorder="true" applyAlignment="true" applyProtection="false">
      <alignment horizontal="center"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4" fontId="6" fillId="0" borderId="9" xfId="0" applyFont="true" applyBorder="true" applyAlignment="true" applyProtection="false">
      <alignment horizontal="center" vertical="bottom" textRotation="0" wrapText="false" indent="0" shrinkToFit="false"/>
      <protection locked="true" hidden="false"/>
    </xf>
    <xf numFmtId="164" fontId="6" fillId="0" borderId="6" xfId="0" applyFont="true" applyBorder="true" applyAlignment="true" applyProtection="false">
      <alignment horizontal="center"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0" borderId="11" xfId="0" applyFont="true" applyBorder="true" applyAlignment="true" applyProtection="false">
      <alignment horizontal="center" vertical="bottom" textRotation="0" wrapText="false" indent="0" shrinkToFit="false"/>
      <protection locked="true" hidden="false"/>
    </xf>
    <xf numFmtId="164" fontId="6" fillId="0" borderId="12" xfId="0" applyFont="true" applyBorder="true" applyAlignment="true" applyProtection="false">
      <alignment horizontal="center"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71" fontId="0" fillId="2" borderId="14" xfId="0" applyFont="true" applyBorder="true" applyAlignment="false" applyProtection="false">
      <alignment horizontal="general" vertical="bottom" textRotation="0" wrapText="false" indent="0" shrinkToFit="false"/>
      <protection locked="true" hidden="false"/>
    </xf>
    <xf numFmtId="171" fontId="0" fillId="2" borderId="15" xfId="0" applyFont="true" applyBorder="true" applyAlignment="false" applyProtection="false">
      <alignment horizontal="general" vertical="bottom" textRotation="0" wrapText="false" indent="0" shrinkToFit="false"/>
      <protection locked="true" hidden="false"/>
    </xf>
    <xf numFmtId="171" fontId="0" fillId="2" borderId="16" xfId="0" applyFont="true" applyBorder="true" applyAlignment="false" applyProtection="false">
      <alignment horizontal="general" vertical="bottom" textRotation="0" wrapText="false" indent="0" shrinkToFit="false"/>
      <protection locked="true" hidden="false"/>
    </xf>
    <xf numFmtId="171" fontId="0" fillId="0" borderId="17" xfId="0" applyFont="false" applyBorder="true" applyAlignment="false" applyProtection="false">
      <alignment horizontal="general" vertical="bottom" textRotation="0" wrapText="false" indent="0" shrinkToFit="false"/>
      <protection locked="true" hidden="false"/>
    </xf>
    <xf numFmtId="166" fontId="0" fillId="2" borderId="18" xfId="0" applyFont="false" applyBorder="true" applyAlignment="false" applyProtection="false">
      <alignment horizontal="general" vertical="bottom" textRotation="0" wrapText="false" indent="0" shrinkToFit="false"/>
      <protection locked="true" hidden="false"/>
    </xf>
    <xf numFmtId="171" fontId="0" fillId="0" borderId="19" xfId="0" applyFont="false" applyBorder="true" applyAlignment="false" applyProtection="false">
      <alignment horizontal="general" vertical="bottom" textRotation="0" wrapText="false" indent="0" shrinkToFit="false"/>
      <protection locked="true" hidden="false"/>
    </xf>
    <xf numFmtId="171" fontId="0" fillId="0" borderId="3" xfId="0" applyFont="false" applyBorder="true" applyAlignment="false" applyProtection="false">
      <alignment horizontal="general" vertical="bottom" textRotation="0" wrapText="false" indent="0" shrinkToFit="false"/>
      <protection locked="true" hidden="false"/>
    </xf>
    <xf numFmtId="172" fontId="8" fillId="0" borderId="0" xfId="0" applyFont="true" applyBorder="false" applyAlignment="false" applyProtection="false">
      <alignment horizontal="general" vertical="bottom" textRotation="0" wrapText="false" indent="0" shrinkToFit="false"/>
      <protection locked="true" hidden="false"/>
    </xf>
    <xf numFmtId="169"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73" fontId="0" fillId="0" borderId="0" xfId="0" applyFont="false" applyBorder="true" applyAlignment="false" applyProtection="false">
      <alignment horizontal="general" vertical="bottom" textRotation="0" wrapText="fals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xf numFmtId="169" fontId="10" fillId="0" borderId="0" xfId="0" applyFont="true" applyBorder="false" applyAlignment="false" applyProtection="false">
      <alignment horizontal="general" vertical="bottom" textRotation="0" wrapText="false" indent="0" shrinkToFit="false"/>
      <protection locked="true" hidden="false"/>
    </xf>
    <xf numFmtId="168" fontId="5" fillId="0" borderId="0" xfId="0" applyFont="true" applyBorder="false" applyAlignment="true" applyProtection="false">
      <alignment horizontal="left" vertical="bottom" textRotation="0" wrapText="false" indent="0" shrinkToFit="false"/>
      <protection locked="true" hidden="false"/>
    </xf>
    <xf numFmtId="173"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20" xfId="0" applyFont="true" applyBorder="true" applyAlignment="false" applyProtection="false">
      <alignment horizontal="general" vertical="bottom" textRotation="0" wrapText="false" indent="0" shrinkToFit="false"/>
      <protection locked="true" hidden="false"/>
    </xf>
    <xf numFmtId="174" fontId="6" fillId="0" borderId="21" xfId="0" applyFont="true" applyBorder="true" applyAlignment="false" applyProtection="false">
      <alignment horizontal="general" vertical="bottom" textRotation="0" wrapText="false" indent="0" shrinkToFit="false"/>
      <protection locked="true" hidden="false"/>
    </xf>
    <xf numFmtId="169" fontId="6" fillId="0" borderId="21" xfId="0" applyFont="true" applyBorder="true" applyAlignment="false" applyProtection="false">
      <alignment horizontal="general" vertical="bottom" textRotation="0" wrapText="false" indent="0" shrinkToFit="false"/>
      <protection locked="true" hidden="false"/>
    </xf>
    <xf numFmtId="169" fontId="0" fillId="0" borderId="21" xfId="0" applyFont="true" applyBorder="true" applyAlignment="false" applyProtection="false">
      <alignment horizontal="general" vertical="bottom" textRotation="0" wrapText="false" indent="0" shrinkToFit="false"/>
      <protection locked="true" hidden="false"/>
    </xf>
    <xf numFmtId="169" fontId="0" fillId="0" borderId="21" xfId="0" applyFont="false" applyBorder="true" applyAlignment="false" applyProtection="false">
      <alignment horizontal="general" vertical="bottom" textRotation="0" wrapText="false" indent="0" shrinkToFit="false"/>
      <protection locked="true" hidden="false"/>
    </xf>
    <xf numFmtId="169" fontId="0" fillId="0" borderId="22" xfId="0" applyFont="false" applyBorder="true" applyAlignment="true" applyProtection="false">
      <alignment horizontal="center" vertical="bottom" textRotation="0" wrapText="false" indent="0" shrinkToFit="false"/>
      <protection locked="true" hidden="false"/>
    </xf>
    <xf numFmtId="168" fontId="11" fillId="0" borderId="11" xfId="0" applyFont="true" applyBorder="true" applyAlignment="false" applyProtection="false">
      <alignment horizontal="general" vertical="bottom" textRotation="0" wrapText="false" indent="0" shrinkToFit="false"/>
      <protection locked="true" hidden="false"/>
    </xf>
    <xf numFmtId="169" fontId="6" fillId="0" borderId="0" xfId="0" applyFont="true" applyBorder="true" applyAlignment="false" applyProtection="false">
      <alignment horizontal="general" vertical="bottom" textRotation="0" wrapText="false" indent="0" shrinkToFit="false"/>
      <protection locked="true" hidden="false"/>
    </xf>
    <xf numFmtId="169" fontId="0" fillId="0" borderId="0" xfId="0" applyFont="true" applyBorder="true" applyAlignment="false" applyProtection="false">
      <alignment horizontal="general" vertical="bottom" textRotation="0" wrapText="false" indent="0" shrinkToFit="false"/>
      <protection locked="true" hidden="false"/>
    </xf>
    <xf numFmtId="169" fontId="0" fillId="0" borderId="0" xfId="0" applyFont="false" applyBorder="true" applyAlignment="false" applyProtection="false">
      <alignment horizontal="general" vertical="bottom" textRotation="0" wrapText="false" indent="0" shrinkToFit="false"/>
      <protection locked="true" hidden="false"/>
    </xf>
    <xf numFmtId="169" fontId="6" fillId="0" borderId="13" xfId="0" applyFont="true" applyBorder="true" applyAlignment="true" applyProtection="false">
      <alignment horizontal="right" vertical="bottom" textRotation="0" wrapText="false" indent="0" shrinkToFit="false"/>
      <protection locked="true" hidden="false"/>
    </xf>
    <xf numFmtId="169" fontId="12" fillId="4" borderId="11" xfId="0" applyFont="true" applyBorder="true" applyAlignment="false" applyProtection="false">
      <alignment horizontal="general" vertical="bottom" textRotation="0" wrapText="false" indent="0" shrinkToFit="false"/>
      <protection locked="true" hidden="false"/>
    </xf>
    <xf numFmtId="169" fontId="12" fillId="4" borderId="0" xfId="0" applyFont="true" applyBorder="true" applyAlignment="false" applyProtection="false">
      <alignment horizontal="general" vertical="bottom" textRotation="0" wrapText="false" indent="0" shrinkToFit="false"/>
      <protection locked="true" hidden="false"/>
    </xf>
    <xf numFmtId="164" fontId="12" fillId="4" borderId="0" xfId="0" applyFont="true" applyBorder="true" applyAlignment="false" applyProtection="false">
      <alignment horizontal="general" vertical="bottom" textRotation="0" wrapText="false" indent="0" shrinkToFit="false"/>
      <protection locked="true" hidden="false"/>
    </xf>
    <xf numFmtId="169" fontId="0" fillId="4" borderId="0" xfId="0" applyFont="false" applyBorder="true" applyAlignment="false" applyProtection="false">
      <alignment horizontal="general" vertical="bottom" textRotation="0" wrapText="false" indent="0" shrinkToFit="false"/>
      <protection locked="true" hidden="false"/>
    </xf>
    <xf numFmtId="169" fontId="0" fillId="4" borderId="13" xfId="0" applyFont="false" applyBorder="true" applyAlignment="false" applyProtection="false">
      <alignment horizontal="general" vertical="bottom" textRotation="0" wrapText="false" indent="0" shrinkToFit="false"/>
      <protection locked="true" hidden="false"/>
    </xf>
    <xf numFmtId="169" fontId="11" fillId="0" borderId="0" xfId="0" applyFont="true" applyBorder="true" applyAlignment="false" applyProtection="false">
      <alignment horizontal="general" vertical="bottom" textRotation="0" wrapText="false" indent="0" shrinkToFit="false"/>
      <protection locked="true" hidden="false"/>
    </xf>
    <xf numFmtId="167" fontId="12" fillId="0" borderId="0" xfId="0" applyFont="true" applyBorder="true" applyAlignment="true" applyProtection="false">
      <alignment horizontal="center" vertical="bottom" textRotation="0" wrapText="false" indent="0" shrinkToFit="false"/>
      <protection locked="true" hidden="false"/>
    </xf>
    <xf numFmtId="169" fontId="0" fillId="0" borderId="13" xfId="0" applyFont="false" applyBorder="true" applyAlignment="true" applyProtection="false">
      <alignment horizontal="left" vertical="bottom" textRotation="0" wrapText="false" indent="0" shrinkToFit="false"/>
      <protection locked="true" hidden="false"/>
    </xf>
    <xf numFmtId="169" fontId="0" fillId="0" borderId="13" xfId="0" applyFont="false" applyBorder="true" applyAlignment="true" applyProtection="false">
      <alignment horizontal="center"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9" fontId="6" fillId="0" borderId="0" xfId="17" applyFont="true" applyBorder="true" applyAlignment="true" applyProtection="true">
      <alignment horizontal="general"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9" fontId="0" fillId="4" borderId="11" xfId="0" applyFont="false" applyBorder="true" applyAlignment="false" applyProtection="false">
      <alignment horizontal="general" vertical="bottom" textRotation="0" wrapText="false" indent="0" shrinkToFit="false"/>
      <protection locked="true" hidden="false"/>
    </xf>
    <xf numFmtId="164" fontId="0" fillId="4" borderId="23" xfId="0" applyFont="false" applyBorder="true" applyAlignment="false" applyProtection="false">
      <alignment horizontal="general" vertical="bottom" textRotation="0" wrapText="false" indent="0" shrinkToFit="false"/>
      <protection locked="true" hidden="false"/>
    </xf>
    <xf numFmtId="164" fontId="0" fillId="4" borderId="13" xfId="0" applyFont="false" applyBorder="true" applyAlignment="false" applyProtection="false">
      <alignment horizontal="general" vertical="bottom" textRotation="0" wrapText="false" indent="0" shrinkToFit="false"/>
      <protection locked="true" hidden="false"/>
    </xf>
    <xf numFmtId="164" fontId="6" fillId="4" borderId="8" xfId="0" applyFont="true" applyBorder="true" applyAlignment="true" applyProtection="false">
      <alignment horizontal="center" vertical="bottom" textRotation="0" wrapText="false" indent="0" shrinkToFit="false"/>
      <protection locked="true" hidden="false"/>
    </xf>
    <xf numFmtId="169" fontId="6" fillId="4" borderId="24" xfId="0" applyFont="true" applyBorder="true" applyAlignment="true" applyProtection="false">
      <alignment horizontal="center" vertical="bottom" textRotation="0" wrapText="false" indent="0" shrinkToFit="false"/>
      <protection locked="true" hidden="false"/>
    </xf>
    <xf numFmtId="164" fontId="6" fillId="4" borderId="25" xfId="0" applyFont="true" applyBorder="true" applyAlignment="true" applyProtection="false">
      <alignment horizontal="center" vertical="bottom" textRotation="0" wrapText="false" indent="0" shrinkToFit="false"/>
      <protection locked="true" hidden="false"/>
    </xf>
    <xf numFmtId="173" fontId="0" fillId="0" borderId="0" xfId="0" applyFont="true" applyBorder="true" applyAlignment="true" applyProtection="false">
      <alignment horizontal="left" vertical="bottom" textRotation="0" wrapText="false" indent="0" shrinkToFit="false"/>
      <protection locked="true" hidden="false"/>
    </xf>
    <xf numFmtId="164" fontId="0" fillId="4" borderId="26" xfId="0" applyFont="false" applyBorder="true" applyAlignment="true" applyProtection="false">
      <alignment horizontal="center" vertical="bottom" textRotation="0" wrapText="false" indent="0" shrinkToFit="false"/>
      <protection locked="true" hidden="false"/>
    </xf>
    <xf numFmtId="166" fontId="0" fillId="0" borderId="27" xfId="0" applyFont="false" applyBorder="true" applyAlignment="true" applyProtection="true">
      <alignment horizontal="center" vertical="bottom" textRotation="0" wrapText="false" indent="0" shrinkToFit="false"/>
      <protection locked="false" hidden="false"/>
    </xf>
    <xf numFmtId="166" fontId="0" fillId="0" borderId="28"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0" fillId="0" borderId="28" xfId="0" applyFont="false" applyBorder="true" applyAlignment="true" applyProtection="true">
      <alignment horizontal="center" vertical="bottom" textRotation="0" wrapText="false" indent="0" shrinkToFit="false"/>
      <protection locked="false" hidden="false"/>
    </xf>
    <xf numFmtId="169" fontId="0" fillId="0" borderId="29" xfId="0" applyFont="false" applyBorder="true" applyAlignment="true" applyProtection="false">
      <alignment horizontal="center" vertical="bottom" textRotation="0" wrapText="false" indent="0" shrinkToFit="false"/>
      <protection locked="true" hidden="false"/>
    </xf>
    <xf numFmtId="176" fontId="0" fillId="0" borderId="30" xfId="0" applyFont="false" applyBorder="true" applyAlignment="true" applyProtection="false">
      <alignment horizontal="center"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4" borderId="31" xfId="0" applyFont="false" applyBorder="true" applyAlignment="true" applyProtection="false">
      <alignment horizontal="center" vertical="bottom" textRotation="0" wrapText="false" indent="0" shrinkToFit="false"/>
      <protection locked="true" hidden="false"/>
    </xf>
    <xf numFmtId="166" fontId="0" fillId="0" borderId="32" xfId="0" applyFont="false" applyBorder="true" applyAlignment="true" applyProtection="true">
      <alignment horizontal="center" vertical="bottom" textRotation="0" wrapText="false" indent="0" shrinkToFit="false"/>
      <protection locked="false" hidden="false"/>
    </xf>
    <xf numFmtId="166" fontId="0" fillId="0" borderId="33" xfId="0" applyFont="false" applyBorder="true" applyAlignment="true" applyProtection="true">
      <alignment horizontal="center" vertical="bottom" textRotation="0" wrapText="false" indent="0" shrinkToFit="false"/>
      <protection locked="false" hidden="false"/>
    </xf>
    <xf numFmtId="164" fontId="0" fillId="0" borderId="23" xfId="0" applyFont="false" applyBorder="true" applyAlignment="true" applyProtection="true">
      <alignment horizontal="center" vertical="bottom" textRotation="0" wrapText="false" indent="0" shrinkToFit="false"/>
      <protection locked="false" hidden="false"/>
    </xf>
    <xf numFmtId="164" fontId="0" fillId="0" borderId="33" xfId="0" applyFont="false" applyBorder="true" applyAlignment="true" applyProtection="true">
      <alignment horizontal="center" vertical="bottom" textRotation="0" wrapText="false" indent="0" shrinkToFit="false"/>
      <protection locked="false" hidden="false"/>
    </xf>
    <xf numFmtId="169" fontId="0" fillId="0" borderId="34" xfId="0" applyFont="false" applyBorder="true" applyAlignment="true" applyProtection="false">
      <alignment horizontal="center" vertical="bottom" textRotation="0" wrapText="false" indent="0" shrinkToFit="false"/>
      <protection locked="true" hidden="false"/>
    </xf>
    <xf numFmtId="176" fontId="0" fillId="0" borderId="35" xfId="0" applyFont="false" applyBorder="true" applyAlignment="true" applyProtection="false">
      <alignment horizontal="center" vertical="bottom" textRotation="0" wrapText="false" indent="0" shrinkToFit="false"/>
      <protection locked="true" hidden="false"/>
    </xf>
    <xf numFmtId="169" fontId="6" fillId="0" borderId="4" xfId="0" applyFont="true" applyBorder="true" applyAlignment="false" applyProtection="false">
      <alignment horizontal="general" vertical="bottom" textRotation="0" wrapText="false" indent="0" shrinkToFit="false"/>
      <protection locked="tru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69" fontId="6" fillId="0" borderId="36" xfId="0" applyFont="true" applyBorder="true" applyAlignment="false" applyProtection="false">
      <alignment horizontal="general" vertical="bottom" textRotation="0" wrapText="false" indent="0" shrinkToFit="false"/>
      <protection locked="true" hidden="false"/>
    </xf>
    <xf numFmtId="169" fontId="6" fillId="0" borderId="24" xfId="0" applyFont="true" applyBorder="true" applyAlignment="true" applyProtection="false">
      <alignment horizontal="center" vertical="bottom" textRotation="0" wrapText="false" indent="0" shrinkToFit="false"/>
      <protection locked="true" hidden="false"/>
    </xf>
    <xf numFmtId="176" fontId="6" fillId="0" borderId="5" xfId="0" applyFont="true" applyBorder="true" applyAlignment="true" applyProtection="false">
      <alignment horizontal="center" vertical="bottom" textRotation="0" wrapText="false" indent="0" shrinkToFit="false"/>
      <protection locked="true" hidden="false"/>
    </xf>
    <xf numFmtId="169" fontId="6" fillId="0" borderId="37" xfId="0" applyFont="tru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false" applyProtection="false">
      <alignment horizontal="general" vertical="bottom" textRotation="0" wrapText="false" indent="0" shrinkToFit="false"/>
      <protection locked="true" hidden="false"/>
    </xf>
    <xf numFmtId="169" fontId="6" fillId="0" borderId="38" xfId="0" applyFont="true" applyBorder="true" applyAlignment="false" applyProtection="false">
      <alignment horizontal="general" vertical="bottom" textRotation="0" wrapText="false" indent="0" shrinkToFit="false"/>
      <protection locked="true" hidden="false"/>
    </xf>
    <xf numFmtId="169" fontId="6" fillId="0" borderId="1" xfId="0" applyFont="true" applyBorder="true" applyAlignment="true" applyProtection="false">
      <alignment horizontal="center" vertical="bottom" textRotation="0" wrapText="false" indent="0" shrinkToFit="false"/>
      <protection locked="true" hidden="false"/>
    </xf>
    <xf numFmtId="176" fontId="6" fillId="0" borderId="39" xfId="0" applyFont="true" applyBorder="true" applyAlignment="true" applyProtection="false">
      <alignment horizontal="center" vertical="bottom" textRotation="0" wrapText="false" indent="0" shrinkToFit="false"/>
      <protection locked="true" hidden="false"/>
    </xf>
    <xf numFmtId="169" fontId="0" fillId="0" borderId="40" xfId="0" applyFont="false" applyBorder="true" applyAlignment="false" applyProtection="false">
      <alignment horizontal="general" vertical="bottom" textRotation="0" wrapText="false" indent="0" shrinkToFit="false"/>
      <protection locked="true" hidden="false"/>
    </xf>
    <xf numFmtId="169" fontId="0" fillId="0" borderId="40" xfId="0" applyFont="false" applyBorder="true" applyAlignment="true" applyProtection="false">
      <alignment horizontal="center" vertical="bottom" textRotation="0" wrapText="false" indent="0" shrinkToFit="false"/>
      <protection locked="true" hidden="false"/>
    </xf>
    <xf numFmtId="164" fontId="0" fillId="0" borderId="40" xfId="0" applyFont="false" applyBorder="true" applyAlignment="true" applyProtection="false">
      <alignment horizontal="center" vertical="bottom" textRotation="0" wrapText="false" indent="0" shrinkToFit="false"/>
      <protection locked="true" hidden="false"/>
    </xf>
    <xf numFmtId="169" fontId="0" fillId="0" borderId="41" xfId="0" applyFont="false" applyBorder="true" applyAlignment="true" applyProtection="false">
      <alignment horizontal="left" vertical="bottom" textRotation="0" wrapText="false" indent="0" shrinkToFit="false"/>
      <protection locked="true" hidden="false"/>
    </xf>
    <xf numFmtId="169" fontId="0" fillId="0" borderId="41" xfId="0" applyFont="false" applyBorder="true" applyAlignment="false" applyProtection="false">
      <alignment horizontal="general" vertical="bottom" textRotation="0" wrapText="false" indent="0" shrinkToFit="false"/>
      <protection locked="true" hidden="false"/>
    </xf>
    <xf numFmtId="169" fontId="0" fillId="0" borderId="41" xfId="0" applyFont="false" applyBorder="true" applyAlignment="true" applyProtection="false">
      <alignment horizontal="general" vertical="bottom" textRotation="0" wrapText="false" indent="0" shrinkToFit="false"/>
      <protection locked="true" hidden="false"/>
    </xf>
    <xf numFmtId="168" fontId="0" fillId="0" borderId="41" xfId="0" applyFont="false" applyBorder="true" applyAlignment="true" applyProtection="false">
      <alignment horizontal="center" vertical="center" textRotation="0" wrapText="false" indent="0" shrinkToFit="false"/>
      <protection locked="true" hidden="false"/>
    </xf>
    <xf numFmtId="169" fontId="0" fillId="0" borderId="41" xfId="0" applyFont="false" applyBorder="true" applyAlignment="true" applyProtection="false">
      <alignment horizontal="right" vertical="bottom" textRotation="0" wrapText="false" indent="0" shrinkToFit="false"/>
      <protection locked="true" hidden="false"/>
    </xf>
    <xf numFmtId="169" fontId="0" fillId="0" borderId="41" xfId="0" applyFont="false" applyBorder="true" applyAlignment="true" applyProtection="false">
      <alignment horizontal="center" vertical="bottom" textRotation="0" wrapText="false" indent="0" shrinkToFit="false"/>
      <protection locked="true" hidden="false"/>
    </xf>
    <xf numFmtId="173" fontId="12"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9" fontId="12" fillId="0" borderId="0" xfId="0" applyFont="true" applyBorder="false" applyAlignment="false" applyProtection="false">
      <alignment horizontal="general" vertical="bottom" textRotation="0" wrapText="false" indent="0" shrinkToFit="false"/>
      <protection locked="true" hidden="false"/>
    </xf>
    <xf numFmtId="169" fontId="12"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73" fontId="12" fillId="0" borderId="0" xfId="0" applyFont="true" applyBorder="true" applyAlignment="true" applyProtection="false">
      <alignment horizontal="left" vertical="bottom" textRotation="0" wrapText="false" indent="0" shrinkToFit="false"/>
      <protection locked="true" hidden="false"/>
    </xf>
    <xf numFmtId="169" fontId="11" fillId="0" borderId="0" xfId="0" applyFont="true" applyBorder="false" applyAlignment="false" applyProtection="false">
      <alignment horizontal="general" vertical="bottom" textRotation="0" wrapText="false" indent="0" shrinkToFit="false"/>
      <protection locked="true" hidden="false"/>
    </xf>
    <xf numFmtId="169" fontId="12" fillId="0" borderId="20" xfId="0" applyFont="true" applyBorder="true" applyAlignment="false" applyProtection="false">
      <alignment horizontal="general" vertical="bottom" textRotation="0" wrapText="false" indent="0" shrinkToFit="false"/>
      <protection locked="true" hidden="false"/>
    </xf>
    <xf numFmtId="174" fontId="11" fillId="0" borderId="21" xfId="0" applyFont="true" applyBorder="true" applyAlignment="false" applyProtection="false">
      <alignment horizontal="general" vertical="bottom" textRotation="0" wrapText="false" indent="0" shrinkToFit="false"/>
      <protection locked="true" hidden="false"/>
    </xf>
    <xf numFmtId="169" fontId="11" fillId="0" borderId="21" xfId="0" applyFont="true" applyBorder="true" applyAlignment="false" applyProtection="false">
      <alignment horizontal="general" vertical="bottom" textRotation="0" wrapText="false" indent="0" shrinkToFit="false"/>
      <protection locked="true" hidden="false"/>
    </xf>
    <xf numFmtId="169" fontId="12" fillId="0" borderId="21" xfId="0" applyFont="true" applyBorder="true" applyAlignment="false" applyProtection="false">
      <alignment horizontal="general" vertical="bottom" textRotation="0" wrapText="false" indent="0" shrinkToFit="false"/>
      <protection locked="true" hidden="false"/>
    </xf>
    <xf numFmtId="169" fontId="12" fillId="0" borderId="0" xfId="0" applyFont="true" applyBorder="true" applyAlignment="false" applyProtection="false">
      <alignment horizontal="general" vertical="bottom" textRotation="0" wrapText="false" indent="0" shrinkToFit="false"/>
      <protection locked="true" hidden="false"/>
    </xf>
    <xf numFmtId="164" fontId="12" fillId="0" borderId="11"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1" fillId="4" borderId="8" xfId="0" applyFont="true" applyBorder="true" applyAlignment="true" applyProtection="false">
      <alignment horizontal="center" vertical="bottom" textRotation="0" wrapText="false" indent="0" shrinkToFit="false"/>
      <protection locked="true" hidden="false"/>
    </xf>
    <xf numFmtId="169" fontId="11" fillId="4" borderId="24" xfId="0" applyFont="true" applyBorder="true" applyAlignment="true" applyProtection="false">
      <alignment horizontal="center" vertical="bottom" textRotation="0" wrapText="false" indent="0" shrinkToFit="false"/>
      <protection locked="true" hidden="false"/>
    </xf>
    <xf numFmtId="164" fontId="11" fillId="4" borderId="25" xfId="0" applyFont="true" applyBorder="true" applyAlignment="true" applyProtection="false">
      <alignment horizontal="center" vertical="bottom" textRotation="0" wrapText="false" indent="0" shrinkToFit="false"/>
      <protection locked="true" hidden="false"/>
    </xf>
    <xf numFmtId="164" fontId="12" fillId="4" borderId="26" xfId="0" applyFont="true" applyBorder="true" applyAlignment="true" applyProtection="false">
      <alignment horizontal="center" vertical="bottom" textRotation="0" wrapText="false" indent="0" shrinkToFit="false"/>
      <protection locked="true" hidden="false"/>
    </xf>
    <xf numFmtId="166" fontId="0" fillId="5" borderId="27" xfId="0" applyFont="false" applyBorder="true" applyAlignment="true" applyProtection="true">
      <alignment horizontal="center" vertical="bottom" textRotation="0" wrapText="false" indent="0" shrinkToFit="false"/>
      <protection locked="false" hidden="false"/>
    </xf>
    <xf numFmtId="166" fontId="0" fillId="5" borderId="28" xfId="0" applyFont="false" applyBorder="true" applyAlignment="true" applyProtection="true">
      <alignment horizontal="center" vertical="bottom" textRotation="0" wrapText="false" indent="0" shrinkToFit="false"/>
      <protection locked="false" hidden="false"/>
    </xf>
    <xf numFmtId="164" fontId="12" fillId="5" borderId="0" xfId="0" applyFont="true" applyBorder="true" applyAlignment="false" applyProtection="true">
      <alignment horizontal="general" vertical="bottom" textRotation="0" wrapText="false" indent="0" shrinkToFit="false"/>
      <protection locked="false" hidden="false"/>
    </xf>
    <xf numFmtId="164" fontId="12" fillId="5" borderId="28" xfId="0" applyFont="true" applyBorder="true" applyAlignment="false" applyProtection="true">
      <alignment horizontal="general" vertical="bottom" textRotation="0" wrapText="false" indent="0" shrinkToFit="false"/>
      <protection locked="false" hidden="false"/>
    </xf>
    <xf numFmtId="169" fontId="12" fillId="5" borderId="29" xfId="0" applyFont="true" applyBorder="true" applyAlignment="true" applyProtection="false">
      <alignment horizontal="center" vertical="bottom" textRotation="0" wrapText="false" indent="0" shrinkToFit="false"/>
      <protection locked="true" hidden="false"/>
    </xf>
    <xf numFmtId="176" fontId="12" fillId="5" borderId="30" xfId="0" applyFont="true" applyBorder="true" applyAlignment="true" applyProtection="false">
      <alignment horizontal="center" vertical="bottom" textRotation="0" wrapText="false" indent="0" shrinkToFit="false"/>
      <protection locked="true" hidden="false"/>
    </xf>
    <xf numFmtId="164" fontId="12" fillId="5"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false" hidden="false"/>
    </xf>
    <xf numFmtId="164" fontId="12" fillId="0" borderId="28" xfId="0" applyFont="true" applyBorder="true" applyAlignment="false" applyProtection="true">
      <alignment horizontal="general" vertical="bottom" textRotation="0" wrapText="false" indent="0" shrinkToFit="false"/>
      <protection locked="false" hidden="false"/>
    </xf>
    <xf numFmtId="169" fontId="12" fillId="0" borderId="29" xfId="0" applyFont="true" applyBorder="true" applyAlignment="true" applyProtection="false">
      <alignment horizontal="center" vertical="bottom" textRotation="0" wrapText="false" indent="0" shrinkToFit="false"/>
      <protection locked="true" hidden="false"/>
    </xf>
    <xf numFmtId="176" fontId="12" fillId="0" borderId="30" xfId="0" applyFont="true" applyBorder="true" applyAlignment="true" applyProtection="false">
      <alignment horizontal="center" vertical="bottom" textRotation="0" wrapText="false" indent="0" shrinkToFit="false"/>
      <protection locked="true" hidden="false"/>
    </xf>
    <xf numFmtId="176" fontId="12" fillId="0" borderId="28" xfId="0" applyFont="true" applyBorder="true" applyAlignment="false" applyProtection="true">
      <alignment horizontal="general" vertical="bottom" textRotation="0" wrapText="false" indent="0" shrinkToFit="false"/>
      <protection locked="false" hidden="false"/>
    </xf>
    <xf numFmtId="166" fontId="0" fillId="3" borderId="27" xfId="0" applyFont="false" applyBorder="true" applyAlignment="true" applyProtection="true">
      <alignment horizontal="center" vertical="bottom" textRotation="0" wrapText="false" indent="0" shrinkToFit="false"/>
      <protection locked="false" hidden="false"/>
    </xf>
    <xf numFmtId="166" fontId="0" fillId="3" borderId="28" xfId="0" applyFont="false" applyBorder="true" applyAlignment="true" applyProtection="true">
      <alignment horizontal="center" vertical="bottom" textRotation="0" wrapText="false" indent="0" shrinkToFit="false"/>
      <protection locked="false" hidden="false"/>
    </xf>
    <xf numFmtId="164" fontId="12" fillId="3" borderId="0" xfId="0" applyFont="true" applyBorder="true" applyAlignment="false" applyProtection="true">
      <alignment horizontal="general" vertical="bottom" textRotation="0" wrapText="false" indent="0" shrinkToFit="false"/>
      <protection locked="false" hidden="false"/>
    </xf>
    <xf numFmtId="164" fontId="12" fillId="3" borderId="28" xfId="0" applyFont="true" applyBorder="true" applyAlignment="false" applyProtection="true">
      <alignment horizontal="general" vertical="bottom" textRotation="0" wrapText="false" indent="0" shrinkToFit="false"/>
      <protection locked="false" hidden="false"/>
    </xf>
    <xf numFmtId="169" fontId="12" fillId="3" borderId="29" xfId="0" applyFont="true" applyBorder="true" applyAlignment="true" applyProtection="false">
      <alignment horizontal="center" vertical="bottom" textRotation="0" wrapText="false" indent="0" shrinkToFit="false"/>
      <protection locked="true" hidden="false"/>
    </xf>
    <xf numFmtId="176" fontId="12" fillId="3" borderId="30" xfId="0" applyFont="true" applyBorder="true" applyAlignment="true" applyProtection="false">
      <alignment horizontal="center" vertical="bottom" textRotation="0" wrapText="false" indent="0" shrinkToFit="false"/>
      <protection locked="true" hidden="false"/>
    </xf>
    <xf numFmtId="164" fontId="12" fillId="4" borderId="31" xfId="0" applyFont="true" applyBorder="true" applyAlignment="true" applyProtection="false">
      <alignment horizontal="center" vertical="bottom" textRotation="0" wrapText="false" indent="0" shrinkToFit="false"/>
      <protection locked="true" hidden="false"/>
    </xf>
    <xf numFmtId="169" fontId="12" fillId="0" borderId="13" xfId="0" applyFont="true" applyBorder="true" applyAlignment="false" applyProtection="false">
      <alignment horizontal="general" vertical="bottom" textRotation="0" wrapText="false" indent="0" shrinkToFit="false"/>
      <protection locked="true" hidden="false"/>
    </xf>
    <xf numFmtId="173" fontId="12" fillId="0" borderId="0" xfId="0" applyFont="true" applyBorder="false" applyAlignment="false" applyProtection="false">
      <alignment horizontal="general" vertical="bottom" textRotation="0" wrapText="false" indent="0" shrinkToFit="false"/>
      <protection locked="true" hidden="false"/>
    </xf>
    <xf numFmtId="174" fontId="12" fillId="0" borderId="0" xfId="0" applyFont="true" applyBorder="false" applyAlignment="false" applyProtection="false">
      <alignment horizontal="general" vertical="bottom" textRotation="0" wrapText="false" indent="0" shrinkToFit="false"/>
      <protection locked="true" hidden="false"/>
    </xf>
    <xf numFmtId="173" fontId="12" fillId="0" borderId="0" xfId="0" applyFont="true" applyBorder="true" applyAlignment="false" applyProtection="false">
      <alignment horizontal="general" vertical="bottom" textRotation="0" wrapText="false" indent="0" shrinkToFit="false"/>
      <protection locked="true" hidden="false"/>
    </xf>
    <xf numFmtId="174" fontId="12" fillId="3" borderId="0" xfId="0" applyFont="true" applyBorder="false" applyAlignment="false" applyProtection="false">
      <alignment horizontal="general" vertical="bottom" textRotation="0" wrapText="false" indent="0" shrinkToFit="false"/>
      <protection locked="true" hidden="false"/>
    </xf>
    <xf numFmtId="174" fontId="12" fillId="5" borderId="0" xfId="0" applyFont="true" applyBorder="false" applyAlignment="false" applyProtection="false">
      <alignment horizontal="general" vertical="bottom" textRotation="0" wrapText="false" indent="0" shrinkToFit="false"/>
      <protection locked="true" hidden="false"/>
    </xf>
    <xf numFmtId="164" fontId="12" fillId="0" borderId="23" xfId="0" applyFont="true" applyBorder="true" applyAlignment="false" applyProtection="true">
      <alignment horizontal="general" vertical="bottom" textRotation="0" wrapText="false" indent="0" shrinkToFit="false"/>
      <protection locked="false" hidden="false"/>
    </xf>
    <xf numFmtId="164" fontId="12" fillId="0" borderId="33" xfId="0" applyFont="true" applyBorder="true" applyAlignment="false" applyProtection="true">
      <alignment horizontal="general" vertical="bottom" textRotation="0" wrapText="false" indent="0" shrinkToFit="false"/>
      <protection locked="false" hidden="false"/>
    </xf>
    <xf numFmtId="169" fontId="12" fillId="0" borderId="34" xfId="0" applyFont="true" applyBorder="true" applyAlignment="true" applyProtection="false">
      <alignment horizontal="center" vertical="bottom" textRotation="0" wrapText="false" indent="0" shrinkToFit="false"/>
      <protection locked="true" hidden="false"/>
    </xf>
    <xf numFmtId="176" fontId="12" fillId="0" borderId="35" xfId="0" applyFont="true" applyBorder="true" applyAlignment="true" applyProtection="false">
      <alignment horizontal="center" vertical="bottom" textRotation="0" wrapText="false" indent="0" shrinkToFit="false"/>
      <protection locked="true" hidden="false"/>
    </xf>
    <xf numFmtId="169" fontId="6" fillId="0" borderId="42" xfId="0" applyFont="true" applyBorder="true" applyAlignment="false" applyProtection="false">
      <alignment horizontal="general" vertical="bottom" textRotation="0" wrapText="false" indent="0" shrinkToFit="false"/>
      <protection locked="true" hidden="false"/>
    </xf>
    <xf numFmtId="164" fontId="0" fillId="0" borderId="40" xfId="0" applyFont="false" applyBorder="true" applyAlignment="false" applyProtection="false">
      <alignment horizontal="general" vertical="bottom" textRotation="0" wrapText="false" indent="0" shrinkToFit="false"/>
      <protection locked="true" hidden="false"/>
    </xf>
    <xf numFmtId="169" fontId="6" fillId="0" borderId="40" xfId="0" applyFont="true" applyBorder="true" applyAlignment="false" applyProtection="false">
      <alignment horizontal="general" vertical="bottom" textRotation="0" wrapText="false" indent="0" shrinkToFit="false"/>
      <protection locked="true" hidden="false"/>
    </xf>
    <xf numFmtId="169" fontId="6" fillId="0" borderId="43" xfId="0" applyFont="true" applyBorder="true" applyAlignment="true" applyProtection="false">
      <alignment horizontal="center" vertical="bottom" textRotation="0" wrapText="false" indent="0" shrinkToFit="false"/>
      <protection locked="true" hidden="false"/>
    </xf>
    <xf numFmtId="176" fontId="6" fillId="0" borderId="44" xfId="0" applyFont="true" applyBorder="true" applyAlignment="true" applyProtection="false">
      <alignment horizontal="center" vertical="bottom" textRotation="0" wrapText="false" indent="0" shrinkToFit="false"/>
      <protection locked="true" hidden="false"/>
    </xf>
    <xf numFmtId="169" fontId="6" fillId="0" borderId="0" xfId="0" applyFont="true" applyBorder="true" applyAlignment="true" applyProtection="false">
      <alignment horizontal="center" vertical="bottom" textRotation="0" wrapText="false" indent="0" shrinkToFit="false"/>
      <protection locked="true" hidden="false"/>
    </xf>
    <xf numFmtId="176" fontId="6" fillId="0" borderId="0" xfId="0" applyFont="true" applyBorder="true" applyAlignment="true" applyProtection="false">
      <alignment horizontal="center" vertical="bottom" textRotation="0" wrapText="false" indent="0" shrinkToFit="false"/>
      <protection locked="true" hidden="false"/>
    </xf>
    <xf numFmtId="166" fontId="12" fillId="0" borderId="0" xfId="0" applyFont="true" applyBorder="true" applyAlignment="false" applyProtection="true">
      <alignment horizontal="general" vertical="bottom" textRotation="0" wrapText="false" indent="0" shrinkToFit="false"/>
      <protection locked="false" hidden="false"/>
    </xf>
    <xf numFmtId="166" fontId="12" fillId="0" borderId="28" xfId="0" applyFont="true" applyBorder="true" applyAlignment="false" applyProtection="true">
      <alignment horizontal="general" vertical="bottom" textRotation="0" wrapText="false" indent="0" shrinkToFit="false"/>
      <protection locked="false" hidden="false"/>
    </xf>
    <xf numFmtId="169" fontId="11" fillId="0" borderId="28" xfId="0" applyFont="true" applyBorder="true" applyAlignment="false" applyProtection="true">
      <alignment horizontal="general" vertical="bottom" textRotation="0" wrapText="false" indent="0" shrinkToFit="false"/>
      <protection locked="false" hidden="false"/>
    </xf>
    <xf numFmtId="164" fontId="12" fillId="4" borderId="26" xfId="0" applyFont="true" applyBorder="true" applyAlignment="false" applyProtection="false">
      <alignment horizontal="general" vertical="bottom" textRotation="0" wrapText="false" indent="0" shrinkToFit="false"/>
      <protection locked="true" hidden="false"/>
    </xf>
    <xf numFmtId="164" fontId="12" fillId="4" borderId="31" xfId="0" applyFont="true" applyBorder="true" applyAlignment="false" applyProtection="false">
      <alignment horizontal="general" vertical="bottom" textRotation="0" wrapText="false" indent="0" shrinkToFit="false"/>
      <protection locked="true" hidden="false"/>
    </xf>
    <xf numFmtId="169" fontId="12" fillId="0" borderId="0" xfId="0" applyFont="true" applyBorder="true" applyAlignment="true" applyProtection="false">
      <alignment horizontal="left" vertical="bottom" textRotation="0" wrapText="false" indent="0" shrinkToFit="false"/>
      <protection locked="true" hidden="false"/>
    </xf>
    <xf numFmtId="169" fontId="11" fillId="0" borderId="33" xfId="0" applyFont="true" applyBorder="true" applyAlignment="false" applyProtection="true">
      <alignment horizontal="general" vertical="bottom" textRotation="0" wrapText="false" indent="0" shrinkToFit="false"/>
      <protection locked="false" hidden="false"/>
    </xf>
    <xf numFmtId="164" fontId="11" fillId="4" borderId="24" xfId="0" applyFont="true" applyBorder="true" applyAlignment="true" applyProtection="false">
      <alignment horizontal="center" vertical="bottom" textRotation="0" wrapText="false" indent="0" shrinkToFit="false"/>
      <protection locked="true" hidden="false"/>
    </xf>
    <xf numFmtId="164" fontId="12" fillId="0" borderId="28" xfId="0" applyFont="true" applyBorder="true" applyAlignment="false" applyProtection="false">
      <alignment horizontal="general" vertical="bottom" textRotation="0" wrapText="false" indent="0" shrinkToFit="false"/>
      <protection locked="true" hidden="false"/>
    </xf>
    <xf numFmtId="176" fontId="12" fillId="0" borderId="29" xfId="0" applyFont="true" applyBorder="true" applyAlignment="true" applyProtection="false">
      <alignment horizontal="center" vertical="bottom" textRotation="0" wrapText="false" indent="0" shrinkToFit="false"/>
      <protection locked="true" hidden="false"/>
    </xf>
    <xf numFmtId="166" fontId="12" fillId="0" borderId="0" xfId="0" applyFont="true" applyBorder="true" applyAlignment="false" applyProtection="false">
      <alignment horizontal="general" vertical="bottom" textRotation="0" wrapText="false" indent="0" shrinkToFit="false"/>
      <protection locked="true" hidden="false"/>
    </xf>
    <xf numFmtId="166" fontId="12" fillId="0" borderId="28" xfId="0" applyFont="true" applyBorder="true" applyAlignment="false" applyProtection="false">
      <alignment horizontal="general" vertical="bottom" textRotation="0" wrapText="false" indent="0" shrinkToFit="false"/>
      <protection locked="true" hidden="false"/>
    </xf>
    <xf numFmtId="169" fontId="11" fillId="0" borderId="28" xfId="0" applyFont="true" applyBorder="true" applyAlignment="false" applyProtection="false">
      <alignment horizontal="general" vertical="bottom" textRotation="0" wrapText="false" indent="0" shrinkToFit="false"/>
      <protection locked="true" hidden="false"/>
    </xf>
    <xf numFmtId="166" fontId="0" fillId="3" borderId="32" xfId="0" applyFont="false" applyBorder="true" applyAlignment="true" applyProtection="true">
      <alignment horizontal="center" vertical="bottom" textRotation="0" wrapText="false" indent="0" shrinkToFit="false"/>
      <protection locked="false" hidden="false"/>
    </xf>
    <xf numFmtId="166" fontId="0" fillId="3" borderId="33" xfId="0" applyFont="false" applyBorder="true" applyAlignment="true" applyProtection="true">
      <alignment horizontal="center" vertical="bottom" textRotation="0" wrapText="false" indent="0" shrinkToFit="false"/>
      <protection locked="false" hidden="false"/>
    </xf>
    <xf numFmtId="164" fontId="12" fillId="3" borderId="23" xfId="0" applyFont="true" applyBorder="true" applyAlignment="false" applyProtection="false">
      <alignment horizontal="general" vertical="bottom" textRotation="0" wrapText="false" indent="0" shrinkToFit="false"/>
      <protection locked="true" hidden="false"/>
    </xf>
    <xf numFmtId="164" fontId="12" fillId="3" borderId="33" xfId="0" applyFont="true" applyBorder="true" applyAlignment="false" applyProtection="false">
      <alignment horizontal="general" vertical="bottom" textRotation="0" wrapText="false" indent="0" shrinkToFit="false"/>
      <protection locked="true" hidden="false"/>
    </xf>
    <xf numFmtId="169" fontId="12" fillId="3" borderId="34" xfId="0" applyFont="true" applyBorder="true" applyAlignment="true" applyProtection="false">
      <alignment horizontal="center" vertical="bottom" textRotation="0" wrapText="false" indent="0" shrinkToFit="false"/>
      <protection locked="true" hidden="false"/>
    </xf>
    <xf numFmtId="176" fontId="12" fillId="3" borderId="34" xfId="0" applyFont="true" applyBorder="true" applyAlignment="true" applyProtection="false">
      <alignment horizontal="center" vertical="bottom" textRotation="0" wrapText="false" indent="0" shrinkToFit="false"/>
      <protection locked="true" hidden="false"/>
    </xf>
    <xf numFmtId="164" fontId="12" fillId="3"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DD0806"/>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P20"/>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25" activeCellId="0" sqref="G25"/>
    </sheetView>
  </sheetViews>
  <sheetFormatPr defaultColWidth="10.75" defaultRowHeight="12.75" zeroHeight="false" outlineLevelRow="0" outlineLevelCol="0"/>
  <cols>
    <col collapsed="false" customWidth="true" hidden="false" outlineLevel="0" max="1" min="1" style="0" width="20.71"/>
    <col collapsed="false" customWidth="true" hidden="false" outlineLevel="0" max="3" min="2" style="0" width="11.71"/>
    <col collapsed="false" customWidth="true" hidden="false" outlineLevel="0" max="14" min="14" style="0" width="12.86"/>
    <col collapsed="false" customWidth="true" hidden="false" outlineLevel="0" max="16" min="16" style="0" width="11.99"/>
  </cols>
  <sheetData>
    <row r="1" customFormat="false" ht="26.25" hidden="false" customHeight="false" outlineLevel="0" collapsed="false">
      <c r="A1" s="1" t="s">
        <v>0</v>
      </c>
      <c r="B1" s="1"/>
      <c r="C1" s="1"/>
      <c r="D1" s="2" t="n">
        <v>2022</v>
      </c>
    </row>
    <row r="3" customFormat="false" ht="12.75" hidden="false" customHeight="false" outlineLevel="0" collapsed="false">
      <c r="A3" s="3" t="s">
        <v>1</v>
      </c>
      <c r="B3" s="4" t="s">
        <v>2</v>
      </c>
      <c r="C3" s="4"/>
    </row>
    <row r="4" customFormat="false" ht="12.75" hidden="false" customHeight="false" outlineLevel="0" collapsed="false">
      <c r="A4" s="3" t="s">
        <v>3</v>
      </c>
      <c r="B4" s="5" t="n">
        <v>2022</v>
      </c>
      <c r="C4" s="6"/>
    </row>
    <row r="5" customFormat="false" ht="12.75" hidden="false" customHeight="false" outlineLevel="0" collapsed="false">
      <c r="A5" s="3" t="s">
        <v>4</v>
      </c>
      <c r="B5" s="7" t="s">
        <v>5</v>
      </c>
      <c r="C5" s="8"/>
      <c r="E5" s="9"/>
      <c r="F5" s="10" t="s">
        <v>6</v>
      </c>
      <c r="G5" s="11"/>
      <c r="H5" s="11"/>
    </row>
    <row r="7" customFormat="false" ht="12.75" hidden="false" customHeight="false" outlineLevel="0" collapsed="false">
      <c r="A7" s="3" t="s">
        <v>7</v>
      </c>
      <c r="B7" s="12" t="n">
        <v>43190</v>
      </c>
      <c r="E7" s="13"/>
      <c r="F7" s="13" t="s">
        <v>8</v>
      </c>
      <c r="G7" s="14" t="s">
        <v>9</v>
      </c>
      <c r="H7" s="14"/>
    </row>
    <row r="8" customFormat="false" ht="12.75" hidden="false" customHeight="false" outlineLevel="0" collapsed="false">
      <c r="A8" s="3" t="s">
        <v>10</v>
      </c>
      <c r="B8" s="12" t="n">
        <v>43372</v>
      </c>
      <c r="E8" s="13"/>
      <c r="F8" s="13" t="s">
        <v>11</v>
      </c>
      <c r="G8" s="14" t="s">
        <v>9</v>
      </c>
      <c r="H8" s="14"/>
    </row>
    <row r="9" customFormat="false" ht="12.75" hidden="false" customHeight="false" outlineLevel="0" collapsed="false">
      <c r="B9" s="15" t="s">
        <v>12</v>
      </c>
      <c r="C9" s="15" t="s">
        <v>13</v>
      </c>
    </row>
    <row r="10" customFormat="false" ht="12.75" hidden="false" customHeight="false" outlineLevel="0" collapsed="false">
      <c r="A10" s="3" t="s">
        <v>14</v>
      </c>
      <c r="B10" s="16" t="n">
        <v>9.5</v>
      </c>
      <c r="C10" s="17" t="n">
        <f aca="false">B10*60</f>
        <v>570</v>
      </c>
    </row>
    <row r="11" customFormat="false" ht="12.75" hidden="false" customHeight="false" outlineLevel="0" collapsed="false">
      <c r="A11" s="3" t="s">
        <v>15</v>
      </c>
      <c r="B11" s="18" t="n">
        <f aca="false">C11/60/24</f>
        <v>1.72083333333333</v>
      </c>
      <c r="C11" s="17" t="n">
        <f aca="false">ROUND(C10*4.348,0)</f>
        <v>2478</v>
      </c>
      <c r="D11" s="19"/>
      <c r="E11" s="3"/>
      <c r="F11" s="13" t="s">
        <v>16</v>
      </c>
      <c r="G11" s="20" t="n">
        <f aca="false">+B10*4.348</f>
        <v>41.306</v>
      </c>
    </row>
    <row r="12" customFormat="false" ht="12.75" hidden="false" customHeight="false" outlineLevel="0" collapsed="false">
      <c r="A12" s="3" t="s">
        <v>17</v>
      </c>
      <c r="B12" s="18" t="n">
        <f aca="false">C12/60/24</f>
        <v>0.131944444444444</v>
      </c>
      <c r="C12" s="17" t="n">
        <f aca="false">B10*20</f>
        <v>190</v>
      </c>
    </row>
    <row r="14" customFormat="false" ht="13.5" hidden="false" customHeight="false" outlineLevel="0" collapsed="false">
      <c r="A14" s="21"/>
    </row>
    <row r="15" customFormat="false" ht="13.5" hidden="false" customHeight="false" outlineLevel="0" collapsed="false">
      <c r="A15" s="3" t="s">
        <v>18</v>
      </c>
      <c r="B15" s="22" t="s">
        <v>19</v>
      </c>
      <c r="C15" s="22"/>
      <c r="D15" s="23" t="s">
        <v>20</v>
      </c>
      <c r="E15" s="23"/>
      <c r="F15" s="22" t="s">
        <v>21</v>
      </c>
      <c r="G15" s="22"/>
      <c r="H15" s="22" t="s">
        <v>22</v>
      </c>
      <c r="I15" s="22"/>
      <c r="J15" s="24" t="s">
        <v>23</v>
      </c>
      <c r="K15" s="24"/>
      <c r="L15" s="24" t="s">
        <v>24</v>
      </c>
      <c r="M15" s="24"/>
      <c r="N15" s="25" t="s">
        <v>25</v>
      </c>
      <c r="O15" s="26" t="s">
        <v>26</v>
      </c>
      <c r="P15" s="27" t="s">
        <v>27</v>
      </c>
    </row>
    <row r="16" customFormat="false" ht="12.75" hidden="false" customHeight="false" outlineLevel="0" collapsed="false">
      <c r="B16" s="28" t="s">
        <v>28</v>
      </c>
      <c r="C16" s="29" t="s">
        <v>29</v>
      </c>
      <c r="D16" s="30" t="s">
        <v>30</v>
      </c>
      <c r="E16" s="31" t="s">
        <v>29</v>
      </c>
      <c r="F16" s="32" t="s">
        <v>30</v>
      </c>
      <c r="G16" s="29" t="s">
        <v>29</v>
      </c>
      <c r="H16" s="32" t="s">
        <v>28</v>
      </c>
      <c r="I16" s="29" t="s">
        <v>29</v>
      </c>
      <c r="J16" s="32" t="s">
        <v>28</v>
      </c>
      <c r="K16" s="33" t="s">
        <v>29</v>
      </c>
      <c r="L16" s="32" t="s">
        <v>28</v>
      </c>
      <c r="M16" s="33" t="s">
        <v>29</v>
      </c>
      <c r="N16" s="34"/>
      <c r="O16" s="35"/>
      <c r="P16" s="36"/>
    </row>
    <row r="17" customFormat="false" ht="13.5" hidden="false" customHeight="false" outlineLevel="0" collapsed="false">
      <c r="B17" s="37" t="n">
        <v>0.583333333333333</v>
      </c>
      <c r="C17" s="38" t="n">
        <v>0.770833333333333</v>
      </c>
      <c r="D17" s="37" t="n">
        <v>0.625</v>
      </c>
      <c r="E17" s="39" t="n">
        <v>0.833333333333333</v>
      </c>
      <c r="F17" s="37"/>
      <c r="G17" s="38"/>
      <c r="H17" s="37"/>
      <c r="I17" s="38"/>
      <c r="J17" s="37"/>
      <c r="K17" s="39"/>
      <c r="L17" s="37"/>
      <c r="M17" s="39"/>
      <c r="N17" s="40" t="n">
        <f aca="false">C17-B17+E17-D17+G17-F17+I17-H17+K17-J17+M17-L17</f>
        <v>0.395833333333333</v>
      </c>
      <c r="O17" s="41"/>
      <c r="P17" s="42" t="n">
        <f aca="false">N17-O17+N18</f>
        <v>0.395833333333333</v>
      </c>
    </row>
    <row r="18" customFormat="false" ht="13.5" hidden="false" customHeight="false" outlineLevel="0" collapsed="false">
      <c r="B18" s="37"/>
      <c r="C18" s="38"/>
      <c r="D18" s="37"/>
      <c r="E18" s="39"/>
      <c r="F18" s="37"/>
      <c r="G18" s="38"/>
      <c r="H18" s="37"/>
      <c r="I18" s="38"/>
      <c r="J18" s="37"/>
      <c r="K18" s="39"/>
      <c r="L18" s="37"/>
      <c r="M18" s="39"/>
      <c r="N18" s="43" t="n">
        <f aca="false">C18-B18+E18-D18+G18-F18+I18-H18+K18-J18+M18-L18</f>
        <v>0</v>
      </c>
    </row>
    <row r="19" customFormat="false" ht="12.75" hidden="false" customHeight="false" outlineLevel="0" collapsed="false">
      <c r="A19" s="44" t="s">
        <v>31</v>
      </c>
      <c r="B19" s="45"/>
      <c r="C19" s="46"/>
      <c r="D19" s="46"/>
      <c r="E19" s="46"/>
      <c r="F19" s="46"/>
      <c r="G19" s="46"/>
    </row>
    <row r="20" customFormat="false" ht="66.75" hidden="false" customHeight="true" outlineLevel="0" collapsed="false">
      <c r="A20" s="47" t="s">
        <v>32</v>
      </c>
      <c r="B20" s="47"/>
      <c r="C20" s="47"/>
      <c r="D20" s="47"/>
      <c r="E20" s="47"/>
      <c r="F20" s="47"/>
      <c r="G20" s="47"/>
      <c r="H20" s="47"/>
      <c r="I20" s="47"/>
      <c r="J20" s="47"/>
      <c r="K20" s="47"/>
      <c r="L20" s="47"/>
      <c r="M20" s="47"/>
      <c r="N20" s="47"/>
      <c r="O20" s="47"/>
      <c r="P20" s="47"/>
    </row>
  </sheetData>
  <mergeCells count="9">
    <mergeCell ref="A1:C1"/>
    <mergeCell ref="B3:C3"/>
    <mergeCell ref="B15:C15"/>
    <mergeCell ref="D15:E15"/>
    <mergeCell ref="F15:G15"/>
    <mergeCell ref="H15:I15"/>
    <mergeCell ref="J15:K15"/>
    <mergeCell ref="L15:M15"/>
    <mergeCell ref="A20:P20"/>
  </mergeCells>
  <printOptions headings="false" gridLines="false" gridLinesSet="true" horizontalCentered="false" verticalCentered="false"/>
  <pageMargins left="0.7875" right="0.7875" top="0.984027777777778" bottom="0.984027777777778"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4" activeCellId="0" sqref="J44"/>
    </sheetView>
  </sheetViews>
  <sheetFormatPr defaultColWidth="11.43359375" defaultRowHeight="12.75" zeroHeight="false" outlineLevelRow="0" outlineLevelCol="0"/>
  <cols>
    <col collapsed="false" customWidth="true" hidden="false" outlineLevel="0" max="1" min="1" style="125" width="10.99"/>
    <col collapsed="false" customWidth="true" hidden="false" outlineLevel="0" max="2" min="2" style="126" width="4.43"/>
    <col collapsed="false" customWidth="true" hidden="false" outlineLevel="0" max="8" min="3" style="127" width="7.29"/>
    <col collapsed="false" customWidth="true" hidden="false" outlineLevel="0" max="9" min="9" style="128" width="13.02"/>
    <col collapsed="false" customWidth="true" hidden="false" outlineLevel="0" max="10" min="10" style="126" width="10.58"/>
    <col collapsed="false" customWidth="false" hidden="false" outlineLevel="0" max="1024" min="11" style="129" width="11.42"/>
  </cols>
  <sheetData>
    <row r="1" customFormat="false" ht="12.75" hidden="false" customHeight="false" outlineLevel="0" collapsed="false">
      <c r="A1" s="130"/>
    </row>
    <row r="2" customFormat="false" ht="30" hidden="false" customHeight="false" outlineLevel="0" collapsed="false">
      <c r="A2" s="130"/>
      <c r="C2" s="51" t="str">
        <f aca="false">Daten!A1</f>
        <v>Zeiterfassungskarte</v>
      </c>
      <c r="D2" s="52"/>
      <c r="E2" s="21"/>
      <c r="F2" s="21"/>
      <c r="G2" s="21"/>
      <c r="H2" s="21"/>
      <c r="I2" s="53" t="n">
        <f aca="false">Daten!B4</f>
        <v>2022</v>
      </c>
    </row>
    <row r="3" customFormat="false" ht="13.5" hidden="false" customHeight="false" outlineLevel="0" collapsed="false">
      <c r="A3" s="130"/>
      <c r="D3" s="131"/>
    </row>
    <row r="4" customFormat="false" ht="12.75" hidden="false" customHeight="false" outlineLevel="0" collapsed="false">
      <c r="A4" s="130"/>
      <c r="C4" s="132" t="s">
        <v>33</v>
      </c>
      <c r="D4" s="133" t="s">
        <v>52</v>
      </c>
      <c r="E4" s="134"/>
      <c r="F4" s="135"/>
      <c r="G4" s="135"/>
      <c r="H4" s="64"/>
      <c r="I4" s="65"/>
    </row>
    <row r="5" customFormat="false" ht="12.75" hidden="false" customHeight="false" outlineLevel="0" collapsed="false">
      <c r="A5" s="130"/>
      <c r="C5" s="66" t="str">
        <f aca="false">Daten!B3</f>
        <v>Sefa Pilavci</v>
      </c>
      <c r="D5" s="76"/>
      <c r="E5" s="76"/>
      <c r="F5" s="136"/>
      <c r="G5" s="136"/>
      <c r="H5" s="69"/>
      <c r="I5" s="70" t="str">
        <f aca="false">Daten!$F$5</f>
        <v>Tutor Netzwerksicherheit</v>
      </c>
    </row>
    <row r="6" customFormat="false" ht="5.25" hidden="false" customHeight="true" outlineLevel="0" collapsed="false">
      <c r="A6" s="130"/>
      <c r="C6" s="71"/>
      <c r="D6" s="72"/>
      <c r="E6" s="72"/>
      <c r="F6" s="73"/>
      <c r="G6" s="73"/>
      <c r="H6" s="74"/>
      <c r="I6" s="75"/>
    </row>
    <row r="7" customFormat="false" ht="12.75" hidden="false" customHeight="false" outlineLevel="0" collapsed="false">
      <c r="A7" s="130"/>
      <c r="C7" s="66" t="str">
        <f aca="false">Daten!A7</f>
        <v>Vertragsbeginn:</v>
      </c>
      <c r="D7" s="76"/>
      <c r="E7" s="76"/>
      <c r="F7" s="77" t="n">
        <f aca="false">Daten!B7</f>
        <v>43190</v>
      </c>
      <c r="G7" s="77"/>
      <c r="H7" s="69"/>
      <c r="I7" s="78"/>
    </row>
    <row r="8" customFormat="false" ht="12.75" hidden="false" customHeight="false" outlineLevel="0" collapsed="false">
      <c r="A8" s="130"/>
      <c r="C8" s="66" t="str">
        <f aca="false">Daten!A8</f>
        <v>Vertragsende:</v>
      </c>
      <c r="D8" s="76"/>
      <c r="E8" s="76"/>
      <c r="F8" s="77" t="n">
        <f aca="false">Daten!B8</f>
        <v>43372</v>
      </c>
      <c r="G8" s="77"/>
      <c r="H8" s="69"/>
      <c r="I8" s="79"/>
    </row>
    <row r="9" customFormat="false" ht="5.25" hidden="false" customHeight="true" outlineLevel="0" collapsed="false">
      <c r="A9" s="130"/>
      <c r="C9" s="71"/>
      <c r="D9" s="72"/>
      <c r="E9" s="72"/>
      <c r="F9" s="73"/>
      <c r="G9" s="73"/>
      <c r="H9" s="74"/>
      <c r="I9" s="75"/>
    </row>
    <row r="10" customFormat="false" ht="12.75" hidden="false" customHeight="false" outlineLevel="0" collapsed="false">
      <c r="A10" s="130"/>
      <c r="C10" s="137" t="s">
        <v>34</v>
      </c>
      <c r="D10" s="136"/>
      <c r="E10" s="136"/>
      <c r="F10" s="138"/>
      <c r="G10" s="82" t="n">
        <f aca="false">IF(OR(Daten!B5="Januar",Daten!B5="Februar",Daten!B5="März",Daten!B5="April",Daten!B5="Mai",Daten!B5="Juni",Daten!B5="Juli",Daten!B5="August",Daten!B5="September",Daten!B5="Oktober",Daten!B5="November",Daten!B5="Dezember"),Daten!B11,0)</f>
        <v>1.72083333333333</v>
      </c>
      <c r="H10" s="83" t="n">
        <f aca="false">IF(Daten!B5="Januar",Daten!C11,0)</f>
        <v>0</v>
      </c>
      <c r="I10" s="36"/>
    </row>
    <row r="11" customFormat="false" ht="12.75" hidden="false" customHeight="false" outlineLevel="0" collapsed="false">
      <c r="A11" s="130"/>
      <c r="C11" s="137" t="s">
        <v>35</v>
      </c>
      <c r="D11" s="138"/>
      <c r="E11" s="138"/>
      <c r="F11" s="138"/>
      <c r="G11" s="76" t="n">
        <f aca="false">IF(OR(Daten!B5="Januar",Daten!B5="Februar",Daten!B5="März",Daten!B5="April",Daten!B5="Mai",Daten!B5="Juni",Daten!B5="Juli",Daten!B5="August",Daten!B5="September",Daten!B5="Oktober",Daten!B5="November",Daten!B5="Dezember"),Daten!B12,0)</f>
        <v>0.131944444444444</v>
      </c>
      <c r="H11" s="83" t="n">
        <f aca="false">IF(Daten!B5="Januar",Daten!C12,0)</f>
        <v>0</v>
      </c>
      <c r="I11" s="36"/>
    </row>
    <row r="12" customFormat="false" ht="13.5" hidden="false" customHeight="false" outlineLevel="0" collapsed="false">
      <c r="A12" s="130"/>
      <c r="C12" s="71"/>
      <c r="D12" s="72"/>
      <c r="E12" s="72"/>
      <c r="F12" s="72"/>
      <c r="G12" s="72"/>
      <c r="H12" s="85"/>
      <c r="I12" s="86"/>
    </row>
    <row r="13" customFormat="false" ht="12.75" hidden="false" customHeight="false" outlineLevel="0" collapsed="false">
      <c r="A13" s="130"/>
      <c r="B13" s="139" t="s">
        <v>36</v>
      </c>
      <c r="C13" s="140" t="s">
        <v>37</v>
      </c>
      <c r="D13" s="140" t="s">
        <v>38</v>
      </c>
      <c r="E13" s="140" t="s">
        <v>37</v>
      </c>
      <c r="F13" s="140" t="s">
        <v>38</v>
      </c>
      <c r="G13" s="140" t="s">
        <v>37</v>
      </c>
      <c r="H13" s="140" t="s">
        <v>38</v>
      </c>
      <c r="I13" s="140" t="s">
        <v>39</v>
      </c>
      <c r="J13" s="141" t="s">
        <v>13</v>
      </c>
    </row>
    <row r="14" customFormat="false" ht="12.75" hidden="false" customHeight="false" outlineLevel="0" collapsed="false">
      <c r="A14" s="130" t="s">
        <v>22</v>
      </c>
      <c r="B14" s="142" t="n">
        <v>1</v>
      </c>
      <c r="C14" s="92" t="n">
        <f aca="false">IF($K14="Feiertag","0",IF($A14="Donnerstag",Daten!$H$17,IF($A14="Freitag",Daten!$J$17,IF($A14="Montag",Daten!$B$17,IF($A14="Dienstag",Daten!$D$17,IF($A14="Mittwoch",Daten!$F$17,IF($A14="Samstag",Daten!$L$17,"0")))))))</f>
        <v>0</v>
      </c>
      <c r="D14" s="93" t="n">
        <f aca="false">IF($K14="Feiertag","0",IF($A14="Donnerstag",Daten!$I$17,IF($A14="Freitag",Daten!$K$17,IF($A14="Montag",Daten!$C$17,IF($A14="Dienstag",Daten!$E$17,IF($A14="Mittwoch",Daten!$G$17,IF($A14="Samstag",Daten!$M$17,"0")))))))</f>
        <v>0</v>
      </c>
      <c r="E14" s="92" t="n">
        <f aca="false">IF($K14="Feiertag","0",IF($A14="Donnerstag",Daten!$H$18,IF($A14="Freitag",Daten!$J$18,IF($A14="Montag",Daten!$B$18,IF($A14="Dienstag",Daten!$D$18,IF($A14="Mittwoch",Daten!$F$18,IF($A14="Samstag",Daten!$L$18,"0")))))))</f>
        <v>0</v>
      </c>
      <c r="F14" s="93" t="n">
        <f aca="false">IF($K14="Feiertag","0",IF($A14="Donnerstag",Daten!$I$18,IF($A14="Freitag",Daten!$K$18,IF($A14="Montag",Daten!$C$18,IF($A14="Dienstag",Daten!$E$18,IF($A14="Mittwoch",Daten!$G$18,IF($A14="Samstag",Daten!$M$18,"0")))))))</f>
        <v>0</v>
      </c>
      <c r="G14" s="150"/>
      <c r="H14" s="151"/>
      <c r="I14" s="152" t="n">
        <f aca="false">D14-C14+F14-E14+H14-G14</f>
        <v>0</v>
      </c>
      <c r="J14" s="153" t="n">
        <f aca="false">I14</f>
        <v>0</v>
      </c>
    </row>
    <row r="15" customFormat="false" ht="12.75" hidden="false" customHeight="false" outlineLevel="0" collapsed="false">
      <c r="A15" s="130" t="s">
        <v>23</v>
      </c>
      <c r="B15" s="142" t="n">
        <v>2</v>
      </c>
      <c r="C15" s="92" t="n">
        <f aca="false">IF($K15="Feiertag","0",IF($A15="Donnerstag",Daten!$H$17,IF($A15="Freitag",Daten!$J$17,IF($A15="Montag",Daten!$B$17,IF($A15="Dienstag",Daten!$D$17,IF($A15="Mittwoch",Daten!$F$17,IF($A15="Samstag",Daten!$L$17,"0")))))))</f>
        <v>0</v>
      </c>
      <c r="D15" s="93" t="n">
        <f aca="false">IF($K15="Feiertag","0",IF($A15="Donnerstag",Daten!$I$17,IF($A15="Freitag",Daten!$K$17,IF($A15="Montag",Daten!$C$17,IF($A15="Dienstag",Daten!$E$17,IF($A15="Mittwoch",Daten!$G$17,IF($A15="Samstag",Daten!$M$17,"0")))))))</f>
        <v>0</v>
      </c>
      <c r="E15" s="92" t="n">
        <f aca="false">IF($K15="Feiertag","0",IF($A15="Donnerstag",Daten!$H$18,IF($A15="Freitag",Daten!$J$18,IF($A15="Montag",Daten!$B$18,IF($A15="Dienstag",Daten!$D$18,IF($A15="Mittwoch",Daten!$F$18,IF($A15="Samstag",Daten!$L$18,"0")))))))</f>
        <v>0</v>
      </c>
      <c r="F15" s="93" t="n">
        <f aca="false">IF($K15="Feiertag","0",IF($A15="Donnerstag",Daten!$I$18,IF($A15="Freitag",Daten!$K$18,IF($A15="Montag",Daten!$C$18,IF($A15="Dienstag",Daten!$E$18,IF($A15="Mittwoch",Daten!$G$18,IF($A15="Samstag",Daten!$M$18,"0")))))))</f>
        <v>0</v>
      </c>
      <c r="G15" s="150"/>
      <c r="H15" s="151"/>
      <c r="I15" s="152" t="n">
        <f aca="false">D15-C15+F15-E15+H15-G15</f>
        <v>0</v>
      </c>
      <c r="J15" s="153" t="n">
        <f aca="false">I15</f>
        <v>0</v>
      </c>
    </row>
    <row r="16" customFormat="false" ht="12.75" hidden="false" customHeight="false" outlineLevel="0" collapsed="false">
      <c r="A16" s="130" t="s">
        <v>24</v>
      </c>
      <c r="B16" s="142" t="n">
        <v>3</v>
      </c>
      <c r="C16" s="92" t="n">
        <f aca="false">IF($K16="Feiertag","0",IF($A16="Donnerstag",Daten!$H$17,IF($A16="Freitag",Daten!$J$17,IF($A16="Montag",Daten!$B$17,IF($A16="Dienstag",Daten!$D$17,IF($A16="Mittwoch",Daten!$F$17,IF($A16="Samstag",Daten!$L$17,"0")))))))</f>
        <v>0</v>
      </c>
      <c r="D16" s="93" t="n">
        <f aca="false">IF($K16="Feiertag","0",IF($A16="Donnerstag",Daten!$I$17,IF($A16="Freitag",Daten!$K$17,IF($A16="Montag",Daten!$C$17,IF($A16="Dienstag",Daten!$E$17,IF($A16="Mittwoch",Daten!$G$17,IF($A16="Samstag",Daten!$M$17,"0")))))))</f>
        <v>0</v>
      </c>
      <c r="E16" s="92" t="n">
        <f aca="false">IF($K16="Feiertag","0",IF($A16="Donnerstag",Daten!$H$18,IF($A16="Freitag",Daten!$J$18,IF($A16="Montag",Daten!$B$18,IF($A16="Dienstag",Daten!$D$18,IF($A16="Mittwoch",Daten!$F$18,IF($A16="Samstag",Daten!$L$18,"0")))))))</f>
        <v>0</v>
      </c>
      <c r="F16" s="93" t="n">
        <f aca="false">IF($K16="Feiertag","0",IF($A16="Donnerstag",Daten!$I$18,IF($A16="Freitag",Daten!$K$18,IF($A16="Montag",Daten!$C$18,IF($A16="Dienstag",Daten!$E$18,IF($A16="Mittwoch",Daten!$G$18,IF($A16="Samstag",Daten!$M$18,"0")))))))</f>
        <v>0</v>
      </c>
      <c r="G16" s="150"/>
      <c r="H16" s="154"/>
      <c r="I16" s="152" t="n">
        <f aca="false">D16-C16+F16-E16+H16-G16</f>
        <v>0</v>
      </c>
      <c r="J16" s="153" t="n">
        <f aca="false">I16</f>
        <v>0</v>
      </c>
    </row>
    <row r="17" customFormat="false" ht="12.75" hidden="false" customHeight="false" outlineLevel="0" collapsed="false">
      <c r="A17" s="130" t="s">
        <v>40</v>
      </c>
      <c r="B17" s="142" t="n">
        <v>4</v>
      </c>
      <c r="C17" s="92" t="str">
        <f aca="false">IF($K17="Feiertag","0",IF($A17="Donnerstag",Daten!$H$17,IF($A17="Freitag",Daten!$J$17,IF($A17="Montag",Daten!$B$17,IF($A17="Dienstag",Daten!$D$17,IF($A17="Mittwoch",Daten!$F$17,IF($A17="Samstag",Daten!$L$17,"0")))))))</f>
        <v>0</v>
      </c>
      <c r="D17" s="93" t="str">
        <f aca="false">IF($K17="Feiertag","0",IF($A17="Donnerstag",Daten!$I$17,IF($A17="Freitag",Daten!$K$17,IF($A17="Montag",Daten!$C$17,IF($A17="Dienstag",Daten!$E$17,IF($A17="Mittwoch",Daten!$G$17,IF($A17="Samstag",Daten!$M$17,"0")))))))</f>
        <v>0</v>
      </c>
      <c r="E17" s="92" t="str">
        <f aca="false">IF($K17="Feiertag","0",IF($A17="Donnerstag",Daten!$H$18,IF($A17="Freitag",Daten!$J$18,IF($A17="Montag",Daten!$B$18,IF($A17="Dienstag",Daten!$D$18,IF($A17="Mittwoch",Daten!$F$18,IF($A17="Samstag",Daten!$L$18,"0")))))))</f>
        <v>0</v>
      </c>
      <c r="F17" s="93" t="str">
        <f aca="false">IF($K17="Feiertag","0",IF($A17="Donnerstag",Daten!$I$18,IF($A17="Freitag",Daten!$K$18,IF($A17="Montag",Daten!$C$18,IF($A17="Dienstag",Daten!$E$18,IF($A17="Mittwoch",Daten!$G$18,IF($A17="Samstag",Daten!$M$18,"0")))))))</f>
        <v>0</v>
      </c>
      <c r="G17" s="150"/>
      <c r="H17" s="151"/>
      <c r="I17" s="152" t="n">
        <f aca="false">D17-C17+F17-E17+H17-G17</f>
        <v>0</v>
      </c>
      <c r="J17" s="153" t="n">
        <f aca="false">I17</f>
        <v>0</v>
      </c>
    </row>
    <row r="18" customFormat="false" ht="12.75" hidden="false" customHeight="false" outlineLevel="0" collapsed="false">
      <c r="A18" s="130" t="s">
        <v>19</v>
      </c>
      <c r="B18" s="142" t="n">
        <v>5</v>
      </c>
      <c r="C18" s="92" t="n">
        <f aca="false">IF($K18="Feiertag","0",IF($A18="Donnerstag",Daten!$H$17,IF($A18="Freitag",Daten!$J$17,IF($A18="Montag",Daten!$B$17,IF($A18="Dienstag",Daten!$D$17,IF($A18="Mittwoch",Daten!$F$17,IF($A18="Samstag",Daten!$L$17,"0")))))))</f>
        <v>0.583333333333333</v>
      </c>
      <c r="D18" s="93" t="n">
        <f aca="false">IF($K18="Feiertag","0",IF($A18="Donnerstag",Daten!$I$17,IF($A18="Freitag",Daten!$K$17,IF($A18="Montag",Daten!$C$17,IF($A18="Dienstag",Daten!$E$17,IF($A18="Mittwoch",Daten!$G$17,IF($A18="Samstag",Daten!$M$17,"0")))))))</f>
        <v>0.770833333333333</v>
      </c>
      <c r="E18" s="92" t="n">
        <f aca="false">IF($K18="Feiertag","0",IF($A18="Donnerstag",Daten!$H$18,IF($A18="Freitag",Daten!$J$18,IF($A18="Montag",Daten!$B$18,IF($A18="Dienstag",Daten!$D$18,IF($A18="Mittwoch",Daten!$F$18,IF($A18="Samstag",Daten!$L$18,"0")))))))</f>
        <v>0</v>
      </c>
      <c r="F18" s="93" t="n">
        <f aca="false">IF($K18="Feiertag","0",IF($A18="Donnerstag",Daten!$I$18,IF($A18="Freitag",Daten!$K$18,IF($A18="Montag",Daten!$C$18,IF($A18="Dienstag",Daten!$E$18,IF($A18="Mittwoch",Daten!$G$18,IF($A18="Samstag",Daten!$M$18,"0")))))))</f>
        <v>0</v>
      </c>
      <c r="G18" s="150"/>
      <c r="H18" s="151"/>
      <c r="I18" s="152" t="n">
        <f aca="false">D18-C18+F18-E18+H18-G18</f>
        <v>0.1875</v>
      </c>
      <c r="J18" s="153" t="n">
        <f aca="false">I18</f>
        <v>0.1875</v>
      </c>
    </row>
    <row r="19" customFormat="false" ht="12.75" hidden="false" customHeight="false" outlineLevel="0" collapsed="false">
      <c r="A19" s="130" t="s">
        <v>20</v>
      </c>
      <c r="B19" s="142" t="n">
        <v>6</v>
      </c>
      <c r="C19" s="92" t="n">
        <f aca="false">IF($K19="Feiertag","0",IF($A19="Donnerstag",Daten!$H$17,IF($A19="Freitag",Daten!$J$17,IF($A19="Montag",Daten!$B$17,IF($A19="Dienstag",Daten!$D$17,IF($A19="Mittwoch",Daten!$F$17,IF($A19="Samstag",Daten!$L$17,"0")))))))</f>
        <v>0.625</v>
      </c>
      <c r="D19" s="93" t="n">
        <f aca="false">IF($K19="Feiertag","0",IF($A19="Donnerstag",Daten!$I$17,IF($A19="Freitag",Daten!$K$17,IF($A19="Montag",Daten!$C$17,IF($A19="Dienstag",Daten!$E$17,IF($A19="Mittwoch",Daten!$G$17,IF($A19="Samstag",Daten!$M$17,"0")))))))</f>
        <v>0.833333333333333</v>
      </c>
      <c r="E19" s="92" t="n">
        <f aca="false">IF($K19="Feiertag","0",IF($A19="Donnerstag",Daten!$H$18,IF($A19="Freitag",Daten!$J$18,IF($A19="Montag",Daten!$B$18,IF($A19="Dienstag",Daten!$D$18,IF($A19="Mittwoch",Daten!$F$18,IF($A19="Samstag",Daten!$L$18,"0")))))))</f>
        <v>0</v>
      </c>
      <c r="F19" s="93" t="n">
        <f aca="false">IF($K19="Feiertag","0",IF($A19="Donnerstag",Daten!$I$18,IF($A19="Freitag",Daten!$K$18,IF($A19="Montag",Daten!$C$18,IF($A19="Dienstag",Daten!$E$18,IF($A19="Mittwoch",Daten!$G$18,IF($A19="Samstag",Daten!$M$18,"0")))))))</f>
        <v>0</v>
      </c>
      <c r="G19" s="150"/>
      <c r="H19" s="151"/>
      <c r="I19" s="152" t="n">
        <f aca="false">D19-C19+F19-E19+H19-G19</f>
        <v>0.208333333333333</v>
      </c>
      <c r="J19" s="153" t="n">
        <f aca="false">I19</f>
        <v>0.208333333333333</v>
      </c>
    </row>
    <row r="20" customFormat="false" ht="12.75" hidden="false" customHeight="false" outlineLevel="0" collapsed="false">
      <c r="A20" s="130" t="s">
        <v>21</v>
      </c>
      <c r="B20" s="142" t="n">
        <v>7</v>
      </c>
      <c r="C20" s="92" t="n">
        <f aca="false">IF($K20="Feiertag","0",IF($A20="Donnerstag",Daten!$H$17,IF($A20="Freitag",Daten!$J$17,IF($A20="Montag",Daten!$B$17,IF($A20="Dienstag",Daten!$D$17,IF($A20="Mittwoch",Daten!$F$17,IF($A20="Samstag",Daten!$L$17,"0")))))))</f>
        <v>0</v>
      </c>
      <c r="D20" s="93" t="n">
        <f aca="false">IF($K20="Feiertag","0",IF($A20="Donnerstag",Daten!$I$17,IF($A20="Freitag",Daten!$K$17,IF($A20="Montag",Daten!$C$17,IF($A20="Dienstag",Daten!$E$17,IF($A20="Mittwoch",Daten!$G$17,IF($A20="Samstag",Daten!$M$17,"0")))))))</f>
        <v>0</v>
      </c>
      <c r="E20" s="92" t="n">
        <f aca="false">IF($K20="Feiertag","0",IF($A20="Donnerstag",Daten!$H$18,IF($A20="Freitag",Daten!$J$18,IF($A20="Montag",Daten!$B$18,IF($A20="Dienstag",Daten!$D$18,IF($A20="Mittwoch",Daten!$F$18,IF($A20="Samstag",Daten!$L$18,"0")))))))</f>
        <v>0</v>
      </c>
      <c r="F20" s="93" t="n">
        <f aca="false">IF($K20="Feiertag","0",IF($A20="Donnerstag",Daten!$I$18,IF($A20="Freitag",Daten!$K$18,IF($A20="Montag",Daten!$C$18,IF($A20="Dienstag",Daten!$E$18,IF($A20="Mittwoch",Daten!$G$18,IF($A20="Samstag",Daten!$M$18,"0")))))))</f>
        <v>0</v>
      </c>
      <c r="G20" s="150"/>
      <c r="H20" s="151"/>
      <c r="I20" s="152" t="n">
        <f aca="false">D20-C20+F20-E20+H20-G20</f>
        <v>0</v>
      </c>
      <c r="J20" s="153" t="n">
        <f aca="false">I20</f>
        <v>0</v>
      </c>
    </row>
    <row r="21" customFormat="false" ht="12.75" hidden="false" customHeight="false" outlineLevel="0" collapsed="false">
      <c r="A21" s="130" t="s">
        <v>22</v>
      </c>
      <c r="B21" s="142" t="n">
        <v>8</v>
      </c>
      <c r="C21" s="92" t="n">
        <f aca="false">IF($K21="Feiertag","0",IF($A21="Donnerstag",Daten!$H$17,IF($A21="Freitag",Daten!$J$17,IF($A21="Montag",Daten!$B$17,IF($A21="Dienstag",Daten!$D$17,IF($A21="Mittwoch",Daten!$F$17,IF($A21="Samstag",Daten!$L$17,"0")))))))</f>
        <v>0</v>
      </c>
      <c r="D21" s="93" t="n">
        <f aca="false">IF($K21="Feiertag","0",IF($A21="Donnerstag",Daten!$I$17,IF($A21="Freitag",Daten!$K$17,IF($A21="Montag",Daten!$C$17,IF($A21="Dienstag",Daten!$E$17,IF($A21="Mittwoch",Daten!$G$17,IF($A21="Samstag",Daten!$M$17,"0")))))))</f>
        <v>0</v>
      </c>
      <c r="E21" s="92" t="n">
        <f aca="false">IF($K21="Feiertag","0",IF($A21="Donnerstag",Daten!$H$18,IF($A21="Freitag",Daten!$J$18,IF($A21="Montag",Daten!$B$18,IF($A21="Dienstag",Daten!$D$18,IF($A21="Mittwoch",Daten!$F$18,IF($A21="Samstag",Daten!$L$18,"0")))))))</f>
        <v>0</v>
      </c>
      <c r="F21" s="93" t="n">
        <f aca="false">IF($K21="Feiertag","0",IF($A21="Donnerstag",Daten!$I$18,IF($A21="Freitag",Daten!$K$18,IF($A21="Montag",Daten!$C$18,IF($A21="Dienstag",Daten!$E$18,IF($A21="Mittwoch",Daten!$G$18,IF($A21="Samstag",Daten!$M$18,"0")))))))</f>
        <v>0</v>
      </c>
      <c r="G21" s="150"/>
      <c r="H21" s="151"/>
      <c r="I21" s="152" t="n">
        <f aca="false">D21-C21+F21-E21+H21-G21</f>
        <v>0</v>
      </c>
      <c r="J21" s="153" t="n">
        <f aca="false">I21</f>
        <v>0</v>
      </c>
    </row>
    <row r="22" customFormat="false" ht="12.75" hidden="false" customHeight="false" outlineLevel="0" collapsed="false">
      <c r="A22" s="130" t="s">
        <v>23</v>
      </c>
      <c r="B22" s="142" t="n">
        <v>9</v>
      </c>
      <c r="C22" s="92" t="n">
        <f aca="false">IF($K22="Feiertag","0",IF($A22="Donnerstag",Daten!$H$17,IF($A22="Freitag",Daten!$J$17,IF($A22="Montag",Daten!$B$17,IF($A22="Dienstag",Daten!$D$17,IF($A22="Mittwoch",Daten!$F$17,IF($A22="Samstag",Daten!$L$17,"0")))))))</f>
        <v>0</v>
      </c>
      <c r="D22" s="93" t="n">
        <f aca="false">IF($K22="Feiertag","0",IF($A22="Donnerstag",Daten!$I$17,IF($A22="Freitag",Daten!$K$17,IF($A22="Montag",Daten!$C$17,IF($A22="Dienstag",Daten!$E$17,IF($A22="Mittwoch",Daten!$G$17,IF($A22="Samstag",Daten!$M$17,"0")))))))</f>
        <v>0</v>
      </c>
      <c r="E22" s="92" t="n">
        <f aca="false">IF($K22="Feiertag","0",IF($A22="Donnerstag",Daten!$H$18,IF($A22="Freitag",Daten!$J$18,IF($A22="Montag",Daten!$B$18,IF($A22="Dienstag",Daten!$D$18,IF($A22="Mittwoch",Daten!$F$18,IF($A22="Samstag",Daten!$L$18,"0")))))))</f>
        <v>0</v>
      </c>
      <c r="F22" s="93" t="n">
        <f aca="false">IF($K22="Feiertag","0",IF($A22="Donnerstag",Daten!$I$18,IF($A22="Freitag",Daten!$K$18,IF($A22="Montag",Daten!$C$18,IF($A22="Dienstag",Daten!$E$18,IF($A22="Mittwoch",Daten!$G$18,IF($A22="Samstag",Daten!$M$18,"0")))))))</f>
        <v>0</v>
      </c>
      <c r="G22" s="150"/>
      <c r="H22" s="151"/>
      <c r="I22" s="152" t="n">
        <f aca="false">D22-C22+F22-E22+H22-G22</f>
        <v>0</v>
      </c>
      <c r="J22" s="153" t="n">
        <f aca="false">I22</f>
        <v>0</v>
      </c>
    </row>
    <row r="23" customFormat="false" ht="12.75" hidden="false" customHeight="false" outlineLevel="0" collapsed="false">
      <c r="A23" s="130" t="s">
        <v>24</v>
      </c>
      <c r="B23" s="142" t="n">
        <v>10</v>
      </c>
      <c r="C23" s="92" t="n">
        <f aca="false">IF($K23="Feiertag","0",IF($A23="Donnerstag",Daten!$H$17,IF($A23="Freitag",Daten!$J$17,IF($A23="Montag",Daten!$B$17,IF($A23="Dienstag",Daten!$D$17,IF($A23="Mittwoch",Daten!$F$17,IF($A23="Samstag",Daten!$L$17,"0")))))))</f>
        <v>0</v>
      </c>
      <c r="D23" s="93" t="n">
        <f aca="false">IF($K23="Feiertag","0",IF($A23="Donnerstag",Daten!$I$17,IF($A23="Freitag",Daten!$K$17,IF($A23="Montag",Daten!$C$17,IF($A23="Dienstag",Daten!$E$17,IF($A23="Mittwoch",Daten!$G$17,IF($A23="Samstag",Daten!$M$17,"0")))))))</f>
        <v>0</v>
      </c>
      <c r="E23" s="92" t="n">
        <f aca="false">IF($K23="Feiertag","0",IF($A23="Donnerstag",Daten!$H$18,IF($A23="Freitag",Daten!$J$18,IF($A23="Montag",Daten!$B$18,IF($A23="Dienstag",Daten!$D$18,IF($A23="Mittwoch",Daten!$F$18,IF($A23="Samstag",Daten!$L$18,"0")))))))</f>
        <v>0</v>
      </c>
      <c r="F23" s="93" t="n">
        <f aca="false">IF($K23="Feiertag","0",IF($A23="Donnerstag",Daten!$I$18,IF($A23="Freitag",Daten!$K$18,IF($A23="Montag",Daten!$C$18,IF($A23="Dienstag",Daten!$E$18,IF($A23="Mittwoch",Daten!$G$18,IF($A23="Samstag",Daten!$M$18,"0")))))))</f>
        <v>0</v>
      </c>
      <c r="G23" s="150"/>
      <c r="H23" s="151"/>
      <c r="I23" s="152" t="n">
        <f aca="false">D23-C23+F23-E23+H23-G23</f>
        <v>0</v>
      </c>
      <c r="J23" s="153" t="n">
        <f aca="false">I23</f>
        <v>0</v>
      </c>
    </row>
    <row r="24" customFormat="false" ht="12.75" hidden="false" customHeight="false" outlineLevel="0" collapsed="false">
      <c r="A24" s="130" t="s">
        <v>40</v>
      </c>
      <c r="B24" s="142" t="n">
        <v>11</v>
      </c>
      <c r="C24" s="92" t="str">
        <f aca="false">IF($K24="Feiertag","0",IF($A24="Donnerstag",Daten!$H$17,IF($A24="Freitag",Daten!$J$17,IF($A24="Montag",Daten!$B$17,IF($A24="Dienstag",Daten!$D$17,IF($A24="Mittwoch",Daten!$F$17,IF($A24="Samstag",Daten!$L$17,"0")))))))</f>
        <v>0</v>
      </c>
      <c r="D24" s="93" t="str">
        <f aca="false">IF($K24="Feiertag","0",IF($A24="Donnerstag",Daten!$I$17,IF($A24="Freitag",Daten!$K$17,IF($A24="Montag",Daten!$C$17,IF($A24="Dienstag",Daten!$E$17,IF($A24="Mittwoch",Daten!$G$17,IF($A24="Samstag",Daten!$M$17,"0")))))))</f>
        <v>0</v>
      </c>
      <c r="E24" s="92" t="str">
        <f aca="false">IF($K24="Feiertag","0",IF($A24="Donnerstag",Daten!$H$18,IF($A24="Freitag",Daten!$J$18,IF($A24="Montag",Daten!$B$18,IF($A24="Dienstag",Daten!$D$18,IF($A24="Mittwoch",Daten!$F$18,IF($A24="Samstag",Daten!$L$18,"0")))))))</f>
        <v>0</v>
      </c>
      <c r="F24" s="93" t="str">
        <f aca="false">IF($K24="Feiertag","0",IF($A24="Donnerstag",Daten!$I$18,IF($A24="Freitag",Daten!$K$18,IF($A24="Montag",Daten!$C$18,IF($A24="Dienstag",Daten!$E$18,IF($A24="Mittwoch",Daten!$G$18,IF($A24="Samstag",Daten!$M$18,"0")))))))</f>
        <v>0</v>
      </c>
      <c r="G24" s="150"/>
      <c r="H24" s="151"/>
      <c r="I24" s="152" t="n">
        <f aca="false">D24-C24+F24-E24+H24-G24</f>
        <v>0</v>
      </c>
      <c r="J24" s="153" t="n">
        <f aca="false">I24</f>
        <v>0</v>
      </c>
    </row>
    <row r="25" customFormat="false" ht="12.75" hidden="false" customHeight="false" outlineLevel="0" collapsed="false">
      <c r="A25" s="130" t="s">
        <v>19</v>
      </c>
      <c r="B25" s="142" t="n">
        <v>12</v>
      </c>
      <c r="C25" s="92" t="n">
        <f aca="false">IF($K25="Feiertag","0",IF($A25="Donnerstag",Daten!$H$17,IF($A25="Freitag",Daten!$J$17,IF($A25="Montag",Daten!$B$17,IF($A25="Dienstag",Daten!$D$17,IF($A25="Mittwoch",Daten!$F$17,IF($A25="Samstag",Daten!$L$17,"0")))))))</f>
        <v>0.583333333333333</v>
      </c>
      <c r="D25" s="93" t="n">
        <f aca="false">IF($K25="Feiertag","0",IF($A25="Donnerstag",Daten!$I$17,IF($A25="Freitag",Daten!$K$17,IF($A25="Montag",Daten!$C$17,IF($A25="Dienstag",Daten!$E$17,IF($A25="Mittwoch",Daten!$G$17,IF($A25="Samstag",Daten!$M$17,"0")))))))</f>
        <v>0.770833333333333</v>
      </c>
      <c r="E25" s="92" t="n">
        <f aca="false">IF($K25="Feiertag","0",IF($A25="Donnerstag",Daten!$H$18,IF($A25="Freitag",Daten!$J$18,IF($A25="Montag",Daten!$B$18,IF($A25="Dienstag",Daten!$D$18,IF($A25="Mittwoch",Daten!$F$18,IF($A25="Samstag",Daten!$L$18,"0")))))))</f>
        <v>0</v>
      </c>
      <c r="F25" s="93" t="n">
        <f aca="false">IF($K25="Feiertag","0",IF($A25="Donnerstag",Daten!$I$18,IF($A25="Freitag",Daten!$K$18,IF($A25="Montag",Daten!$C$18,IF($A25="Dienstag",Daten!$E$18,IF($A25="Mittwoch",Daten!$G$18,IF($A25="Samstag",Daten!$M$18,"0")))))))</f>
        <v>0</v>
      </c>
      <c r="G25" s="150"/>
      <c r="H25" s="151"/>
      <c r="I25" s="152" t="n">
        <f aca="false">D25-C25+F25-E25+H25-G25</f>
        <v>0.1875</v>
      </c>
      <c r="J25" s="153" t="n">
        <f aca="false">I25</f>
        <v>0.1875</v>
      </c>
    </row>
    <row r="26" customFormat="false" ht="12.75" hidden="false" customHeight="false" outlineLevel="0" collapsed="false">
      <c r="A26" s="130" t="s">
        <v>20</v>
      </c>
      <c r="B26" s="142" t="n">
        <v>13</v>
      </c>
      <c r="C26" s="92" t="n">
        <f aca="false">IF($K26="Feiertag","0",IF($A26="Donnerstag",Daten!$H$17,IF($A26="Freitag",Daten!$J$17,IF($A26="Montag",Daten!$B$17,IF($A26="Dienstag",Daten!$D$17,IF($A26="Mittwoch",Daten!$F$17,IF($A26="Samstag",Daten!$L$17,"0")))))))</f>
        <v>0.625</v>
      </c>
      <c r="D26" s="93" t="n">
        <f aca="false">IF($K26="Feiertag","0",IF($A26="Donnerstag",Daten!$I$17,IF($A26="Freitag",Daten!$K$17,IF($A26="Montag",Daten!$C$17,IF($A26="Dienstag",Daten!$E$17,IF($A26="Mittwoch",Daten!$G$17,IF($A26="Samstag",Daten!$M$17,"0")))))))</f>
        <v>0.833333333333333</v>
      </c>
      <c r="E26" s="92" t="n">
        <f aca="false">IF($K26="Feiertag","0",IF($A26="Donnerstag",Daten!$H$18,IF($A26="Freitag",Daten!$J$18,IF($A26="Montag",Daten!$B$18,IF($A26="Dienstag",Daten!$D$18,IF($A26="Mittwoch",Daten!$F$18,IF($A26="Samstag",Daten!$L$18,"0")))))))</f>
        <v>0</v>
      </c>
      <c r="F26" s="93" t="n">
        <f aca="false">IF($K26="Feiertag","0",IF($A26="Donnerstag",Daten!$I$18,IF($A26="Freitag",Daten!$K$18,IF($A26="Montag",Daten!$C$18,IF($A26="Dienstag",Daten!$E$18,IF($A26="Mittwoch",Daten!$G$18,IF($A26="Samstag",Daten!$M$18,"0")))))))</f>
        <v>0</v>
      </c>
      <c r="G26" s="150"/>
      <c r="H26" s="151"/>
      <c r="I26" s="152" t="n">
        <f aca="false">D26-C26+F26-E26+H26-G26</f>
        <v>0.208333333333333</v>
      </c>
      <c r="J26" s="153" t="n">
        <f aca="false">I26</f>
        <v>0.208333333333333</v>
      </c>
    </row>
    <row r="27" customFormat="false" ht="12.75" hidden="false" customHeight="false" outlineLevel="0" collapsed="false">
      <c r="A27" s="130" t="s">
        <v>21</v>
      </c>
      <c r="B27" s="142" t="n">
        <v>14</v>
      </c>
      <c r="C27" s="92" t="n">
        <f aca="false">IF($K27="Feiertag","0",IF($A27="Donnerstag",Daten!$H$17,IF($A27="Freitag",Daten!$J$17,IF($A27="Montag",Daten!$B$17,IF($A27="Dienstag",Daten!$D$17,IF($A27="Mittwoch",Daten!$F$17,IF($A27="Samstag",Daten!$L$17,"0")))))))</f>
        <v>0</v>
      </c>
      <c r="D27" s="93" t="n">
        <f aca="false">IF($K27="Feiertag","0",IF($A27="Donnerstag",Daten!$I$17,IF($A27="Freitag",Daten!$K$17,IF($A27="Montag",Daten!$C$17,IF($A27="Dienstag",Daten!$E$17,IF($A27="Mittwoch",Daten!$G$17,IF($A27="Samstag",Daten!$M$17,"0")))))))</f>
        <v>0</v>
      </c>
      <c r="E27" s="92" t="n">
        <f aca="false">IF($K27="Feiertag","0",IF($A27="Donnerstag",Daten!$H$18,IF($A27="Freitag",Daten!$J$18,IF($A27="Montag",Daten!$B$18,IF($A27="Dienstag",Daten!$D$18,IF($A27="Mittwoch",Daten!$F$18,IF($A27="Samstag",Daten!$L$18,"0")))))))</f>
        <v>0</v>
      </c>
      <c r="F27" s="93" t="n">
        <f aca="false">IF($K27="Feiertag","0",IF($A27="Donnerstag",Daten!$I$18,IF($A27="Freitag",Daten!$K$18,IF($A27="Montag",Daten!$C$18,IF($A27="Dienstag",Daten!$E$18,IF($A27="Mittwoch",Daten!$G$18,IF($A27="Samstag",Daten!$M$18,"0")))))))</f>
        <v>0</v>
      </c>
      <c r="G27" s="150"/>
      <c r="H27" s="151"/>
      <c r="I27" s="152" t="n">
        <f aca="false">D27-C27+F27-E27+H27-G27</f>
        <v>0</v>
      </c>
      <c r="J27" s="153" t="n">
        <f aca="false">I27</f>
        <v>0</v>
      </c>
    </row>
    <row r="28" customFormat="false" ht="12.75" hidden="false" customHeight="false" outlineLevel="0" collapsed="false">
      <c r="A28" s="130" t="s">
        <v>22</v>
      </c>
      <c r="B28" s="142" t="n">
        <v>15</v>
      </c>
      <c r="C28" s="92" t="n">
        <f aca="false">IF($K28="Feiertag","0",IF($A28="Donnerstag",Daten!$H$17,IF($A28="Freitag",Daten!$J$17,IF($A28="Montag",Daten!$B$17,IF($A28="Dienstag",Daten!$D$17,IF($A28="Mittwoch",Daten!$F$17,IF($A28="Samstag",Daten!$L$17,"0")))))))</f>
        <v>0</v>
      </c>
      <c r="D28" s="93" t="n">
        <f aca="false">IF($K28="Feiertag","0",IF($A28="Donnerstag",Daten!$I$17,IF($A28="Freitag",Daten!$K$17,IF($A28="Montag",Daten!$C$17,IF($A28="Dienstag",Daten!$E$17,IF($A28="Mittwoch",Daten!$G$17,IF($A28="Samstag",Daten!$M$17,"0")))))))</f>
        <v>0</v>
      </c>
      <c r="E28" s="92" t="n">
        <f aca="false">IF($K28="Feiertag","0",IF($A28="Donnerstag",Daten!$H$18,IF($A28="Freitag",Daten!$J$18,IF($A28="Montag",Daten!$B$18,IF($A28="Dienstag",Daten!$D$18,IF($A28="Mittwoch",Daten!$F$18,IF($A28="Samstag",Daten!$L$18,"0")))))))</f>
        <v>0</v>
      </c>
      <c r="F28" s="93" t="n">
        <f aca="false">IF($K28="Feiertag","0",IF($A28="Donnerstag",Daten!$I$18,IF($A28="Freitag",Daten!$K$18,IF($A28="Montag",Daten!$C$18,IF($A28="Dienstag",Daten!$E$18,IF($A28="Mittwoch",Daten!$G$18,IF($A28="Samstag",Daten!$M$18,"0")))))))</f>
        <v>0</v>
      </c>
      <c r="G28" s="150"/>
      <c r="H28" s="151"/>
      <c r="I28" s="152" t="n">
        <f aca="false">D28-C28+F28-E28+H28-G28</f>
        <v>0</v>
      </c>
      <c r="J28" s="153" t="n">
        <f aca="false">I28</f>
        <v>0</v>
      </c>
    </row>
    <row r="29" customFormat="false" ht="12.75" hidden="false" customHeight="false" outlineLevel="0" collapsed="false">
      <c r="A29" s="130" t="s">
        <v>23</v>
      </c>
      <c r="B29" s="142" t="n">
        <v>16</v>
      </c>
      <c r="C29" s="92" t="n">
        <f aca="false">IF($K29="Feiertag","0",IF($A29="Donnerstag",Daten!$H$17,IF($A29="Freitag",Daten!$J$17,IF($A29="Montag",Daten!$B$17,IF($A29="Dienstag",Daten!$D$17,IF($A29="Mittwoch",Daten!$F$17,IF($A29="Samstag",Daten!$L$17,"0")))))))</f>
        <v>0</v>
      </c>
      <c r="D29" s="93" t="n">
        <f aca="false">IF($K29="Feiertag","0",IF($A29="Donnerstag",Daten!$I$17,IF($A29="Freitag",Daten!$K$17,IF($A29="Montag",Daten!$C$17,IF($A29="Dienstag",Daten!$E$17,IF($A29="Mittwoch",Daten!$G$17,IF($A29="Samstag",Daten!$M$17,"0")))))))</f>
        <v>0</v>
      </c>
      <c r="E29" s="92" t="n">
        <f aca="false">IF($K29="Feiertag","0",IF($A29="Donnerstag",Daten!$H$18,IF($A29="Freitag",Daten!$J$18,IF($A29="Montag",Daten!$B$18,IF($A29="Dienstag",Daten!$D$18,IF($A29="Mittwoch",Daten!$F$18,IF($A29="Samstag",Daten!$L$18,"0")))))))</f>
        <v>0</v>
      </c>
      <c r="F29" s="93" t="n">
        <f aca="false">IF($K29="Feiertag","0",IF($A29="Donnerstag",Daten!$I$18,IF($A29="Freitag",Daten!$K$18,IF($A29="Montag",Daten!$C$18,IF($A29="Dienstag",Daten!$E$18,IF($A29="Mittwoch",Daten!$G$18,IF($A29="Samstag",Daten!$M$18,"0")))))))</f>
        <v>0</v>
      </c>
      <c r="G29" s="150"/>
      <c r="H29" s="151"/>
      <c r="I29" s="152" t="n">
        <f aca="false">D29-C29+F29-E29+H29-G29</f>
        <v>0</v>
      </c>
      <c r="J29" s="153" t="n">
        <f aca="false">I29</f>
        <v>0</v>
      </c>
    </row>
    <row r="30" customFormat="false" ht="12.75" hidden="false" customHeight="false" outlineLevel="0" collapsed="false">
      <c r="A30" s="130" t="s">
        <v>24</v>
      </c>
      <c r="B30" s="142" t="n">
        <v>17</v>
      </c>
      <c r="C30" s="92" t="n">
        <f aca="false">IF($K30="Feiertag","0",IF($A30="Donnerstag",Daten!$H$17,IF($A30="Freitag",Daten!$J$17,IF($A30="Montag",Daten!$B$17,IF($A30="Dienstag",Daten!$D$17,IF($A30="Mittwoch",Daten!$F$17,IF($A30="Samstag",Daten!$L$17,"0")))))))</f>
        <v>0</v>
      </c>
      <c r="D30" s="93" t="n">
        <f aca="false">IF($K30="Feiertag","0",IF($A30="Donnerstag",Daten!$I$17,IF($A30="Freitag",Daten!$K$17,IF($A30="Montag",Daten!$C$17,IF($A30="Dienstag",Daten!$E$17,IF($A30="Mittwoch",Daten!$G$17,IF($A30="Samstag",Daten!$M$17,"0")))))))</f>
        <v>0</v>
      </c>
      <c r="E30" s="92" t="n">
        <f aca="false">IF($K30="Feiertag","0",IF($A30="Donnerstag",Daten!$H$18,IF($A30="Freitag",Daten!$J$18,IF($A30="Montag",Daten!$B$18,IF($A30="Dienstag",Daten!$D$18,IF($A30="Mittwoch",Daten!$F$18,IF($A30="Samstag",Daten!$L$18,"0")))))))</f>
        <v>0</v>
      </c>
      <c r="F30" s="93" t="n">
        <f aca="false">IF($K30="Feiertag","0",IF($A30="Donnerstag",Daten!$I$18,IF($A30="Freitag",Daten!$K$18,IF($A30="Montag",Daten!$C$18,IF($A30="Dienstag",Daten!$E$18,IF($A30="Mittwoch",Daten!$G$18,IF($A30="Samstag",Daten!$M$18,"0")))))))</f>
        <v>0</v>
      </c>
      <c r="G30" s="179"/>
      <c r="H30" s="180"/>
      <c r="I30" s="152" t="n">
        <f aca="false">D30-C30+F30-E30+H30-G30</f>
        <v>0</v>
      </c>
      <c r="J30" s="153" t="n">
        <f aca="false">I30</f>
        <v>0</v>
      </c>
    </row>
    <row r="31" customFormat="false" ht="12.75" hidden="false" customHeight="false" outlineLevel="0" collapsed="false">
      <c r="A31" s="130" t="s">
        <v>40</v>
      </c>
      <c r="B31" s="142" t="n">
        <v>18</v>
      </c>
      <c r="C31" s="92" t="str">
        <f aca="false">IF($K31="Feiertag","0",IF($A31="Donnerstag",Daten!$H$17,IF($A31="Freitag",Daten!$J$17,IF($A31="Montag",Daten!$B$17,IF($A31="Dienstag",Daten!$D$17,IF($A31="Mittwoch",Daten!$F$17,IF($A31="Samstag",Daten!$L$17,"0")))))))</f>
        <v>0</v>
      </c>
      <c r="D31" s="93" t="str">
        <f aca="false">IF($K31="Feiertag","0",IF($A31="Donnerstag",Daten!$I$17,IF($A31="Freitag",Daten!$K$17,IF($A31="Montag",Daten!$C$17,IF($A31="Dienstag",Daten!$E$17,IF($A31="Mittwoch",Daten!$G$17,IF($A31="Samstag",Daten!$M$17,"0")))))))</f>
        <v>0</v>
      </c>
      <c r="E31" s="92" t="str">
        <f aca="false">IF($K31="Feiertag","0",IF($A31="Donnerstag",Daten!$H$18,IF($A31="Freitag",Daten!$J$18,IF($A31="Montag",Daten!$B$18,IF($A31="Dienstag",Daten!$D$18,IF($A31="Mittwoch",Daten!$F$18,IF($A31="Samstag",Daten!$L$18,"0")))))))</f>
        <v>0</v>
      </c>
      <c r="F31" s="93" t="str">
        <f aca="false">IF($K31="Feiertag","0",IF($A31="Donnerstag",Daten!$I$18,IF($A31="Freitag",Daten!$K$18,IF($A31="Montag",Daten!$C$18,IF($A31="Dienstag",Daten!$E$18,IF($A31="Mittwoch",Daten!$G$18,IF($A31="Samstag",Daten!$M$18,"0")))))))</f>
        <v>0</v>
      </c>
      <c r="G31" s="150"/>
      <c r="H31" s="151"/>
      <c r="I31" s="152" t="n">
        <f aca="false">D31-C31+F31-E31+H31-G31</f>
        <v>0</v>
      </c>
      <c r="J31" s="153" t="n">
        <f aca="false">I31</f>
        <v>0</v>
      </c>
    </row>
    <row r="32" customFormat="false" ht="12.75" hidden="false" customHeight="false" outlineLevel="0" collapsed="false">
      <c r="A32" s="130" t="s">
        <v>19</v>
      </c>
      <c r="B32" s="142" t="n">
        <v>19</v>
      </c>
      <c r="C32" s="92" t="n">
        <f aca="false">IF($K32="Feiertag","0",IF($A32="Donnerstag",Daten!$H$17,IF($A32="Freitag",Daten!$J$17,IF($A32="Montag",Daten!$B$17,IF($A32="Dienstag",Daten!$D$17,IF($A32="Mittwoch",Daten!$F$17,IF($A32="Samstag",Daten!$L$17,"0")))))))</f>
        <v>0.583333333333333</v>
      </c>
      <c r="D32" s="93" t="n">
        <f aca="false">IF($K32="Feiertag","0",IF($A32="Donnerstag",Daten!$I$17,IF($A32="Freitag",Daten!$K$17,IF($A32="Montag",Daten!$C$17,IF($A32="Dienstag",Daten!$E$17,IF($A32="Mittwoch",Daten!$G$17,IF($A32="Samstag",Daten!$M$17,"0")))))))</f>
        <v>0.770833333333333</v>
      </c>
      <c r="E32" s="92" t="n">
        <f aca="false">IF($K32="Feiertag","0",IF($A32="Donnerstag",Daten!$H$18,IF($A32="Freitag",Daten!$J$18,IF($A32="Montag",Daten!$B$18,IF($A32="Dienstag",Daten!$D$18,IF($A32="Mittwoch",Daten!$F$18,IF($A32="Samstag",Daten!$L$18,"0")))))))</f>
        <v>0</v>
      </c>
      <c r="F32" s="93" t="n">
        <f aca="false">IF($K32="Feiertag","0",IF($A32="Donnerstag",Daten!$I$18,IF($A32="Freitag",Daten!$K$18,IF($A32="Montag",Daten!$C$18,IF($A32="Dienstag",Daten!$E$18,IF($A32="Mittwoch",Daten!$G$18,IF($A32="Samstag",Daten!$M$18,"0")))))))</f>
        <v>0</v>
      </c>
      <c r="G32" s="150"/>
      <c r="H32" s="151"/>
      <c r="I32" s="152" t="n">
        <f aca="false">D32-C32+F32-E32+H32-G32</f>
        <v>0.1875</v>
      </c>
      <c r="J32" s="153" t="n">
        <f aca="false">I32</f>
        <v>0.1875</v>
      </c>
    </row>
    <row r="33" customFormat="false" ht="12.75" hidden="false" customHeight="false" outlineLevel="0" collapsed="false">
      <c r="A33" s="130" t="s">
        <v>20</v>
      </c>
      <c r="B33" s="142" t="n">
        <v>20</v>
      </c>
      <c r="C33" s="92" t="n">
        <f aca="false">IF($K33="Feiertag","0",IF($A33="Donnerstag",Daten!$H$17,IF($A33="Freitag",Daten!$J$17,IF($A33="Montag",Daten!$B$17,IF($A33="Dienstag",Daten!$D$17,IF($A33="Mittwoch",Daten!$F$17,IF($A33="Samstag",Daten!$L$17,"0")))))))</f>
        <v>0.625</v>
      </c>
      <c r="D33" s="93" t="n">
        <f aca="false">IF($K33="Feiertag","0",IF($A33="Donnerstag",Daten!$I$17,IF($A33="Freitag",Daten!$K$17,IF($A33="Montag",Daten!$C$17,IF($A33="Dienstag",Daten!$E$17,IF($A33="Mittwoch",Daten!$G$17,IF($A33="Samstag",Daten!$M$17,"0")))))))</f>
        <v>0.833333333333333</v>
      </c>
      <c r="E33" s="92" t="n">
        <f aca="false">IF($K33="Feiertag","0",IF($A33="Donnerstag",Daten!$H$18,IF($A33="Freitag",Daten!$J$18,IF($A33="Montag",Daten!$B$18,IF($A33="Dienstag",Daten!$D$18,IF($A33="Mittwoch",Daten!$F$18,IF($A33="Samstag",Daten!$L$18,"0")))))))</f>
        <v>0</v>
      </c>
      <c r="F33" s="93" t="n">
        <f aca="false">IF($K33="Feiertag","0",IF($A33="Donnerstag",Daten!$I$18,IF($A33="Freitag",Daten!$K$18,IF($A33="Montag",Daten!$C$18,IF($A33="Dienstag",Daten!$E$18,IF($A33="Mittwoch",Daten!$G$18,IF($A33="Samstag",Daten!$M$18,"0")))))))</f>
        <v>0</v>
      </c>
      <c r="G33" s="150"/>
      <c r="H33" s="151"/>
      <c r="I33" s="152" t="n">
        <f aca="false">D33-C33+F33-E33+H33-G33</f>
        <v>0.208333333333333</v>
      </c>
      <c r="J33" s="153" t="n">
        <f aca="false">I33</f>
        <v>0.208333333333333</v>
      </c>
    </row>
    <row r="34" customFormat="false" ht="12.75" hidden="false" customHeight="false" outlineLevel="0" collapsed="false">
      <c r="A34" s="130" t="s">
        <v>21</v>
      </c>
      <c r="B34" s="142" t="n">
        <v>21</v>
      </c>
      <c r="C34" s="92" t="n">
        <f aca="false">IF($K34="Feiertag","0",IF($A34="Donnerstag",Daten!$H$17,IF($A34="Freitag",Daten!$J$17,IF($A34="Montag",Daten!$B$17,IF($A34="Dienstag",Daten!$D$17,IF($A34="Mittwoch",Daten!$F$17,IF($A34="Samstag",Daten!$L$17,"0")))))))</f>
        <v>0</v>
      </c>
      <c r="D34" s="93" t="n">
        <f aca="false">IF($K34="Feiertag","0",IF($A34="Donnerstag",Daten!$I$17,IF($A34="Freitag",Daten!$K$17,IF($A34="Montag",Daten!$C$17,IF($A34="Dienstag",Daten!$E$17,IF($A34="Mittwoch",Daten!$G$17,IF($A34="Samstag",Daten!$M$17,"0")))))))</f>
        <v>0</v>
      </c>
      <c r="E34" s="92" t="n">
        <f aca="false">IF($K34="Feiertag","0",IF($A34="Donnerstag",Daten!$H$18,IF($A34="Freitag",Daten!$J$18,IF($A34="Montag",Daten!$B$18,IF($A34="Dienstag",Daten!$D$18,IF($A34="Mittwoch",Daten!$F$18,IF($A34="Samstag",Daten!$L$18,"0")))))))</f>
        <v>0</v>
      </c>
      <c r="F34" s="93" t="n">
        <f aca="false">IF($K34="Feiertag","0",IF($A34="Donnerstag",Daten!$I$18,IF($A34="Freitag",Daten!$K$18,IF($A34="Montag",Daten!$C$18,IF($A34="Dienstag",Daten!$E$18,IF($A34="Mittwoch",Daten!$G$18,IF($A34="Samstag",Daten!$M$18,"0")))))))</f>
        <v>0</v>
      </c>
      <c r="G34" s="150"/>
      <c r="H34" s="151"/>
      <c r="I34" s="152" t="n">
        <f aca="false">D34-C34+F34-E34+H34-G34</f>
        <v>0</v>
      </c>
      <c r="J34" s="153" t="n">
        <f aca="false">I34</f>
        <v>0</v>
      </c>
    </row>
    <row r="35" customFormat="false" ht="12.75" hidden="false" customHeight="false" outlineLevel="0" collapsed="false">
      <c r="A35" s="130" t="s">
        <v>22</v>
      </c>
      <c r="B35" s="142" t="n">
        <v>22</v>
      </c>
      <c r="C35" s="92" t="n">
        <f aca="false">IF($K35="Feiertag","0",IF($A35="Donnerstag",Daten!$H$17,IF($A35="Freitag",Daten!$J$17,IF($A35="Montag",Daten!$B$17,IF($A35="Dienstag",Daten!$D$17,IF($A35="Mittwoch",Daten!$F$17,IF($A35="Samstag",Daten!$L$17,"0")))))))</f>
        <v>0</v>
      </c>
      <c r="D35" s="93" t="n">
        <f aca="false">IF($K35="Feiertag","0",IF($A35="Donnerstag",Daten!$I$17,IF($A35="Freitag",Daten!$K$17,IF($A35="Montag",Daten!$C$17,IF($A35="Dienstag",Daten!$E$17,IF($A35="Mittwoch",Daten!$G$17,IF($A35="Samstag",Daten!$M$17,"0")))))))</f>
        <v>0</v>
      </c>
      <c r="E35" s="92" t="n">
        <f aca="false">IF($K35="Feiertag","0",IF($A35="Donnerstag",Daten!$H$18,IF($A35="Freitag",Daten!$J$18,IF($A35="Montag",Daten!$B$18,IF($A35="Dienstag",Daten!$D$18,IF($A35="Mittwoch",Daten!$F$18,IF($A35="Samstag",Daten!$L$18,"0")))))))</f>
        <v>0</v>
      </c>
      <c r="F35" s="93" t="n">
        <f aca="false">IF($K35="Feiertag","0",IF($A35="Donnerstag",Daten!$I$18,IF($A35="Freitag",Daten!$K$18,IF($A35="Montag",Daten!$C$18,IF($A35="Dienstag",Daten!$E$18,IF($A35="Mittwoch",Daten!$G$18,IF($A35="Samstag",Daten!$M$18,"0")))))))</f>
        <v>0</v>
      </c>
      <c r="G35" s="150"/>
      <c r="H35" s="151"/>
      <c r="I35" s="152" t="n">
        <f aca="false">D35-C35+F35-E35+H35-G35</f>
        <v>0</v>
      </c>
      <c r="J35" s="153" t="n">
        <f aca="false">I35</f>
        <v>0</v>
      </c>
    </row>
    <row r="36" customFormat="false" ht="12.75" hidden="false" customHeight="false" outlineLevel="0" collapsed="false">
      <c r="A36" s="130" t="s">
        <v>23</v>
      </c>
      <c r="B36" s="142" t="n">
        <v>23</v>
      </c>
      <c r="C36" s="92" t="n">
        <f aca="false">IF($K36="Feiertag","0",IF($A36="Donnerstag",Daten!$H$17,IF($A36="Freitag",Daten!$J$17,IF($A36="Montag",Daten!$B$17,IF($A36="Dienstag",Daten!$D$17,IF($A36="Mittwoch",Daten!$F$17,IF($A36="Samstag",Daten!$L$17,"0")))))))</f>
        <v>0</v>
      </c>
      <c r="D36" s="93" t="n">
        <f aca="false">IF($K36="Feiertag","0",IF($A36="Donnerstag",Daten!$I$17,IF($A36="Freitag",Daten!$K$17,IF($A36="Montag",Daten!$C$17,IF($A36="Dienstag",Daten!$E$17,IF($A36="Mittwoch",Daten!$G$17,IF($A36="Samstag",Daten!$M$17,"0")))))))</f>
        <v>0</v>
      </c>
      <c r="E36" s="92" t="n">
        <f aca="false">IF($K36="Feiertag","0",IF($A36="Donnerstag",Daten!$H$18,IF($A36="Freitag",Daten!$J$18,IF($A36="Montag",Daten!$B$18,IF($A36="Dienstag",Daten!$D$18,IF($A36="Mittwoch",Daten!$F$18,IF($A36="Samstag",Daten!$L$18,"0")))))))</f>
        <v>0</v>
      </c>
      <c r="F36" s="93" t="n">
        <f aca="false">IF($K36="Feiertag","0",IF($A36="Donnerstag",Daten!$I$18,IF($A36="Freitag",Daten!$K$18,IF($A36="Montag",Daten!$C$18,IF($A36="Dienstag",Daten!$E$18,IF($A36="Mittwoch",Daten!$G$18,IF($A36="Samstag",Daten!$M$18,"0")))))))</f>
        <v>0</v>
      </c>
      <c r="G36" s="150"/>
      <c r="H36" s="151"/>
      <c r="I36" s="152" t="n">
        <f aca="false">D36-C36+F36-E36+H36-G36</f>
        <v>0</v>
      </c>
      <c r="J36" s="153" t="n">
        <f aca="false">I36</f>
        <v>0</v>
      </c>
    </row>
    <row r="37" customFormat="false" ht="12.75" hidden="false" customHeight="false" outlineLevel="0" collapsed="false">
      <c r="A37" s="130" t="s">
        <v>24</v>
      </c>
      <c r="B37" s="142" t="n">
        <v>24</v>
      </c>
      <c r="C37" s="92" t="n">
        <f aca="false">IF($K37="Feiertag","0",IF($A37="Donnerstag",Daten!$H$17,IF($A37="Freitag",Daten!$J$17,IF($A37="Montag",Daten!$B$17,IF($A37="Dienstag",Daten!$D$17,IF($A37="Mittwoch",Daten!$F$17,IF($A37="Samstag",Daten!$L$17,"0")))))))</f>
        <v>0</v>
      </c>
      <c r="D37" s="93" t="n">
        <f aca="false">IF($K37="Feiertag","0",IF($A37="Donnerstag",Daten!$I$17,IF($A37="Freitag",Daten!$K$17,IF($A37="Montag",Daten!$C$17,IF($A37="Dienstag",Daten!$E$17,IF($A37="Mittwoch",Daten!$G$17,IF($A37="Samstag",Daten!$M$17,"0")))))))</f>
        <v>0</v>
      </c>
      <c r="E37" s="92" t="n">
        <f aca="false">IF($K37="Feiertag","0",IF($A37="Donnerstag",Daten!$H$18,IF($A37="Freitag",Daten!$J$18,IF($A37="Montag",Daten!$B$18,IF($A37="Dienstag",Daten!$D$18,IF($A37="Mittwoch",Daten!$F$18,IF($A37="Samstag",Daten!$L$18,"0")))))))</f>
        <v>0</v>
      </c>
      <c r="F37" s="93" t="n">
        <f aca="false">IF($K37="Feiertag","0",IF($A37="Donnerstag",Daten!$I$18,IF($A37="Freitag",Daten!$K$18,IF($A37="Montag",Daten!$C$18,IF($A37="Dienstag",Daten!$E$18,IF($A37="Mittwoch",Daten!$G$18,IF($A37="Samstag",Daten!$M$18,"0")))))))</f>
        <v>0</v>
      </c>
      <c r="G37" s="150"/>
      <c r="H37" s="151"/>
      <c r="I37" s="152" t="n">
        <f aca="false">D37-C37+F37-E37+H37-G37</f>
        <v>0</v>
      </c>
      <c r="J37" s="153" t="n">
        <f aca="false">I37</f>
        <v>0</v>
      </c>
    </row>
    <row r="38" customFormat="false" ht="12.75" hidden="false" customHeight="false" outlineLevel="0" collapsed="false">
      <c r="A38" s="130" t="s">
        <v>40</v>
      </c>
      <c r="B38" s="142" t="n">
        <v>25</v>
      </c>
      <c r="C38" s="143" t="str">
        <f aca="false">IF($K38="Feiertag","0",IF($A38="Donnerstag",Daten!$H$17,IF($A38="Freitag",Daten!$J$17,IF($A38="Montag",Daten!$B$17,IF($A38="Dienstag",Daten!$D$17,IF($A38="Mittwoch",Daten!$F$17,IF($A38="Samstag",Daten!$L$17,"0")))))))</f>
        <v>0</v>
      </c>
      <c r="D38" s="144" t="str">
        <f aca="false">IF($K38="Feiertag","0",IF($A38="Donnerstag",Daten!$I$17,IF($A38="Freitag",Daten!$K$17,IF($A38="Montag",Daten!$C$17,IF($A38="Dienstag",Daten!$E$17,IF($A38="Mittwoch",Daten!$G$17,IF($A38="Samstag",Daten!$M$17,"0")))))))</f>
        <v>0</v>
      </c>
      <c r="E38" s="143" t="str">
        <f aca="false">IF($K38="Feiertag","0",IF($A38="Donnerstag",Daten!$H$18,IF($A38="Freitag",Daten!$J$18,IF($A38="Montag",Daten!$B$18,IF($A38="Dienstag",Daten!$D$18,IF($A38="Mittwoch",Daten!$F$18,IF($A38="Samstag",Daten!$L$18,"0")))))))</f>
        <v>0</v>
      </c>
      <c r="F38" s="144" t="str">
        <f aca="false">IF($K38="Feiertag","0",IF($A38="Donnerstag",Daten!$I$18,IF($A38="Freitag",Daten!$K$18,IF($A38="Montag",Daten!$C$18,IF($A38="Dienstag",Daten!$E$18,IF($A38="Mittwoch",Daten!$G$18,IF($A38="Samstag",Daten!$M$18,"0")))))))</f>
        <v>0</v>
      </c>
      <c r="G38" s="145"/>
      <c r="H38" s="146"/>
      <c r="I38" s="147" t="n">
        <f aca="false">D38-C38+F38-E38+H38-G38</f>
        <v>0</v>
      </c>
      <c r="J38" s="148" t="n">
        <f aca="false">I38</f>
        <v>0</v>
      </c>
      <c r="K38" s="149" t="s">
        <v>41</v>
      </c>
    </row>
    <row r="39" customFormat="false" ht="12.75" hidden="false" customHeight="false" outlineLevel="0" collapsed="false">
      <c r="A39" s="130" t="s">
        <v>19</v>
      </c>
      <c r="B39" s="142" t="n">
        <v>26</v>
      </c>
      <c r="C39" s="143" t="str">
        <f aca="false">IF($K39="Feiertag","0",IF($A39="Donnerstag",Daten!$H$17,IF($A39="Freitag",Daten!$J$17,IF($A39="Montag",Daten!$B$17,IF($A39="Dienstag",Daten!$D$17,IF($A39="Mittwoch",Daten!$F$17,IF($A39="Samstag",Daten!$L$17,"0")))))))</f>
        <v>0</v>
      </c>
      <c r="D39" s="144" t="str">
        <f aca="false">IF($K39="Feiertag","0",IF($A39="Donnerstag",Daten!$I$17,IF($A39="Freitag",Daten!$K$17,IF($A39="Montag",Daten!$C$17,IF($A39="Dienstag",Daten!$E$17,IF($A39="Mittwoch",Daten!$G$17,IF($A39="Samstag",Daten!$M$17,"0")))))))</f>
        <v>0</v>
      </c>
      <c r="E39" s="143" t="str">
        <f aca="false">IF($K39="Feiertag","0",IF($A39="Donnerstag",Daten!$H$18,IF($A39="Freitag",Daten!$J$18,IF($A39="Montag",Daten!$B$18,IF($A39="Dienstag",Daten!$D$18,IF($A39="Mittwoch",Daten!$F$18,IF($A39="Samstag",Daten!$L$18,"0")))))))</f>
        <v>0</v>
      </c>
      <c r="F39" s="144" t="str">
        <f aca="false">IF($K39="Feiertag","0",IF($A39="Donnerstag",Daten!$I$18,IF($A39="Freitag",Daten!$K$18,IF($A39="Montag",Daten!$C$18,IF($A39="Dienstag",Daten!$E$18,IF($A39="Mittwoch",Daten!$G$18,IF($A39="Samstag",Daten!$M$18,"0")))))))</f>
        <v>0</v>
      </c>
      <c r="G39" s="145"/>
      <c r="H39" s="146"/>
      <c r="I39" s="147" t="n">
        <f aca="false">D39-C39+F39-E39+H39-G39</f>
        <v>0</v>
      </c>
      <c r="J39" s="148" t="n">
        <f aca="false">I39</f>
        <v>0</v>
      </c>
      <c r="K39" s="149" t="s">
        <v>41</v>
      </c>
    </row>
    <row r="40" customFormat="false" ht="12.75" hidden="false" customHeight="false" outlineLevel="0" collapsed="false">
      <c r="A40" s="130" t="s">
        <v>20</v>
      </c>
      <c r="B40" s="142" t="n">
        <v>27</v>
      </c>
      <c r="C40" s="92" t="n">
        <f aca="false">IF($K40="Feiertag","0",IF($A40="Donnerstag",Daten!$H$17,IF($A40="Freitag",Daten!$J$17,IF($A40="Montag",Daten!$B$17,IF($A40="Dienstag",Daten!$D$17,IF($A40="Mittwoch",Daten!$F$17,IF($A40="Samstag",Daten!$L$17,"0")))))))</f>
        <v>0.625</v>
      </c>
      <c r="D40" s="93" t="n">
        <f aca="false">IF($K40="Feiertag","0",IF($A40="Donnerstag",Daten!$I$17,IF($A40="Freitag",Daten!$K$17,IF($A40="Montag",Daten!$C$17,IF($A40="Dienstag",Daten!$E$17,IF($A40="Mittwoch",Daten!$G$17,IF($A40="Samstag",Daten!$M$17,"0")))))))</f>
        <v>0.833333333333333</v>
      </c>
      <c r="E40" s="92" t="n">
        <f aca="false">IF($K40="Feiertag","0",IF($A40="Donnerstag",Daten!$H$18,IF($A40="Freitag",Daten!$J$18,IF($A40="Montag",Daten!$B$18,IF($A40="Dienstag",Daten!$D$18,IF($A40="Mittwoch",Daten!$F$18,IF($A40="Samstag",Daten!$L$18,"0")))))))</f>
        <v>0</v>
      </c>
      <c r="F40" s="93" t="n">
        <f aca="false">IF($K40="Feiertag","0",IF($A40="Donnerstag",Daten!$I$18,IF($A40="Freitag",Daten!$K$18,IF($A40="Montag",Daten!$C$18,IF($A40="Dienstag",Daten!$E$18,IF($A40="Mittwoch",Daten!$G$18,IF($A40="Samstag",Daten!$M$18,"0")))))))</f>
        <v>0</v>
      </c>
      <c r="G40" s="179"/>
      <c r="H40" s="180"/>
      <c r="I40" s="152" t="n">
        <f aca="false">D40-C40+F40-E40+H40-G40</f>
        <v>0.208333333333333</v>
      </c>
      <c r="J40" s="153" t="n">
        <f aca="false">I40</f>
        <v>0.208333333333333</v>
      </c>
    </row>
    <row r="41" customFormat="false" ht="12.75" hidden="false" customHeight="false" outlineLevel="0" collapsed="false">
      <c r="A41" s="130" t="s">
        <v>21</v>
      </c>
      <c r="B41" s="142" t="n">
        <v>28</v>
      </c>
      <c r="C41" s="92" t="n">
        <f aca="false">IF($K41="Feiertag","0",IF($A41="Donnerstag",Daten!$H$17,IF($A41="Freitag",Daten!$J$17,IF($A41="Montag",Daten!$B$17,IF($A41="Dienstag",Daten!$D$17,IF($A41="Mittwoch",Daten!$F$17,IF($A41="Samstag",Daten!$L$17,"0")))))))</f>
        <v>0</v>
      </c>
      <c r="D41" s="93" t="n">
        <f aca="false">IF($K41="Feiertag","0",IF($A41="Donnerstag",Daten!$I$17,IF($A41="Freitag",Daten!$K$17,IF($A41="Montag",Daten!$C$17,IF($A41="Dienstag",Daten!$E$17,IF($A41="Mittwoch",Daten!$G$17,IF($A41="Samstag",Daten!$M$17,"0")))))))</f>
        <v>0</v>
      </c>
      <c r="E41" s="92" t="n">
        <f aca="false">IF($K41="Feiertag","0",IF($A41="Donnerstag",Daten!$H$18,IF($A41="Freitag",Daten!$J$18,IF($A41="Montag",Daten!$B$18,IF($A41="Dienstag",Daten!$D$18,IF($A41="Mittwoch",Daten!$F$18,IF($A41="Samstag",Daten!$L$18,"0")))))))</f>
        <v>0</v>
      </c>
      <c r="F41" s="93" t="n">
        <f aca="false">IF($K41="Feiertag","0",IF($A41="Donnerstag",Daten!$I$18,IF($A41="Freitag",Daten!$K$18,IF($A41="Montag",Daten!$C$18,IF($A41="Dienstag",Daten!$E$18,IF($A41="Mittwoch",Daten!$G$18,IF($A41="Samstag",Daten!$M$18,"0")))))))</f>
        <v>0</v>
      </c>
      <c r="G41" s="150"/>
      <c r="H41" s="151"/>
      <c r="I41" s="152" t="n">
        <f aca="false">D41-C41+F41-E41+H41-G41</f>
        <v>0</v>
      </c>
      <c r="J41" s="153" t="n">
        <f aca="false">I41</f>
        <v>0</v>
      </c>
    </row>
    <row r="42" customFormat="false" ht="12.75" hidden="false" customHeight="false" outlineLevel="0" collapsed="false">
      <c r="A42" s="130" t="s">
        <v>22</v>
      </c>
      <c r="B42" s="142" t="n">
        <v>29</v>
      </c>
      <c r="C42" s="92" t="n">
        <f aca="false">IF($K42="Feiertag","0",IF($A42="Donnerstag",Daten!$H$17,IF($A42="Freitag",Daten!$J$17,IF($A42="Montag",Daten!$B$17,IF($A42="Dienstag",Daten!$D$17,IF($A42="Mittwoch",Daten!$F$17,IF($A42="Samstag",Daten!$L$17,"0")))))))</f>
        <v>0</v>
      </c>
      <c r="D42" s="93" t="n">
        <f aca="false">IF($K42="Feiertag","0",IF($A42="Donnerstag",Daten!$I$17,IF($A42="Freitag",Daten!$K$17,IF($A42="Montag",Daten!$C$17,IF($A42="Dienstag",Daten!$E$17,IF($A42="Mittwoch",Daten!$G$17,IF($A42="Samstag",Daten!$M$17,"0")))))))</f>
        <v>0</v>
      </c>
      <c r="E42" s="92" t="n">
        <f aca="false">IF($K42="Feiertag","0",IF($A42="Donnerstag",Daten!$H$18,IF($A42="Freitag",Daten!$J$18,IF($A42="Montag",Daten!$B$18,IF($A42="Dienstag",Daten!$D$18,IF($A42="Mittwoch",Daten!$F$18,IF($A42="Samstag",Daten!$L$18,"0")))))))</f>
        <v>0</v>
      </c>
      <c r="F42" s="93" t="n">
        <f aca="false">IF($K42="Feiertag","0",IF($A42="Donnerstag",Daten!$I$18,IF($A42="Freitag",Daten!$K$18,IF($A42="Montag",Daten!$C$18,IF($A42="Dienstag",Daten!$E$18,IF($A42="Mittwoch",Daten!$G$18,IF($A42="Samstag",Daten!$M$18,"0")))))))</f>
        <v>0</v>
      </c>
      <c r="G42" s="179"/>
      <c r="H42" s="180"/>
      <c r="I42" s="152" t="n">
        <f aca="false">D42-C42+F42-E42+H42-G42</f>
        <v>0</v>
      </c>
      <c r="J42" s="153" t="n">
        <f aca="false">I42</f>
        <v>0</v>
      </c>
    </row>
    <row r="43" customFormat="false" ht="12.75" hidden="false" customHeight="false" outlineLevel="0" collapsed="false">
      <c r="A43" s="130" t="s">
        <v>23</v>
      </c>
      <c r="B43" s="142" t="n">
        <v>30</v>
      </c>
      <c r="C43" s="92" t="n">
        <f aca="false">IF($K43="Feiertag","0",IF($A43="Donnerstag",Daten!$H$17,IF($A43="Freitag",Daten!$J$17,IF($A43="Montag",Daten!$B$17,IF($A43="Dienstag",Daten!$D$17,IF($A43="Mittwoch",Daten!$F$17,IF($A43="Samstag",Daten!$L$17,"0")))))))</f>
        <v>0</v>
      </c>
      <c r="D43" s="93" t="n">
        <f aca="false">IF($K43="Feiertag","0",IF($A43="Donnerstag",Daten!$I$17,IF($A43="Freitag",Daten!$K$17,IF($A43="Montag",Daten!$C$17,IF($A43="Dienstag",Daten!$E$17,IF($A43="Mittwoch",Daten!$G$17,IF($A43="Samstag",Daten!$M$17,"0")))))))</f>
        <v>0</v>
      </c>
      <c r="E43" s="92" t="n">
        <f aca="false">IF($K43="Feiertag","0",IF($A43="Donnerstag",Daten!$H$18,IF($A43="Freitag",Daten!$J$18,IF($A43="Montag",Daten!$B$18,IF($A43="Dienstag",Daten!$D$18,IF($A43="Mittwoch",Daten!$F$18,IF($A43="Samstag",Daten!$L$18,"0")))))))</f>
        <v>0</v>
      </c>
      <c r="F43" s="93" t="n">
        <f aca="false">IF($K43="Feiertag","0",IF($A43="Donnerstag",Daten!$I$18,IF($A43="Freitag",Daten!$K$18,IF($A43="Montag",Daten!$C$18,IF($A43="Dienstag",Daten!$E$18,IF($A43="Mittwoch",Daten!$G$18,IF($A43="Samstag",Daten!$M$18,"0")))))))</f>
        <v>0</v>
      </c>
      <c r="G43" s="150"/>
      <c r="H43" s="181"/>
      <c r="I43" s="152" t="n">
        <f aca="false">D43-C43+F43-E43+H43-G43</f>
        <v>0</v>
      </c>
      <c r="J43" s="153" t="n">
        <f aca="false">I43</f>
        <v>0</v>
      </c>
    </row>
    <row r="44" customFormat="false" ht="13.5" hidden="false" customHeight="false" outlineLevel="0" collapsed="false">
      <c r="A44" s="130" t="s">
        <v>24</v>
      </c>
      <c r="B44" s="161" t="n">
        <v>31</v>
      </c>
      <c r="C44" s="100" t="n">
        <f aca="false">IF($K44="Feiertag","0",IF($A44="Donnerstag",Daten!$H$17,IF($A44="Freitag",Daten!$J$17,IF($A44="Montag",Daten!$B$17,IF($A44="Dienstag",Daten!$D$17,IF($A44="Mittwoch",Daten!$F$17,IF($A44="Samstag",Daten!$L$17,"0")))))))</f>
        <v>0</v>
      </c>
      <c r="D44" s="101" t="n">
        <f aca="false">IF($K44="Feiertag","0",IF($A44="Donnerstag",Daten!$I$17,IF($A44="Freitag",Daten!$K$17,IF($A44="Montag",Daten!$C$17,IF($A44="Dienstag",Daten!$E$17,IF($A44="Mittwoch",Daten!$G$17,IF($A44="Samstag",Daten!$M$17,"0")))))))</f>
        <v>0</v>
      </c>
      <c r="E44" s="92" t="n">
        <f aca="false">IF($K44="Feiertag","0",IF($A44="Donnerstag",Daten!$H$18,IF($A44="Freitag",Daten!$J$18,IF($A44="Montag",Daten!$B$18,IF($A44="Dienstag",Daten!$D$18,IF($A44="Mittwoch",Daten!$F$18,IF($A44="Samstag",Daten!$L$18,"0")))))))</f>
        <v>0</v>
      </c>
      <c r="F44" s="93" t="n">
        <f aca="false">IF($K44="Feiertag","0",IF($A44="Donnerstag",Daten!$I$18,IF($A44="Freitag",Daten!$K$18,IF($A44="Montag",Daten!$C$18,IF($A44="Dienstag",Daten!$E$18,IF($A44="Mittwoch",Daten!$G$18,IF($A44="Samstag",Daten!$M$18,"0")))))))</f>
        <v>0</v>
      </c>
      <c r="G44" s="168"/>
      <c r="H44" s="169"/>
      <c r="I44" s="170" t="n">
        <f aca="false">D44-C44+F44-E44+H44-G44</f>
        <v>0</v>
      </c>
      <c r="J44" s="171" t="n">
        <f aca="false">I44</f>
        <v>0</v>
      </c>
    </row>
    <row r="45" customFormat="false" ht="12.75" hidden="false" customHeight="false" outlineLevel="0" collapsed="false">
      <c r="A45" s="130"/>
      <c r="E45" s="106" t="s">
        <v>42</v>
      </c>
      <c r="F45" s="107"/>
      <c r="G45" s="108"/>
      <c r="H45" s="108"/>
      <c r="I45" s="109" t="n">
        <f aca="false">SUM(I$14:I44)</f>
        <v>1.39583333333333</v>
      </c>
      <c r="J45" s="110" t="n">
        <f aca="false">I45</f>
        <v>1.39583333333333</v>
      </c>
    </row>
    <row r="46" customFormat="false" ht="12.75" hidden="false" customHeight="false" outlineLevel="0" collapsed="false">
      <c r="A46" s="130"/>
      <c r="E46" s="111" t="s">
        <v>43</v>
      </c>
      <c r="F46" s="112"/>
      <c r="G46" s="113"/>
      <c r="H46" s="113"/>
      <c r="I46" s="114" t="n">
        <f aca="false">SUM(I$14:I44,-G$10)</f>
        <v>-0.325</v>
      </c>
      <c r="J46" s="115" t="n">
        <f aca="false">I46</f>
        <v>-0.325</v>
      </c>
    </row>
    <row r="50" customFormat="false" ht="12.75" hidden="false" customHeight="false" outlineLevel="0" collapsed="false">
      <c r="E50" s="21"/>
      <c r="F50" s="69"/>
      <c r="G50" s="69"/>
      <c r="H50" s="69"/>
      <c r="I50" s="69"/>
    </row>
    <row r="51" customFormat="false" ht="12.75" hidden="false" customHeight="false" outlineLevel="0" collapsed="false">
      <c r="A51" s="54" t="s">
        <v>44</v>
      </c>
      <c r="B51" s="17"/>
      <c r="C51" s="21"/>
      <c r="D51" s="21"/>
      <c r="E51" s="21"/>
      <c r="F51" s="116"/>
      <c r="G51" s="116"/>
      <c r="H51" s="116"/>
      <c r="I51" s="117"/>
      <c r="J51" s="118"/>
    </row>
    <row r="52" customFormat="false" ht="12.75" hidden="false" customHeight="false" outlineLevel="0" collapsed="false">
      <c r="A52" s="54"/>
      <c r="B52" s="17"/>
      <c r="C52" s="21"/>
      <c r="D52" s="21"/>
      <c r="E52" s="21"/>
      <c r="F52" s="119" t="str">
        <f aca="false">Daten!$F$7</f>
        <v>Betreuer/in:</v>
      </c>
      <c r="G52" s="120"/>
      <c r="H52" s="121" t="str">
        <f aca="false">Daten!$G$7</f>
        <v>Dr. Matthias Wübbeling</v>
      </c>
      <c r="I52" s="121"/>
      <c r="J52" s="121"/>
    </row>
    <row r="53" customFormat="false" ht="12.75" hidden="false" customHeight="false" outlineLevel="0" collapsed="false">
      <c r="A53" s="54"/>
      <c r="B53" s="17"/>
      <c r="C53" s="21"/>
      <c r="D53" s="21"/>
      <c r="E53" s="21"/>
      <c r="F53" s="21"/>
      <c r="G53" s="21"/>
      <c r="H53" s="21"/>
      <c r="I53" s="21"/>
      <c r="J53" s="18"/>
    </row>
    <row r="54" customFormat="false" ht="12.75" hidden="false" customHeight="false" outlineLevel="0" collapsed="false">
      <c r="A54" s="54"/>
      <c r="B54" s="17"/>
      <c r="C54" s="21"/>
      <c r="D54" s="21"/>
      <c r="E54" s="21"/>
      <c r="F54" s="21"/>
      <c r="G54" s="21"/>
      <c r="H54" s="21"/>
      <c r="I54" s="21"/>
      <c r="J54" s="18"/>
    </row>
    <row r="55" customFormat="false" ht="12.75" hidden="false" customHeight="false" outlineLevel="0" collapsed="false">
      <c r="A55" s="54"/>
      <c r="B55" s="17"/>
      <c r="C55" s="21"/>
      <c r="D55" s="21"/>
      <c r="E55" s="21"/>
      <c r="F55" s="21"/>
      <c r="G55" s="21"/>
      <c r="H55" s="21"/>
      <c r="I55" s="21"/>
      <c r="J55" s="18"/>
    </row>
    <row r="56" customFormat="false" ht="12.75" hidden="false" customHeight="false" outlineLevel="0" collapsed="false">
      <c r="A56" s="122" t="str">
        <f aca="false">Daten!$B$3</f>
        <v>Sefa Pilavci</v>
      </c>
      <c r="B56" s="122"/>
      <c r="C56" s="122"/>
      <c r="D56" s="122"/>
      <c r="E56" s="21"/>
      <c r="F56" s="119" t="str">
        <f aca="false">Daten!$F$8</f>
        <v>Fachvorgesetzte/r:</v>
      </c>
      <c r="G56" s="120"/>
      <c r="H56" s="123"/>
      <c r="I56" s="119" t="str">
        <f aca="false">Daten!$G$8</f>
        <v>Dr. Matthias Wübbeling</v>
      </c>
      <c r="J56" s="124"/>
    </row>
  </sheetData>
  <mergeCells count="3">
    <mergeCell ref="F7:G7"/>
    <mergeCell ref="F8:G8"/>
    <mergeCell ref="A56:D56"/>
  </mergeCells>
  <printOptions headings="false" gridLines="false" gridLinesSet="true" horizontalCentered="false" verticalCentered="false"/>
  <pageMargins left="0.7875" right="0.7875"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2:K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M26" activeCellId="0" sqref="M26"/>
    </sheetView>
  </sheetViews>
  <sheetFormatPr defaultColWidth="11.47265625" defaultRowHeight="12.75" zeroHeight="false" outlineLevelRow="0" outlineLevelCol="0"/>
  <cols>
    <col collapsed="false" customWidth="true" hidden="false" outlineLevel="0" max="1" min="1" style="48" width="11.71"/>
    <col collapsed="false" customWidth="true" hidden="false" outlineLevel="0" max="2" min="2" style="49" width="4.43"/>
    <col collapsed="false" customWidth="true" hidden="false" outlineLevel="0" max="8" min="3" style="21" width="7.29"/>
    <col collapsed="false" customWidth="true" hidden="false" outlineLevel="0" max="9" min="9" style="18" width="13.02"/>
    <col collapsed="false" customWidth="true" hidden="false" outlineLevel="0" max="10" min="10" style="49" width="10.58"/>
  </cols>
  <sheetData>
    <row r="2" customFormat="false" ht="30" hidden="false" customHeight="false" outlineLevel="0" collapsed="false">
      <c r="A2" s="50"/>
      <c r="C2" s="51" t="str">
        <f aca="false">Daten!A1</f>
        <v>Zeiterfassungskarte</v>
      </c>
      <c r="D2" s="52"/>
      <c r="I2" s="53" t="n">
        <f aca="false">Daten!B4</f>
        <v>2022</v>
      </c>
    </row>
    <row r="3" s="59" customFormat="true" ht="13.5" hidden="false" customHeight="false" outlineLevel="0" collapsed="false">
      <c r="A3" s="54"/>
      <c r="B3" s="55"/>
      <c r="C3" s="56"/>
      <c r="D3" s="57"/>
      <c r="E3" s="56"/>
      <c r="F3" s="56"/>
      <c r="G3" s="56"/>
      <c r="H3" s="56"/>
      <c r="I3" s="58"/>
      <c r="J3" s="55"/>
    </row>
    <row r="4" customFormat="false" ht="12.75" hidden="false" customHeight="false" outlineLevel="0" collapsed="false">
      <c r="A4" s="50"/>
      <c r="C4" s="60" t="s">
        <v>33</v>
      </c>
      <c r="D4" s="61" t="s">
        <v>5</v>
      </c>
      <c r="E4" s="62"/>
      <c r="F4" s="63"/>
      <c r="G4" s="64"/>
      <c r="H4" s="64"/>
      <c r="I4" s="65"/>
    </row>
    <row r="5" customFormat="false" ht="12.75" hidden="false" customHeight="false" outlineLevel="0" collapsed="false">
      <c r="A5" s="50"/>
      <c r="C5" s="66" t="str">
        <f aca="false">Daten!B3</f>
        <v>Sefa Pilavci</v>
      </c>
      <c r="D5" s="67"/>
      <c r="E5" s="67"/>
      <c r="F5" s="68"/>
      <c r="G5" s="69"/>
      <c r="H5" s="69"/>
      <c r="I5" s="70" t="str">
        <f aca="false">Daten!$F$5</f>
        <v>Tutor Netzwerksicherheit</v>
      </c>
    </row>
    <row r="6" customFormat="false" ht="5.25" hidden="false" customHeight="true" outlineLevel="0" collapsed="false">
      <c r="A6" s="50"/>
      <c r="C6" s="71"/>
      <c r="D6" s="72"/>
      <c r="E6" s="72"/>
      <c r="F6" s="73"/>
      <c r="G6" s="73"/>
      <c r="H6" s="74"/>
      <c r="I6" s="75"/>
    </row>
    <row r="7" customFormat="false" ht="12.75" hidden="false" customHeight="false" outlineLevel="0" collapsed="false">
      <c r="A7" s="50"/>
      <c r="C7" s="66" t="str">
        <f aca="false">Daten!A7</f>
        <v>Vertragsbeginn:</v>
      </c>
      <c r="D7" s="76"/>
      <c r="E7" s="76"/>
      <c r="F7" s="77" t="n">
        <f aca="false">Daten!B7</f>
        <v>43190</v>
      </c>
      <c r="G7" s="77"/>
      <c r="H7" s="69"/>
      <c r="I7" s="78"/>
    </row>
    <row r="8" customFormat="false" ht="12.75" hidden="false" customHeight="false" outlineLevel="0" collapsed="false">
      <c r="A8" s="50"/>
      <c r="C8" s="66" t="str">
        <f aca="false">Daten!A8</f>
        <v>Vertragsende:</v>
      </c>
      <c r="D8" s="76"/>
      <c r="E8" s="76"/>
      <c r="F8" s="77" t="n">
        <f aca="false">Daten!B8</f>
        <v>43372</v>
      </c>
      <c r="G8" s="77"/>
      <c r="H8" s="69"/>
      <c r="I8" s="79"/>
    </row>
    <row r="9" customFormat="false" ht="5.25" hidden="false" customHeight="true" outlineLevel="0" collapsed="false">
      <c r="A9" s="50"/>
      <c r="C9" s="71"/>
      <c r="D9" s="72"/>
      <c r="E9" s="72"/>
      <c r="F9" s="73"/>
      <c r="G9" s="73"/>
      <c r="H9" s="74"/>
      <c r="I9" s="75"/>
    </row>
    <row r="10" customFormat="false" ht="12.75" hidden="false" customHeight="false" outlineLevel="0" collapsed="false">
      <c r="A10" s="50"/>
      <c r="C10" s="80" t="s">
        <v>34</v>
      </c>
      <c r="D10" s="68"/>
      <c r="E10" s="68"/>
      <c r="F10" s="81"/>
      <c r="G10" s="82" t="n">
        <f aca="false">IF(OR(Daten!B5="Januar",Daten!B5="Februar",Daten!B5="März",Daten!B5="April"),Daten!B11,0)</f>
        <v>1.72083333333333</v>
      </c>
      <c r="H10" s="83" t="n">
        <f aca="false">IF(Daten!B5="Januar",Daten!C11,0)</f>
        <v>0</v>
      </c>
      <c r="I10" s="36"/>
    </row>
    <row r="11" customFormat="false" ht="12.75" hidden="false" customHeight="false" outlineLevel="0" collapsed="false">
      <c r="A11" s="50"/>
      <c r="C11" s="80" t="s">
        <v>35</v>
      </c>
      <c r="D11" s="81"/>
      <c r="E11" s="81"/>
      <c r="F11" s="81"/>
      <c r="G11" s="76" t="n">
        <f aca="false">IF(OR(Daten!B5="Januar",Daten!B5="Februar",Daten!B5="März",Daten!B5="April"),Daten!B12,0)</f>
        <v>0.131944444444444</v>
      </c>
      <c r="H11" s="83" t="n">
        <f aca="false">IF(Daten!B5="Januar",Daten!C12,0)</f>
        <v>0</v>
      </c>
      <c r="I11" s="36"/>
    </row>
    <row r="12" customFormat="false" ht="13.5" hidden="false" customHeight="false" outlineLevel="0" collapsed="false">
      <c r="A12" s="50"/>
      <c r="C12" s="84"/>
      <c r="D12" s="74"/>
      <c r="E12" s="74"/>
      <c r="F12" s="74"/>
      <c r="G12" s="74"/>
      <c r="H12" s="85"/>
      <c r="I12" s="86"/>
    </row>
    <row r="13" s="59" customFormat="true" ht="12.75" hidden="false" customHeight="false" outlineLevel="0" collapsed="false">
      <c r="A13" s="54"/>
      <c r="B13" s="87" t="s">
        <v>36</v>
      </c>
      <c r="C13" s="88" t="s">
        <v>37</v>
      </c>
      <c r="D13" s="88" t="s">
        <v>38</v>
      </c>
      <c r="E13" s="88" t="s">
        <v>37</v>
      </c>
      <c r="F13" s="88" t="s">
        <v>38</v>
      </c>
      <c r="G13" s="88" t="s">
        <v>37</v>
      </c>
      <c r="H13" s="88" t="s">
        <v>38</v>
      </c>
      <c r="I13" s="88" t="s">
        <v>39</v>
      </c>
      <c r="J13" s="89" t="s">
        <v>13</v>
      </c>
    </row>
    <row r="14" customFormat="false" ht="12.75" hidden="false" customHeight="false" outlineLevel="0" collapsed="false">
      <c r="A14" s="90" t="s">
        <v>23</v>
      </c>
      <c r="B14" s="91" t="n">
        <v>1</v>
      </c>
      <c r="C14" s="92" t="n">
        <f aca="false">IF($K14="Feiertag","0",IF($A14="Donnerstag",Daten!$H$17,IF($A14="Freitag",Daten!$J$17,IF($A14="Montag",Daten!$B$17,IF($A14="Dienstag",Daten!$D$17,IF($A14="Mittwoch",Daten!$F$17,IF($A14="Samstag",Daten!$L$17,"0")))))))</f>
        <v>0</v>
      </c>
      <c r="D14" s="93" t="n">
        <f aca="false">IF($K14="Feiertag","0",IF($A14="Donnerstag",Daten!$I$17,IF($A14="Freitag",Daten!$K$17,IF($A14="Montag",Daten!$C$17,IF($A14="Dienstag",Daten!$E$17,IF($A14="Mittwoch",Daten!$G$17,IF($A14="Samstag",Daten!$M$17,"0")))))))</f>
        <v>0</v>
      </c>
      <c r="E14" s="92" t="n">
        <f aca="false">IF($K14="Feiertag","0",IF($A14="Donnerstag",Daten!$H$18,IF($A14="Freitag",Daten!$J$18,IF($A14="Montag",Daten!$B$18,IF($A14="Dienstag",Daten!$D$18,IF($A14="Mittwoch",Daten!$F$18,IF($A14="Samstag",Daten!$L$18,"0")))))))</f>
        <v>0</v>
      </c>
      <c r="F14" s="93" t="n">
        <f aca="false">IF($K14="Feiertag","0",IF($A14="Donnerstag",Daten!$I$18,IF($A14="Freitag",Daten!$K$18,IF($A14="Montag",Daten!$C$18,IF($A14="Dienstag",Daten!$E$18,IF($A14="Mittwoch",Daten!$G$18,IF($A14="Samstag",Daten!$M$18,"0")))))))</f>
        <v>0</v>
      </c>
      <c r="G14" s="94"/>
      <c r="H14" s="95"/>
      <c r="I14" s="96" t="n">
        <f aca="false">D14-C14+F14-E14+H14-G14</f>
        <v>0</v>
      </c>
      <c r="J14" s="97" t="n">
        <f aca="false">I14</f>
        <v>0</v>
      </c>
    </row>
    <row r="15" customFormat="false" ht="12.75" hidden="false" customHeight="false" outlineLevel="0" collapsed="false">
      <c r="A15" s="90" t="s">
        <v>24</v>
      </c>
      <c r="B15" s="91" t="n">
        <v>2</v>
      </c>
      <c r="C15" s="92" t="n">
        <f aca="false">IF($K15="Feiertag","0",IF($A15="Donnerstag",Daten!$H$17,IF($A15="Freitag",Daten!$J$17,IF($A15="Montag",Daten!$B$17,IF($A15="Dienstag",Daten!$D$17,IF($A15="Mittwoch",Daten!$F$17,IF($A15="Samstag",Daten!$L$17,"0")))))))</f>
        <v>0</v>
      </c>
      <c r="D15" s="93" t="n">
        <f aca="false">IF($K15="Feiertag","0",IF($A15="Donnerstag",Daten!$I$17,IF($A15="Freitag",Daten!$K$17,IF($A15="Montag",Daten!$C$17,IF($A15="Dienstag",Daten!$E$17,IF($A15="Mittwoch",Daten!$G$17,IF($A15="Samstag",Daten!$M$17,"0")))))))</f>
        <v>0</v>
      </c>
      <c r="E15" s="92" t="n">
        <f aca="false">IF($K15="Feiertag","0",IF($A15="Donnerstag",Daten!$H$18,IF($A15="Freitag",Daten!$J$18,IF($A15="Montag",Daten!$B$18,IF($A15="Dienstag",Daten!$D$18,IF($A15="Mittwoch",Daten!$F$18,IF($A15="Samstag",Daten!$L$18,"0")))))))</f>
        <v>0</v>
      </c>
      <c r="F15" s="93" t="n">
        <f aca="false">IF($K15="Feiertag","0",IF($A15="Donnerstag",Daten!$I$18,IF($A15="Freitag",Daten!$K$18,IF($A15="Montag",Daten!$C$18,IF($A15="Dienstag",Daten!$E$18,IF($A15="Mittwoch",Daten!$G$18,IF($A15="Samstag",Daten!$M$18,"0")))))))</f>
        <v>0</v>
      </c>
      <c r="G15" s="94"/>
      <c r="H15" s="95"/>
      <c r="I15" s="96" t="n">
        <f aca="false">D15-C15+F15-E15+H15-G15</f>
        <v>0</v>
      </c>
      <c r="J15" s="97" t="n">
        <f aca="false">I15</f>
        <v>0</v>
      </c>
    </row>
    <row r="16" customFormat="false" ht="12.75" hidden="false" customHeight="false" outlineLevel="0" collapsed="false">
      <c r="A16" s="90" t="s">
        <v>40</v>
      </c>
      <c r="B16" s="91" t="n">
        <v>3</v>
      </c>
      <c r="C16" s="92" t="str">
        <f aca="false">IF($K16="Feiertag","0",IF($A16="Donnerstag",Daten!$H$17,IF($A16="Freitag",Daten!$J$17,IF($A16="Montag",Daten!$B$17,IF($A16="Dienstag",Daten!$D$17,IF($A16="Mittwoch",Daten!$F$17,IF($A16="Samstag",Daten!$L$17,"0")))))))</f>
        <v>0</v>
      </c>
      <c r="D16" s="93" t="str">
        <f aca="false">IF($K16="Feiertag","0",IF($A16="Donnerstag",Daten!$I$17,IF($A16="Freitag",Daten!$K$17,IF($A16="Montag",Daten!$C$17,IF($A16="Dienstag",Daten!$E$17,IF($A16="Mittwoch",Daten!$G$17,IF($A16="Samstag",Daten!$M$17,"0")))))))</f>
        <v>0</v>
      </c>
      <c r="E16" s="92" t="str">
        <f aca="false">IF($K16="Feiertag","0",IF($A16="Donnerstag",Daten!$H$18,IF($A16="Freitag",Daten!$J$18,IF($A16="Montag",Daten!$B$18,IF($A16="Dienstag",Daten!$D$18,IF($A16="Mittwoch",Daten!$F$18,IF($A16="Samstag",Daten!$L$18,"0")))))))</f>
        <v>0</v>
      </c>
      <c r="F16" s="93" t="str">
        <f aca="false">IF($K16="Feiertag","0",IF($A16="Donnerstag",Daten!$I$18,IF($A16="Freitag",Daten!$K$18,IF($A16="Montag",Daten!$C$18,IF($A16="Dienstag",Daten!$E$18,IF($A16="Mittwoch",Daten!$G$18,IF($A16="Samstag",Daten!$M$18,"0")))))))</f>
        <v>0</v>
      </c>
      <c r="G16" s="94"/>
      <c r="H16" s="95"/>
      <c r="I16" s="96" t="n">
        <f aca="false">D16-C16+F16-E16+H16-G16</f>
        <v>0</v>
      </c>
      <c r="J16" s="97" t="n">
        <f aca="false">I16</f>
        <v>0</v>
      </c>
    </row>
    <row r="17" customFormat="false" ht="12.75" hidden="false" customHeight="false" outlineLevel="0" collapsed="false">
      <c r="A17" s="90" t="s">
        <v>19</v>
      </c>
      <c r="B17" s="91" t="n">
        <v>4</v>
      </c>
      <c r="C17" s="92" t="n">
        <f aca="false">IF($K17="Feiertag","0",IF($A17="Donnerstag",Daten!$H$17,IF($A17="Freitag",Daten!$J$17,IF($A17="Montag",Daten!$B$17,IF($A17="Dienstag",Daten!$D$17,IF($A17="Mittwoch",Daten!$F$17,IF($A17="Samstag",Daten!$L$17,"0")))))))</f>
        <v>0.583333333333333</v>
      </c>
      <c r="D17" s="93" t="n">
        <f aca="false">IF($K17="Feiertag","0",IF($A17="Donnerstag",Daten!$I$17,IF($A17="Freitag",Daten!$K$17,IF($A17="Montag",Daten!$C$17,IF($A17="Dienstag",Daten!$E$17,IF($A17="Mittwoch",Daten!$G$17,IF($A17="Samstag",Daten!$M$17,"0")))))))</f>
        <v>0.770833333333333</v>
      </c>
      <c r="E17" s="92" t="n">
        <f aca="false">IF($K17="Feiertag","0",IF($A17="Donnerstag",Daten!$H$18,IF($A17="Freitag",Daten!$J$18,IF($A17="Montag",Daten!$B$18,IF($A17="Dienstag",Daten!$D$18,IF($A17="Mittwoch",Daten!$F$18,IF($A17="Samstag",Daten!$L$18,"0")))))))</f>
        <v>0</v>
      </c>
      <c r="F17" s="93" t="n">
        <f aca="false">IF($K17="Feiertag","0",IF($A17="Donnerstag",Daten!$I$18,IF($A17="Freitag",Daten!$K$18,IF($A17="Montag",Daten!$C$18,IF($A17="Dienstag",Daten!$E$18,IF($A17="Mittwoch",Daten!$G$18,IF($A17="Samstag",Daten!$M$18,"0")))))))</f>
        <v>0</v>
      </c>
      <c r="G17" s="94"/>
      <c r="H17" s="95"/>
      <c r="I17" s="96" t="n">
        <f aca="false">D17-C17+F17-E17+H17-G17</f>
        <v>0.1875</v>
      </c>
      <c r="J17" s="97" t="n">
        <f aca="false">I17</f>
        <v>0.1875</v>
      </c>
    </row>
    <row r="18" customFormat="false" ht="12.75" hidden="false" customHeight="false" outlineLevel="0" collapsed="false">
      <c r="A18" s="90" t="s">
        <v>20</v>
      </c>
      <c r="B18" s="91" t="n">
        <v>5</v>
      </c>
      <c r="C18" s="92" t="n">
        <f aca="false">IF($K18="Feiertag","0",IF($A18="Donnerstag",Daten!$H$17,IF($A18="Freitag",Daten!$J$17,IF($A18="Montag",Daten!$B$17,IF($A18="Dienstag",Daten!$D$17,IF($A18="Mittwoch",Daten!$F$17,IF($A18="Samstag",Daten!$L$17,"0")))))))</f>
        <v>0.625</v>
      </c>
      <c r="D18" s="93" t="n">
        <f aca="false">IF($K18="Feiertag","0",IF($A18="Donnerstag",Daten!$I$17,IF($A18="Freitag",Daten!$K$17,IF($A18="Montag",Daten!$C$17,IF($A18="Dienstag",Daten!$E$17,IF($A18="Mittwoch",Daten!$G$17,IF($A18="Samstag",Daten!$M$17,"0")))))))</f>
        <v>0.833333333333333</v>
      </c>
      <c r="E18" s="92" t="n">
        <f aca="false">IF($K18="Feiertag","0",IF($A18="Donnerstag",Daten!$H$18,IF($A18="Freitag",Daten!$J$18,IF($A18="Montag",Daten!$B$18,IF($A18="Dienstag",Daten!$D$18,IF($A18="Mittwoch",Daten!$F$18,IF($A18="Samstag",Daten!$L$18,"0")))))))</f>
        <v>0</v>
      </c>
      <c r="F18" s="93" t="n">
        <f aca="false">IF($K18="Feiertag","0",IF($A18="Donnerstag",Daten!$I$18,IF($A18="Freitag",Daten!$K$18,IF($A18="Montag",Daten!$C$18,IF($A18="Dienstag",Daten!$E$18,IF($A18="Mittwoch",Daten!$G$18,IF($A18="Samstag",Daten!$M$18,"0")))))))</f>
        <v>0</v>
      </c>
      <c r="G18" s="94"/>
      <c r="H18" s="95"/>
      <c r="I18" s="96" t="n">
        <f aca="false">D18-C18+F18-E18+H18-G18</f>
        <v>0.208333333333333</v>
      </c>
      <c r="J18" s="97" t="n">
        <f aca="false">I18</f>
        <v>0.208333333333333</v>
      </c>
    </row>
    <row r="19" customFormat="false" ht="12.75" hidden="false" customHeight="false" outlineLevel="0" collapsed="false">
      <c r="A19" s="90" t="s">
        <v>21</v>
      </c>
      <c r="B19" s="91" t="n">
        <v>6</v>
      </c>
      <c r="C19" s="92" t="n">
        <f aca="false">IF($K19="Feiertag","0",IF($A19="Donnerstag",Daten!$H$17,IF($A19="Freitag",Daten!$J$17,IF($A19="Montag",Daten!$B$17,IF($A19="Dienstag",Daten!$D$17,IF($A19="Mittwoch",Daten!$F$17,IF($A19="Samstag",Daten!$L$17,"0")))))))</f>
        <v>0</v>
      </c>
      <c r="D19" s="93" t="n">
        <f aca="false">IF($K19="Feiertag","0",IF($A19="Donnerstag",Daten!$I$17,IF($A19="Freitag",Daten!$K$17,IF($A19="Montag",Daten!$C$17,IF($A19="Dienstag",Daten!$E$17,IF($A19="Mittwoch",Daten!$G$17,IF($A19="Samstag",Daten!$M$17,"0")))))))</f>
        <v>0</v>
      </c>
      <c r="E19" s="92" t="n">
        <f aca="false">IF($K19="Feiertag","0",IF($A19="Donnerstag",Daten!$H$18,IF($A19="Freitag",Daten!$J$18,IF($A19="Montag",Daten!$B$18,IF($A19="Dienstag",Daten!$D$18,IF($A19="Mittwoch",Daten!$F$18,IF($A19="Samstag",Daten!$L$18,"0")))))))</f>
        <v>0</v>
      </c>
      <c r="F19" s="93" t="n">
        <f aca="false">IF($K19="Feiertag","0",IF($A19="Donnerstag",Daten!$I$18,IF($A19="Freitag",Daten!$K$18,IF($A19="Montag",Daten!$C$18,IF($A19="Dienstag",Daten!$E$18,IF($A19="Mittwoch",Daten!$G$18,IF($A19="Samstag",Daten!$M$18,"0")))))))</f>
        <v>0</v>
      </c>
      <c r="G19" s="94"/>
      <c r="H19" s="95"/>
      <c r="I19" s="96" t="n">
        <f aca="false">D19-C19+F19-E19+H19-G19</f>
        <v>0</v>
      </c>
      <c r="J19" s="97" t="n">
        <f aca="false">I19</f>
        <v>0</v>
      </c>
    </row>
    <row r="20" customFormat="false" ht="12.75" hidden="false" customHeight="false" outlineLevel="0" collapsed="false">
      <c r="A20" s="90" t="s">
        <v>22</v>
      </c>
      <c r="B20" s="91" t="n">
        <v>7</v>
      </c>
      <c r="C20" s="92" t="n">
        <f aca="false">IF($K20="Feiertag","0",IF($A20="Donnerstag",Daten!$H$17,IF($A20="Freitag",Daten!$J$17,IF($A20="Montag",Daten!$B$17,IF($A20="Dienstag",Daten!$D$17,IF($A20="Mittwoch",Daten!$F$17,IF($A20="Samstag",Daten!$L$17,"0")))))))</f>
        <v>0</v>
      </c>
      <c r="D20" s="93" t="n">
        <f aca="false">IF($K20="Feiertag","0",IF($A20="Donnerstag",Daten!$I$17,IF($A20="Freitag",Daten!$K$17,IF($A20="Montag",Daten!$C$17,IF($A20="Dienstag",Daten!$E$17,IF($A20="Mittwoch",Daten!$G$17,IF($A20="Samstag",Daten!$M$17,"0")))))))</f>
        <v>0</v>
      </c>
      <c r="E20" s="92" t="n">
        <f aca="false">IF($K20="Feiertag","0",IF($A20="Donnerstag",Daten!$H$18,IF($A20="Freitag",Daten!$J$18,IF($A20="Montag",Daten!$B$18,IF($A20="Dienstag",Daten!$D$18,IF($A20="Mittwoch",Daten!$F$18,IF($A20="Samstag",Daten!$L$18,"0")))))))</f>
        <v>0</v>
      </c>
      <c r="F20" s="93" t="n">
        <f aca="false">IF($K20="Feiertag","0",IF($A20="Donnerstag",Daten!$I$18,IF($A20="Freitag",Daten!$K$18,IF($A20="Montag",Daten!$C$18,IF($A20="Dienstag",Daten!$E$18,IF($A20="Mittwoch",Daten!$G$18,IF($A20="Samstag",Daten!$M$18,"0")))))))</f>
        <v>0</v>
      </c>
      <c r="G20" s="94"/>
      <c r="H20" s="95"/>
      <c r="I20" s="96" t="n">
        <f aca="false">D20-C20+F20-E20+H20-G20</f>
        <v>0</v>
      </c>
      <c r="J20" s="97" t="n">
        <f aca="false">I20</f>
        <v>0</v>
      </c>
    </row>
    <row r="21" customFormat="false" ht="12.75" hidden="false" customHeight="false" outlineLevel="0" collapsed="false">
      <c r="A21" s="90" t="s">
        <v>23</v>
      </c>
      <c r="B21" s="91" t="n">
        <v>8</v>
      </c>
      <c r="C21" s="92" t="n">
        <f aca="false">IF($K21="Feiertag","0",IF($A21="Donnerstag",Daten!$H$17,IF($A21="Freitag",Daten!$J$17,IF($A21="Montag",Daten!$B$17,IF($A21="Dienstag",Daten!$D$17,IF($A21="Mittwoch",Daten!$F$17,IF($A21="Samstag",Daten!$L$17,"0")))))))</f>
        <v>0</v>
      </c>
      <c r="D21" s="93" t="n">
        <f aca="false">IF($K21="Feiertag","0",IF($A21="Donnerstag",Daten!$I$17,IF($A21="Freitag",Daten!$K$17,IF($A21="Montag",Daten!$C$17,IF($A21="Dienstag",Daten!$E$17,IF($A21="Mittwoch",Daten!$G$17,IF($A21="Samstag",Daten!$M$17,"0")))))))</f>
        <v>0</v>
      </c>
      <c r="E21" s="92" t="n">
        <f aca="false">IF($K21="Feiertag","0",IF($A21="Donnerstag",Daten!$H$18,IF($A21="Freitag",Daten!$J$18,IF($A21="Montag",Daten!$B$18,IF($A21="Dienstag",Daten!$D$18,IF($A21="Mittwoch",Daten!$F$18,IF($A21="Samstag",Daten!$L$18,"0")))))))</f>
        <v>0</v>
      </c>
      <c r="F21" s="93" t="n">
        <f aca="false">IF($K21="Feiertag","0",IF($A21="Donnerstag",Daten!$I$18,IF($A21="Freitag",Daten!$K$18,IF($A21="Montag",Daten!$C$18,IF($A21="Dienstag",Daten!$E$18,IF($A21="Mittwoch",Daten!$G$18,IF($A21="Samstag",Daten!$M$18,"0")))))))</f>
        <v>0</v>
      </c>
      <c r="G21" s="94"/>
      <c r="H21" s="95"/>
      <c r="I21" s="96" t="n">
        <f aca="false">D21-C21+F21-E21+H21-G21</f>
        <v>0</v>
      </c>
      <c r="J21" s="97" t="n">
        <f aca="false">I21</f>
        <v>0</v>
      </c>
    </row>
    <row r="22" customFormat="false" ht="12.75" hidden="false" customHeight="false" outlineLevel="0" collapsed="false">
      <c r="A22" s="90" t="s">
        <v>24</v>
      </c>
      <c r="B22" s="91" t="n">
        <v>9</v>
      </c>
      <c r="C22" s="92" t="n">
        <f aca="false">IF($K22="Feiertag","0",IF($A22="Donnerstag",Daten!$H$17,IF($A22="Freitag",Daten!$J$17,IF($A22="Montag",Daten!$B$17,IF($A22="Dienstag",Daten!$D$17,IF($A22="Mittwoch",Daten!$F$17,IF($A22="Samstag",Daten!$L$17,"0")))))))</f>
        <v>0</v>
      </c>
      <c r="D22" s="93" t="n">
        <f aca="false">IF($K22="Feiertag","0",IF($A22="Donnerstag",Daten!$I$17,IF($A22="Freitag",Daten!$K$17,IF($A22="Montag",Daten!$C$17,IF($A22="Dienstag",Daten!$E$17,IF($A22="Mittwoch",Daten!$G$17,IF($A22="Samstag",Daten!$M$17,"0")))))))</f>
        <v>0</v>
      </c>
      <c r="E22" s="92" t="n">
        <f aca="false">IF($K22="Feiertag","0",IF($A22="Donnerstag",Daten!$H$18,IF($A22="Freitag",Daten!$J$18,IF($A22="Montag",Daten!$B$18,IF($A22="Dienstag",Daten!$D$18,IF($A22="Mittwoch",Daten!$F$18,IF($A22="Samstag",Daten!$L$18,"0")))))))</f>
        <v>0</v>
      </c>
      <c r="F22" s="93" t="n">
        <f aca="false">IF($K22="Feiertag","0",IF($A22="Donnerstag",Daten!$I$18,IF($A22="Freitag",Daten!$K$18,IF($A22="Montag",Daten!$C$18,IF($A22="Dienstag",Daten!$E$18,IF($A22="Mittwoch",Daten!$G$18,IF($A22="Samstag",Daten!$M$18,"0")))))))</f>
        <v>0</v>
      </c>
      <c r="G22" s="94"/>
      <c r="H22" s="95"/>
      <c r="I22" s="96" t="n">
        <f aca="false">D22-C22+F22-E22+H22-G22</f>
        <v>0</v>
      </c>
      <c r="J22" s="97" t="n">
        <f aca="false">I22</f>
        <v>0</v>
      </c>
    </row>
    <row r="23" customFormat="false" ht="12.75" hidden="false" customHeight="false" outlineLevel="0" collapsed="false">
      <c r="A23" s="90" t="s">
        <v>40</v>
      </c>
      <c r="B23" s="91" t="n">
        <v>10</v>
      </c>
      <c r="C23" s="92" t="str">
        <f aca="false">IF($K23="Feiertag","0",IF($A23="Donnerstag",Daten!$H$17,IF($A23="Freitag",Daten!$J$17,IF($A23="Montag",Daten!$B$17,IF($A23="Dienstag",Daten!$D$17,IF($A23="Mittwoch",Daten!$F$17,IF($A23="Samstag",Daten!$L$17,"0")))))))</f>
        <v>0</v>
      </c>
      <c r="D23" s="93" t="str">
        <f aca="false">IF($K23="Feiertag","0",IF($A23="Donnerstag",Daten!$I$17,IF($A23="Freitag",Daten!$K$17,IF($A23="Montag",Daten!$C$17,IF($A23="Dienstag",Daten!$E$17,IF($A23="Mittwoch",Daten!$G$17,IF($A23="Samstag",Daten!$M$17,"0")))))))</f>
        <v>0</v>
      </c>
      <c r="E23" s="92" t="str">
        <f aca="false">IF($K23="Feiertag","0",IF($A23="Donnerstag",Daten!$H$18,IF($A23="Freitag",Daten!$J$18,IF($A23="Montag",Daten!$B$18,IF($A23="Dienstag",Daten!$D$18,IF($A23="Mittwoch",Daten!$F$18,IF($A23="Samstag",Daten!$L$18,"0")))))))</f>
        <v>0</v>
      </c>
      <c r="F23" s="93" t="str">
        <f aca="false">IF($K23="Feiertag","0",IF($A23="Donnerstag",Daten!$I$18,IF($A23="Freitag",Daten!$K$18,IF($A23="Montag",Daten!$C$18,IF($A23="Dienstag",Daten!$E$18,IF($A23="Mittwoch",Daten!$G$18,IF($A23="Samstag",Daten!$M$18,"0")))))))</f>
        <v>0</v>
      </c>
      <c r="G23" s="94"/>
      <c r="H23" s="95"/>
      <c r="I23" s="96" t="n">
        <f aca="false">D23-C23+F23-E23+H23-G23</f>
        <v>0</v>
      </c>
      <c r="J23" s="97" t="n">
        <f aca="false">I23</f>
        <v>0</v>
      </c>
    </row>
    <row r="24" customFormat="false" ht="12.75" hidden="false" customHeight="false" outlineLevel="0" collapsed="false">
      <c r="A24" s="90" t="s">
        <v>19</v>
      </c>
      <c r="B24" s="91" t="n">
        <v>11</v>
      </c>
      <c r="C24" s="92" t="n">
        <f aca="false">IF($K24="Feiertag","0",IF($A24="Donnerstag",Daten!$H$17,IF($A24="Freitag",Daten!$J$17,IF($A24="Montag",Daten!$B$17,IF($A24="Dienstag",Daten!$D$17,IF($A24="Mittwoch",Daten!$F$17,IF($A24="Samstag",Daten!$L$17,"0")))))))</f>
        <v>0.583333333333333</v>
      </c>
      <c r="D24" s="93" t="n">
        <f aca="false">IF($K24="Feiertag","0",IF($A24="Donnerstag",Daten!$I$17,IF($A24="Freitag",Daten!$K$17,IF($A24="Montag",Daten!$C$17,IF($A24="Dienstag",Daten!$E$17,IF($A24="Mittwoch",Daten!$G$17,IF($A24="Samstag",Daten!$M$17,"0")))))))</f>
        <v>0.770833333333333</v>
      </c>
      <c r="E24" s="92" t="n">
        <f aca="false">IF($K24="Feiertag","0",IF($A24="Donnerstag",Daten!$H$18,IF($A24="Freitag",Daten!$J$18,IF($A24="Montag",Daten!$B$18,IF($A24="Dienstag",Daten!$D$18,IF($A24="Mittwoch",Daten!$F$18,IF($A24="Samstag",Daten!$L$18,"0")))))))</f>
        <v>0</v>
      </c>
      <c r="F24" s="93" t="n">
        <f aca="false">IF($K24="Feiertag","0",IF($A24="Donnerstag",Daten!$I$18,IF($A24="Freitag",Daten!$K$18,IF($A24="Montag",Daten!$C$18,IF($A24="Dienstag",Daten!$E$18,IF($A24="Mittwoch",Daten!$G$18,IF($A24="Samstag",Daten!$M$18,"0")))))))</f>
        <v>0</v>
      </c>
      <c r="G24" s="94"/>
      <c r="H24" s="95"/>
      <c r="I24" s="96" t="n">
        <f aca="false">D24-C24+F24-E24+H24-G24</f>
        <v>0.1875</v>
      </c>
      <c r="J24" s="97" t="n">
        <f aca="false">I24</f>
        <v>0.1875</v>
      </c>
    </row>
    <row r="25" customFormat="false" ht="12.75" hidden="false" customHeight="false" outlineLevel="0" collapsed="false">
      <c r="A25" s="90" t="s">
        <v>20</v>
      </c>
      <c r="B25" s="91" t="n">
        <v>12</v>
      </c>
      <c r="C25" s="92" t="n">
        <f aca="false">IF($K25="Feiertag","0",IF($A25="Donnerstag",Daten!$H$17,IF($A25="Freitag",Daten!$J$17,IF($A25="Montag",Daten!$B$17,IF($A25="Dienstag",Daten!$D$17,IF($A25="Mittwoch",Daten!$F$17,IF($A25="Samstag",Daten!$L$17,"0")))))))</f>
        <v>0.625</v>
      </c>
      <c r="D25" s="93" t="n">
        <f aca="false">IF($K25="Feiertag","0",IF($A25="Donnerstag",Daten!$I$17,IF($A25="Freitag",Daten!$K$17,IF($A25="Montag",Daten!$C$17,IF($A25="Dienstag",Daten!$E$17,IF($A25="Mittwoch",Daten!$G$17,IF($A25="Samstag",Daten!$M$17,"0")))))))</f>
        <v>0.833333333333333</v>
      </c>
      <c r="E25" s="92" t="n">
        <f aca="false">IF($K25="Feiertag","0",IF($A25="Donnerstag",Daten!$H$18,IF($A25="Freitag",Daten!$J$18,IF($A25="Montag",Daten!$B$18,IF($A25="Dienstag",Daten!$D$18,IF($A25="Mittwoch",Daten!$F$18,IF($A25="Samstag",Daten!$L$18,"0")))))))</f>
        <v>0</v>
      </c>
      <c r="F25" s="93" t="n">
        <f aca="false">IF($K25="Feiertag","0",IF($A25="Donnerstag",Daten!$I$18,IF($A25="Freitag",Daten!$K$18,IF($A25="Montag",Daten!$C$18,IF($A25="Dienstag",Daten!$E$18,IF($A25="Mittwoch",Daten!$G$18,IF($A25="Samstag",Daten!$M$18,"0")))))))</f>
        <v>0</v>
      </c>
      <c r="G25" s="94"/>
      <c r="H25" s="95"/>
      <c r="I25" s="96" t="n">
        <f aca="false">D25-C25+F25-E25+H25-G25</f>
        <v>0.208333333333333</v>
      </c>
      <c r="J25" s="97" t="n">
        <f aca="false">I25</f>
        <v>0.208333333333333</v>
      </c>
    </row>
    <row r="26" customFormat="false" ht="12.75" hidden="false" customHeight="false" outlineLevel="0" collapsed="false">
      <c r="A26" s="90" t="s">
        <v>21</v>
      </c>
      <c r="B26" s="91" t="n">
        <v>13</v>
      </c>
      <c r="C26" s="92" t="n">
        <f aca="false">IF($K26="Feiertag","0",IF($A26="Donnerstag",Daten!$H$17,IF($A26="Freitag",Daten!$J$17,IF($A26="Montag",Daten!$B$17,IF($A26="Dienstag",Daten!$D$17,IF($A26="Mittwoch",Daten!$F$17,IF($A26="Samstag",Daten!$L$17,"0")))))))</f>
        <v>0</v>
      </c>
      <c r="D26" s="93" t="n">
        <f aca="false">IF($K26="Feiertag","0",IF($A26="Donnerstag",Daten!$I$17,IF($A26="Freitag",Daten!$K$17,IF($A26="Montag",Daten!$C$17,IF($A26="Dienstag",Daten!$E$17,IF($A26="Mittwoch",Daten!$G$17,IF($A26="Samstag",Daten!$M$17,"0")))))))</f>
        <v>0</v>
      </c>
      <c r="E26" s="92" t="n">
        <f aca="false">IF($K26="Feiertag","0",IF($A26="Donnerstag",Daten!$H$18,IF($A26="Freitag",Daten!$J$18,IF($A26="Montag",Daten!$B$18,IF($A26="Dienstag",Daten!$D$18,IF($A26="Mittwoch",Daten!$F$18,IF($A26="Samstag",Daten!$L$18,"0")))))))</f>
        <v>0</v>
      </c>
      <c r="F26" s="93" t="n">
        <f aca="false">IF($K26="Feiertag","0",IF($A26="Donnerstag",Daten!$I$18,IF($A26="Freitag",Daten!$K$18,IF($A26="Montag",Daten!$C$18,IF($A26="Dienstag",Daten!$E$18,IF($A26="Mittwoch",Daten!$G$18,IF($A26="Samstag",Daten!$M$18,"0")))))))</f>
        <v>0</v>
      </c>
      <c r="G26" s="94"/>
      <c r="H26" s="95"/>
      <c r="I26" s="96" t="n">
        <f aca="false">D26-C26+F26-E26+H26-G26</f>
        <v>0</v>
      </c>
      <c r="J26" s="97" t="n">
        <f aca="false">I26</f>
        <v>0</v>
      </c>
    </row>
    <row r="27" customFormat="false" ht="12.75" hidden="false" customHeight="false" outlineLevel="0" collapsed="false">
      <c r="A27" s="90" t="s">
        <v>22</v>
      </c>
      <c r="B27" s="91" t="n">
        <v>14</v>
      </c>
      <c r="C27" s="92" t="n">
        <f aca="false">IF($K27="Feiertag","0",IF($A27="Donnerstag",Daten!$H$17,IF($A27="Freitag",Daten!$J$17,IF($A27="Montag",Daten!$B$17,IF($A27="Dienstag",Daten!$D$17,IF($A27="Mittwoch",Daten!$F$17,IF($A27="Samstag",Daten!$L$17,"0")))))))</f>
        <v>0</v>
      </c>
      <c r="D27" s="93" t="n">
        <f aca="false">IF($K27="Feiertag","0",IF($A27="Donnerstag",Daten!$I$17,IF($A27="Freitag",Daten!$K$17,IF($A27="Montag",Daten!$C$17,IF($A27="Dienstag",Daten!$E$17,IF($A27="Mittwoch",Daten!$G$17,IF($A27="Samstag",Daten!$M$17,"0")))))))</f>
        <v>0</v>
      </c>
      <c r="E27" s="92" t="n">
        <f aca="false">IF($K27="Feiertag","0",IF($A27="Donnerstag",Daten!$H$18,IF($A27="Freitag",Daten!$J$18,IF($A27="Montag",Daten!$B$18,IF($A27="Dienstag",Daten!$D$18,IF($A27="Mittwoch",Daten!$F$18,IF($A27="Samstag",Daten!$L$18,"0")))))))</f>
        <v>0</v>
      </c>
      <c r="F27" s="93" t="n">
        <f aca="false">IF($K27="Feiertag","0",IF($A27="Donnerstag",Daten!$I$18,IF($A27="Freitag",Daten!$K$18,IF($A27="Montag",Daten!$C$18,IF($A27="Dienstag",Daten!$E$18,IF($A27="Mittwoch",Daten!$G$18,IF($A27="Samstag",Daten!$M$18,"0")))))))</f>
        <v>0</v>
      </c>
      <c r="G27" s="94"/>
      <c r="H27" s="95"/>
      <c r="I27" s="96" t="n">
        <f aca="false">D27-C27+F27-E27+H27-G27</f>
        <v>0</v>
      </c>
      <c r="J27" s="97" t="n">
        <f aca="false">I27</f>
        <v>0</v>
      </c>
    </row>
    <row r="28" customFormat="false" ht="12.75" hidden="false" customHeight="false" outlineLevel="0" collapsed="false">
      <c r="A28" s="90" t="s">
        <v>23</v>
      </c>
      <c r="B28" s="91" t="n">
        <v>15</v>
      </c>
      <c r="C28" s="92" t="str">
        <f aca="false">IF($K28="Feiertag","0",IF($A28="Donnerstag",Daten!$H$17,IF($A28="Freitag",Daten!$J$17,IF($A28="Montag",Daten!$B$17,IF($A28="Dienstag",Daten!$D$17,IF($A28="Mittwoch",Daten!$F$17,IF($A28="Samstag",Daten!$L$17,"0")))))))</f>
        <v>0</v>
      </c>
      <c r="D28" s="93" t="str">
        <f aca="false">IF($K28="Feiertag","0",IF($A28="Donnerstag",Daten!$I$17,IF($A28="Freitag",Daten!$K$17,IF($A28="Montag",Daten!$C$17,IF($A28="Dienstag",Daten!$E$17,IF($A28="Mittwoch",Daten!$G$17,IF($A28="Samstag",Daten!$M$17,"0")))))))</f>
        <v>0</v>
      </c>
      <c r="E28" s="92" t="str">
        <f aca="false">IF($K28="Feiertag","0",IF($A28="Donnerstag",Daten!$H$18,IF($A28="Freitag",Daten!$J$18,IF($A28="Montag",Daten!$B$18,IF($A28="Dienstag",Daten!$D$18,IF($A28="Mittwoch",Daten!$F$18,IF($A28="Samstag",Daten!$L$18,"0")))))))</f>
        <v>0</v>
      </c>
      <c r="F28" s="93" t="str">
        <f aca="false">IF($K28="Feiertag","0",IF($A28="Donnerstag",Daten!$I$18,IF($A28="Freitag",Daten!$K$18,IF($A28="Montag",Daten!$C$18,IF($A28="Dienstag",Daten!$E$18,IF($A28="Mittwoch",Daten!$G$18,IF($A28="Samstag",Daten!$M$18,"0")))))))</f>
        <v>0</v>
      </c>
      <c r="G28" s="94"/>
      <c r="H28" s="95"/>
      <c r="I28" s="96" t="n">
        <f aca="false">D28-C28+F28-E28+H28-G28</f>
        <v>0</v>
      </c>
      <c r="J28" s="97" t="n">
        <f aca="false">I28</f>
        <v>0</v>
      </c>
      <c r="K28" s="98" t="s">
        <v>41</v>
      </c>
    </row>
    <row r="29" customFormat="false" ht="12.75" hidden="false" customHeight="false" outlineLevel="0" collapsed="false">
      <c r="A29" s="90" t="s">
        <v>24</v>
      </c>
      <c r="B29" s="91" t="n">
        <v>16</v>
      </c>
      <c r="C29" s="92" t="n">
        <f aca="false">IF($K29="Feiertag","0",IF($A29="Donnerstag",Daten!$H$17,IF($A29="Freitag",Daten!$J$17,IF($A29="Montag",Daten!$B$17,IF($A29="Dienstag",Daten!$D$17,IF($A29="Mittwoch",Daten!$F$17,IF($A29="Samstag",Daten!$L$17,"0")))))))</f>
        <v>0</v>
      </c>
      <c r="D29" s="93" t="n">
        <f aca="false">IF($K29="Feiertag","0",IF($A29="Donnerstag",Daten!$I$17,IF($A29="Freitag",Daten!$K$17,IF($A29="Montag",Daten!$C$17,IF($A29="Dienstag",Daten!$E$17,IF($A29="Mittwoch",Daten!$G$17,IF($A29="Samstag",Daten!$M$17,"0")))))))</f>
        <v>0</v>
      </c>
      <c r="E29" s="92" t="n">
        <f aca="false">IF($K29="Feiertag","0",IF($A29="Donnerstag",Daten!$H$18,IF($A29="Freitag",Daten!$J$18,IF($A29="Montag",Daten!$B$18,IF($A29="Dienstag",Daten!$D$18,IF($A29="Mittwoch",Daten!$F$18,IF($A29="Samstag",Daten!$L$18,"0")))))))</f>
        <v>0</v>
      </c>
      <c r="F29" s="93" t="n">
        <f aca="false">IF($K29="Feiertag","0",IF($A29="Donnerstag",Daten!$I$18,IF($A29="Freitag",Daten!$K$18,IF($A29="Montag",Daten!$C$18,IF($A29="Dienstag",Daten!$E$18,IF($A29="Mittwoch",Daten!$G$18,IF($A29="Samstag",Daten!$M$18,"0")))))))</f>
        <v>0</v>
      </c>
      <c r="G29" s="94"/>
      <c r="H29" s="95"/>
      <c r="I29" s="96" t="n">
        <f aca="false">D29-C29+F29-E29+H29-G29</f>
        <v>0</v>
      </c>
      <c r="J29" s="97" t="n">
        <f aca="false">I29</f>
        <v>0</v>
      </c>
    </row>
    <row r="30" customFormat="false" ht="12.75" hidden="false" customHeight="false" outlineLevel="0" collapsed="false">
      <c r="A30" s="90" t="s">
        <v>40</v>
      </c>
      <c r="B30" s="91" t="n">
        <v>17</v>
      </c>
      <c r="C30" s="92" t="str">
        <f aca="false">IF($K30="Feiertag","0",IF($A30="Donnerstag",Daten!$H$17,IF($A30="Freitag",Daten!$J$17,IF($A30="Montag",Daten!$B$17,IF($A30="Dienstag",Daten!$D$17,IF($A30="Mittwoch",Daten!$F$17,IF($A30="Samstag",Daten!$L$17,"0")))))))</f>
        <v>0</v>
      </c>
      <c r="D30" s="93" t="str">
        <f aca="false">IF($K30="Feiertag","0",IF($A30="Donnerstag",Daten!$I$17,IF($A30="Freitag",Daten!$K$17,IF($A30="Montag",Daten!$C$17,IF($A30="Dienstag",Daten!$E$17,IF($A30="Mittwoch",Daten!$G$17,IF($A30="Samstag",Daten!$M$17,"0")))))))</f>
        <v>0</v>
      </c>
      <c r="E30" s="92" t="str">
        <f aca="false">IF($K30="Feiertag","0",IF($A30="Donnerstag",Daten!$H$18,IF($A30="Freitag",Daten!$J$18,IF($A30="Montag",Daten!$B$18,IF($A30="Dienstag",Daten!$D$18,IF($A30="Mittwoch",Daten!$F$18,IF($A30="Samstag",Daten!$L$18,"0")))))))</f>
        <v>0</v>
      </c>
      <c r="F30" s="93" t="str">
        <f aca="false">IF($K30="Feiertag","0",IF($A30="Donnerstag",Daten!$I$18,IF($A30="Freitag",Daten!$K$18,IF($A30="Montag",Daten!$C$18,IF($A30="Dienstag",Daten!$E$18,IF($A30="Mittwoch",Daten!$G$18,IF($A30="Samstag",Daten!$M$18,"0")))))))</f>
        <v>0</v>
      </c>
      <c r="G30" s="94"/>
      <c r="H30" s="95"/>
      <c r="I30" s="96" t="n">
        <f aca="false">D30-C30+F30-E30+H30-G30</f>
        <v>0</v>
      </c>
      <c r="J30" s="97" t="n">
        <f aca="false">I30</f>
        <v>0</v>
      </c>
    </row>
    <row r="31" customFormat="false" ht="12.75" hidden="false" customHeight="false" outlineLevel="0" collapsed="false">
      <c r="A31" s="90" t="s">
        <v>19</v>
      </c>
      <c r="B31" s="91" t="n">
        <v>18</v>
      </c>
      <c r="C31" s="92" t="str">
        <f aca="false">IF($K31="Feiertag","0",IF($A31="Donnerstag",Daten!$H$17,IF($A31="Freitag",Daten!$J$17,IF($A31="Montag",Daten!$B$17,IF($A31="Dienstag",Daten!$D$17,IF($A31="Mittwoch",Daten!$F$17,IF($A31="Samstag",Daten!$L$17,"0")))))))</f>
        <v>0</v>
      </c>
      <c r="D31" s="93" t="str">
        <f aca="false">IF($K31="Feiertag","0",IF($A31="Donnerstag",Daten!$I$17,IF($A31="Freitag",Daten!$K$17,IF($A31="Montag",Daten!$C$17,IF($A31="Dienstag",Daten!$E$17,IF($A31="Mittwoch",Daten!$G$17,IF($A31="Samstag",Daten!$M$17,"0")))))))</f>
        <v>0</v>
      </c>
      <c r="E31" s="92" t="str">
        <f aca="false">IF($K31="Feiertag","0",IF($A31="Donnerstag",Daten!$H$18,IF($A31="Freitag",Daten!$J$18,IF($A31="Montag",Daten!$B$18,IF($A31="Dienstag",Daten!$D$18,IF($A31="Mittwoch",Daten!$F$18,IF($A31="Samstag",Daten!$L$18,"0")))))))</f>
        <v>0</v>
      </c>
      <c r="F31" s="93" t="str">
        <f aca="false">IF($K31="Feiertag","0",IF($A31="Donnerstag",Daten!$I$18,IF($A31="Freitag",Daten!$K$18,IF($A31="Montag",Daten!$C$18,IF($A31="Dienstag",Daten!$E$18,IF($A31="Mittwoch",Daten!$G$18,IF($A31="Samstag",Daten!$M$18,"0")))))))</f>
        <v>0</v>
      </c>
      <c r="G31" s="94"/>
      <c r="H31" s="95"/>
      <c r="I31" s="96" t="n">
        <f aca="false">D31-C31+F31-E31+H31-G31</f>
        <v>0</v>
      </c>
      <c r="J31" s="97" t="n">
        <f aca="false">I31</f>
        <v>0</v>
      </c>
      <c r="K31" s="98" t="s">
        <v>41</v>
      </c>
    </row>
    <row r="32" customFormat="false" ht="12.75" hidden="false" customHeight="false" outlineLevel="0" collapsed="false">
      <c r="A32" s="90" t="s">
        <v>20</v>
      </c>
      <c r="B32" s="91" t="n">
        <v>19</v>
      </c>
      <c r="C32" s="92" t="n">
        <f aca="false">IF($K32="Feiertag","0",IF($A32="Donnerstag",Daten!$H$17,IF($A32="Freitag",Daten!$J$17,IF($A32="Montag",Daten!$B$17,IF($A32="Dienstag",Daten!$D$17,IF($A32="Mittwoch",Daten!$F$17,IF($A32="Samstag",Daten!$L$17,"0")))))))</f>
        <v>0.625</v>
      </c>
      <c r="D32" s="93" t="n">
        <f aca="false">IF($K32="Feiertag","0",IF($A32="Donnerstag",Daten!$I$17,IF($A32="Freitag",Daten!$K$17,IF($A32="Montag",Daten!$C$17,IF($A32="Dienstag",Daten!$E$17,IF($A32="Mittwoch",Daten!$G$17,IF($A32="Samstag",Daten!$M$17,"0")))))))</f>
        <v>0.833333333333333</v>
      </c>
      <c r="E32" s="92" t="n">
        <f aca="false">IF($K32="Feiertag","0",IF($A32="Donnerstag",Daten!$H$18,IF($A32="Freitag",Daten!$J$18,IF($A32="Montag",Daten!$B$18,IF($A32="Dienstag",Daten!$D$18,IF($A32="Mittwoch",Daten!$F$18,IF($A32="Samstag",Daten!$L$18,"0")))))))</f>
        <v>0</v>
      </c>
      <c r="F32" s="93" t="n">
        <f aca="false">IF($K32="Feiertag","0",IF($A32="Donnerstag",Daten!$I$18,IF($A32="Freitag",Daten!$K$18,IF($A32="Montag",Daten!$C$18,IF($A32="Dienstag",Daten!$E$18,IF($A32="Mittwoch",Daten!$G$18,IF($A32="Samstag",Daten!$M$18,"0")))))))</f>
        <v>0</v>
      </c>
      <c r="G32" s="94"/>
      <c r="H32" s="95"/>
      <c r="I32" s="96" t="n">
        <f aca="false">D32-C32+F32-E32+H32-G32</f>
        <v>0.208333333333333</v>
      </c>
      <c r="J32" s="97" t="n">
        <f aca="false">I32</f>
        <v>0.208333333333333</v>
      </c>
    </row>
    <row r="33" customFormat="false" ht="12.75" hidden="false" customHeight="false" outlineLevel="0" collapsed="false">
      <c r="A33" s="90" t="s">
        <v>21</v>
      </c>
      <c r="B33" s="91" t="n">
        <v>20</v>
      </c>
      <c r="C33" s="92" t="n">
        <v>0.583333333333333</v>
      </c>
      <c r="D33" s="93" t="n">
        <v>0.770833333333333</v>
      </c>
      <c r="E33" s="92" t="n">
        <f aca="false">IF($K33="Feiertag","0",IF($A33="Donnerstag",Daten!$H$18,IF($A33="Freitag",Daten!$J$18,IF($A33="Montag",Daten!$B$18,IF($A33="Dienstag",Daten!$D$18,IF($A33="Mittwoch",Daten!$F$18,IF($A33="Samstag",Daten!$L$18,"0")))))))</f>
        <v>0</v>
      </c>
      <c r="F33" s="93" t="n">
        <f aca="false">IF($K33="Feiertag","0",IF($A33="Donnerstag",Daten!$I$18,IF($A33="Freitag",Daten!$K$18,IF($A33="Montag",Daten!$C$18,IF($A33="Dienstag",Daten!$E$18,IF($A33="Mittwoch",Daten!$G$18,IF($A33="Samstag",Daten!$M$18,"0")))))))</f>
        <v>0</v>
      </c>
      <c r="G33" s="94"/>
      <c r="H33" s="95"/>
      <c r="I33" s="96" t="n">
        <f aca="false">D33-C33+F33-E33+H33-G33</f>
        <v>0.1875</v>
      </c>
      <c r="J33" s="97" t="n">
        <f aca="false">I33</f>
        <v>0.1875</v>
      </c>
    </row>
    <row r="34" customFormat="false" ht="12.75" hidden="false" customHeight="false" outlineLevel="0" collapsed="false">
      <c r="A34" s="90" t="s">
        <v>22</v>
      </c>
      <c r="B34" s="91" t="n">
        <v>21</v>
      </c>
      <c r="C34" s="92" t="n">
        <f aca="false">IF($K34="Feiertag","0",IF($A34="Donnerstag",Daten!$H$17,IF($A34="Freitag",Daten!$J$17,IF($A34="Montag",Daten!$B$17,IF($A34="Dienstag",Daten!$D$17,IF($A34="Mittwoch",Daten!$F$17,IF($A34="Samstag",Daten!$L$17,"0")))))))</f>
        <v>0</v>
      </c>
      <c r="D34" s="93" t="n">
        <f aca="false">IF($K34="Feiertag","0",IF($A34="Donnerstag",Daten!$I$17,IF($A34="Freitag",Daten!$K$17,IF($A34="Montag",Daten!$C$17,IF($A34="Dienstag",Daten!$E$17,IF($A34="Mittwoch",Daten!$G$17,IF($A34="Samstag",Daten!$M$17,"0")))))))</f>
        <v>0</v>
      </c>
      <c r="E34" s="92" t="n">
        <f aca="false">IF($K34="Feiertag","0",IF($A34="Donnerstag",Daten!$H$18,IF($A34="Freitag",Daten!$J$18,IF($A34="Montag",Daten!$B$18,IF($A34="Dienstag",Daten!$D$18,IF($A34="Mittwoch",Daten!$F$18,IF($A34="Samstag",Daten!$L$18,"0")))))))</f>
        <v>0</v>
      </c>
      <c r="F34" s="93" t="n">
        <f aca="false">IF($K34="Feiertag","0",IF($A34="Donnerstag",Daten!$I$18,IF($A34="Freitag",Daten!$K$18,IF($A34="Montag",Daten!$C$18,IF($A34="Dienstag",Daten!$E$18,IF($A34="Mittwoch",Daten!$G$18,IF($A34="Samstag",Daten!$M$18,"0")))))))</f>
        <v>0</v>
      </c>
      <c r="G34" s="94"/>
      <c r="H34" s="95"/>
      <c r="I34" s="96" t="n">
        <f aca="false">D34-C34+F34-E34+H34-G34</f>
        <v>0</v>
      </c>
      <c r="J34" s="97" t="n">
        <f aca="false">I34</f>
        <v>0</v>
      </c>
    </row>
    <row r="35" customFormat="false" ht="12.75" hidden="false" customHeight="false" outlineLevel="0" collapsed="false">
      <c r="A35" s="90" t="s">
        <v>23</v>
      </c>
      <c r="B35" s="91" t="n">
        <v>22</v>
      </c>
      <c r="C35" s="92" t="n">
        <f aca="false">IF($K35="Feiertag","0",IF($A35="Donnerstag",Daten!$H$17,IF($A35="Freitag",Daten!$J$17,IF($A35="Montag",Daten!$B$17,IF($A35="Dienstag",Daten!$D$17,IF($A35="Mittwoch",Daten!$F$17,IF($A35="Samstag",Daten!$L$17,"0")))))))</f>
        <v>0</v>
      </c>
      <c r="D35" s="93" t="n">
        <f aca="false">IF($K35="Feiertag","0",IF($A35="Donnerstag",Daten!$I$17,IF($A35="Freitag",Daten!$K$17,IF($A35="Montag",Daten!$C$17,IF($A35="Dienstag",Daten!$E$17,IF($A35="Mittwoch",Daten!$G$17,IF($A35="Samstag",Daten!$M$17,"0")))))))</f>
        <v>0</v>
      </c>
      <c r="E35" s="92" t="n">
        <f aca="false">IF($K35="Feiertag","0",IF($A35="Donnerstag",Daten!$H$18,IF($A35="Freitag",Daten!$J$18,IF($A35="Montag",Daten!$B$18,IF($A35="Dienstag",Daten!$D$18,IF($A35="Mittwoch",Daten!$F$18,IF($A35="Samstag",Daten!$L$18,"0")))))))</f>
        <v>0</v>
      </c>
      <c r="F35" s="93" t="n">
        <f aca="false">IF($K35="Feiertag","0",IF($A35="Donnerstag",Daten!$I$18,IF($A35="Freitag",Daten!$K$18,IF($A35="Montag",Daten!$C$18,IF($A35="Dienstag",Daten!$E$18,IF($A35="Mittwoch",Daten!$G$18,IF($A35="Samstag",Daten!$M$18,"0")))))))</f>
        <v>0</v>
      </c>
      <c r="G35" s="94"/>
      <c r="H35" s="95"/>
      <c r="I35" s="96" t="n">
        <f aca="false">D35-C35+F35-E35+H35-G35</f>
        <v>0</v>
      </c>
      <c r="J35" s="97" t="n">
        <f aca="false">I35</f>
        <v>0</v>
      </c>
    </row>
    <row r="36" customFormat="false" ht="12.75" hidden="false" customHeight="false" outlineLevel="0" collapsed="false">
      <c r="A36" s="90" t="s">
        <v>24</v>
      </c>
      <c r="B36" s="91" t="n">
        <v>23</v>
      </c>
      <c r="C36" s="92" t="n">
        <f aca="false">IF($K36="Feiertag","0",IF($A36="Donnerstag",Daten!$H$17,IF($A36="Freitag",Daten!$J$17,IF($A36="Montag",Daten!$B$17,IF($A36="Dienstag",Daten!$D$17,IF($A36="Mittwoch",Daten!$F$17,IF($A36="Samstag",Daten!$L$17,"0")))))))</f>
        <v>0</v>
      </c>
      <c r="D36" s="93" t="n">
        <f aca="false">IF($K36="Feiertag","0",IF($A36="Donnerstag",Daten!$I$17,IF($A36="Freitag",Daten!$K$17,IF($A36="Montag",Daten!$C$17,IF($A36="Dienstag",Daten!$E$17,IF($A36="Mittwoch",Daten!$G$17,IF($A36="Samstag",Daten!$M$17,"0")))))))</f>
        <v>0</v>
      </c>
      <c r="E36" s="92" t="n">
        <f aca="false">IF($K36="Feiertag","0",IF($A36="Donnerstag",Daten!$H$18,IF($A36="Freitag",Daten!$J$18,IF($A36="Montag",Daten!$B$18,IF($A36="Dienstag",Daten!$D$18,IF($A36="Mittwoch",Daten!$F$18,IF($A36="Samstag",Daten!$L$18,"0")))))))</f>
        <v>0</v>
      </c>
      <c r="F36" s="93" t="n">
        <f aca="false">IF($K36="Feiertag","0",IF($A36="Donnerstag",Daten!$I$18,IF($A36="Freitag",Daten!$K$18,IF($A36="Montag",Daten!$C$18,IF($A36="Dienstag",Daten!$E$18,IF($A36="Mittwoch",Daten!$G$18,IF($A36="Samstag",Daten!$M$18,"0")))))))</f>
        <v>0</v>
      </c>
      <c r="G36" s="94"/>
      <c r="H36" s="95"/>
      <c r="I36" s="96" t="n">
        <f aca="false">D36-C36+F36-E36+H36-G36</f>
        <v>0</v>
      </c>
      <c r="J36" s="97" t="n">
        <f aca="false">I36</f>
        <v>0</v>
      </c>
    </row>
    <row r="37" customFormat="false" ht="12.75" hidden="false" customHeight="false" outlineLevel="0" collapsed="false">
      <c r="A37" s="90" t="s">
        <v>40</v>
      </c>
      <c r="B37" s="91" t="n">
        <v>24</v>
      </c>
      <c r="C37" s="92" t="str">
        <f aca="false">IF($K37="Feiertag","0",IF($A37="Donnerstag",Daten!$H$17,IF($A37="Freitag",Daten!$J$17,IF($A37="Montag",Daten!$B$17,IF($A37="Dienstag",Daten!$D$17,IF($A37="Mittwoch",Daten!$F$17,IF($A37="Samstag",Daten!$L$17,"0")))))))</f>
        <v>0</v>
      </c>
      <c r="D37" s="93" t="str">
        <f aca="false">IF($K37="Feiertag","0",IF($A37="Donnerstag",Daten!$I$17,IF($A37="Freitag",Daten!$K$17,IF($A37="Montag",Daten!$C$17,IF($A37="Dienstag",Daten!$E$17,IF($A37="Mittwoch",Daten!$G$17,IF($A37="Samstag",Daten!$M$17,"0")))))))</f>
        <v>0</v>
      </c>
      <c r="E37" s="92" t="str">
        <f aca="false">IF($K37="Feiertag","0",IF($A37="Donnerstag",Daten!$H$18,IF($A37="Freitag",Daten!$J$18,IF($A37="Montag",Daten!$B$18,IF($A37="Dienstag",Daten!$D$18,IF($A37="Mittwoch",Daten!$F$18,IF($A37="Samstag",Daten!$L$18,"0")))))))</f>
        <v>0</v>
      </c>
      <c r="F37" s="93" t="str">
        <f aca="false">IF($K37="Feiertag","0",IF($A37="Donnerstag",Daten!$I$18,IF($A37="Freitag",Daten!$K$18,IF($A37="Montag",Daten!$C$18,IF($A37="Dienstag",Daten!$E$18,IF($A37="Mittwoch",Daten!$G$18,IF($A37="Samstag",Daten!$M$18,"0")))))))</f>
        <v>0</v>
      </c>
      <c r="G37" s="94"/>
      <c r="H37" s="95"/>
      <c r="I37" s="96" t="n">
        <f aca="false">D37-C37+F37-E37+H37-G37</f>
        <v>0</v>
      </c>
      <c r="J37" s="97" t="n">
        <f aca="false">I37</f>
        <v>0</v>
      </c>
    </row>
    <row r="38" customFormat="false" ht="12.75" hidden="false" customHeight="false" outlineLevel="0" collapsed="false">
      <c r="A38" s="90" t="s">
        <v>19</v>
      </c>
      <c r="B38" s="91" t="n">
        <v>25</v>
      </c>
      <c r="C38" s="92" t="n">
        <f aca="false">IF($K38="Feiertag","0",IF($A38="Donnerstag",Daten!$H$17,IF($A38="Freitag",Daten!$J$17,IF($A38="Montag",Daten!$B$17,IF($A38="Dienstag",Daten!$D$17,IF($A38="Mittwoch",Daten!$F$17,IF($A38="Samstag",Daten!$L$17,"0")))))))</f>
        <v>0.583333333333333</v>
      </c>
      <c r="D38" s="93" t="n">
        <f aca="false">IF($K38="Feiertag","0",IF($A38="Donnerstag",Daten!$I$17,IF($A38="Freitag",Daten!$K$17,IF($A38="Montag",Daten!$C$17,IF($A38="Dienstag",Daten!$E$17,IF($A38="Mittwoch",Daten!$G$17,IF($A38="Samstag",Daten!$M$17,"0")))))))</f>
        <v>0.770833333333333</v>
      </c>
      <c r="E38" s="92" t="n">
        <f aca="false">IF($K38="Feiertag","0",IF($A38="Donnerstag",Daten!$H$18,IF($A38="Freitag",Daten!$J$18,IF($A38="Montag",Daten!$B$18,IF($A38="Dienstag",Daten!$D$18,IF($A38="Mittwoch",Daten!$F$18,IF($A38="Samstag",Daten!$L$18,"0")))))))</f>
        <v>0</v>
      </c>
      <c r="F38" s="93" t="n">
        <f aca="false">IF($K38="Feiertag","0",IF($A38="Donnerstag",Daten!$I$18,IF($A38="Freitag",Daten!$K$18,IF($A38="Montag",Daten!$C$18,IF($A38="Dienstag",Daten!$E$18,IF($A38="Mittwoch",Daten!$G$18,IF($A38="Samstag",Daten!$M$18,"0")))))))</f>
        <v>0</v>
      </c>
      <c r="G38" s="94"/>
      <c r="H38" s="95"/>
      <c r="I38" s="96" t="n">
        <f aca="false">D38-C38+F38-E38+H38-G38</f>
        <v>0.1875</v>
      </c>
      <c r="J38" s="97" t="n">
        <f aca="false">I38</f>
        <v>0.1875</v>
      </c>
    </row>
    <row r="39" customFormat="false" ht="12.75" hidden="false" customHeight="false" outlineLevel="0" collapsed="false">
      <c r="A39" s="90" t="s">
        <v>20</v>
      </c>
      <c r="B39" s="91" t="n">
        <v>26</v>
      </c>
      <c r="C39" s="92" t="n">
        <f aca="false">IF($K39="Feiertag","0",IF($A39="Donnerstag",Daten!$H$17,IF($A39="Freitag",Daten!$J$17,IF($A39="Montag",Daten!$B$17,IF($A39="Dienstag",Daten!$D$17,IF($A39="Mittwoch",Daten!$F$17,IF($A39="Samstag",Daten!$L$17,"0")))))))</f>
        <v>0.625</v>
      </c>
      <c r="D39" s="93" t="n">
        <f aca="false">IF($K39="Feiertag","0",IF($A39="Donnerstag",Daten!$I$17,IF($A39="Freitag",Daten!$K$17,IF($A39="Montag",Daten!$C$17,IF($A39="Dienstag",Daten!$E$17,IF($A39="Mittwoch",Daten!$G$17,IF($A39="Samstag",Daten!$M$17,"0")))))))</f>
        <v>0.833333333333333</v>
      </c>
      <c r="E39" s="92" t="n">
        <f aca="false">IF($K39="Feiertag","0",IF($A39="Donnerstag",Daten!$H$18,IF($A39="Freitag",Daten!$J$18,IF($A39="Montag",Daten!$B$18,IF($A39="Dienstag",Daten!$D$18,IF($A39="Mittwoch",Daten!$F$18,IF($A39="Samstag",Daten!$L$18,"0")))))))</f>
        <v>0</v>
      </c>
      <c r="F39" s="93" t="n">
        <f aca="false">IF($K39="Feiertag","0",IF($A39="Donnerstag",Daten!$I$18,IF($A39="Freitag",Daten!$K$18,IF($A39="Montag",Daten!$C$18,IF($A39="Dienstag",Daten!$E$18,IF($A39="Mittwoch",Daten!$G$18,IF($A39="Samstag",Daten!$M$18,"0")))))))</f>
        <v>0</v>
      </c>
      <c r="G39" s="94"/>
      <c r="H39" s="95"/>
      <c r="I39" s="96" t="n">
        <f aca="false">D39-C39+F39-E39+H39-G39</f>
        <v>0.208333333333333</v>
      </c>
      <c r="J39" s="97" t="n">
        <f aca="false">I39</f>
        <v>0.208333333333333</v>
      </c>
    </row>
    <row r="40" customFormat="false" ht="12.75" hidden="false" customHeight="false" outlineLevel="0" collapsed="false">
      <c r="A40" s="90" t="s">
        <v>21</v>
      </c>
      <c r="B40" s="91" t="n">
        <v>27</v>
      </c>
      <c r="C40" s="92" t="n">
        <f aca="false">IF($K40="Feiertag","0",IF($A40="Donnerstag",Daten!$H$17,IF($A40="Freitag",Daten!$J$17,IF($A40="Montag",Daten!$B$17,IF($A40="Dienstag",Daten!$D$17,IF($A40="Mittwoch",Daten!$F$17,IF($A40="Samstag",Daten!$L$17,"0")))))))</f>
        <v>0</v>
      </c>
      <c r="D40" s="93" t="n">
        <f aca="false">IF($K40="Feiertag","0",IF($A40="Donnerstag",Daten!$I$17,IF($A40="Freitag",Daten!$K$17,IF($A40="Montag",Daten!$C$17,IF($A40="Dienstag",Daten!$E$17,IF($A40="Mittwoch",Daten!$G$17,IF($A40="Samstag",Daten!$M$17,"0")))))))</f>
        <v>0</v>
      </c>
      <c r="E40" s="92" t="n">
        <f aca="false">IF($K40="Feiertag","0",IF($A40="Donnerstag",Daten!$H$18,IF($A40="Freitag",Daten!$J$18,IF($A40="Montag",Daten!$B$18,IF($A40="Dienstag",Daten!$D$18,IF($A40="Mittwoch",Daten!$F$18,IF($A40="Samstag",Daten!$L$18,"0")))))))</f>
        <v>0</v>
      </c>
      <c r="F40" s="93" t="n">
        <f aca="false">IF($K40="Feiertag","0",IF($A40="Donnerstag",Daten!$I$18,IF($A40="Freitag",Daten!$K$18,IF($A40="Montag",Daten!$C$18,IF($A40="Dienstag",Daten!$E$18,IF($A40="Mittwoch",Daten!$G$18,IF($A40="Samstag",Daten!$M$18,"0")))))))</f>
        <v>0</v>
      </c>
      <c r="G40" s="94"/>
      <c r="H40" s="95"/>
      <c r="I40" s="96" t="n">
        <f aca="false">D40-C40+F40-E40+H40-G40</f>
        <v>0</v>
      </c>
      <c r="J40" s="97" t="n">
        <f aca="false">I40</f>
        <v>0</v>
      </c>
    </row>
    <row r="41" customFormat="false" ht="12.75" hidden="false" customHeight="false" outlineLevel="0" collapsed="false">
      <c r="A41" s="90" t="s">
        <v>22</v>
      </c>
      <c r="B41" s="91" t="n">
        <v>28</v>
      </c>
      <c r="C41" s="92" t="n">
        <f aca="false">IF($K41="Feiertag","0",IF($A41="Donnerstag",Daten!$H$17,IF($A41="Freitag",Daten!$J$17,IF($A41="Montag",Daten!$B$17,IF($A41="Dienstag",Daten!$D$17,IF($A41="Mittwoch",Daten!$F$17,IF($A41="Samstag",Daten!$L$17,"0")))))))</f>
        <v>0</v>
      </c>
      <c r="D41" s="93" t="n">
        <f aca="false">IF($K41="Feiertag","0",IF($A41="Donnerstag",Daten!$I$17,IF($A41="Freitag",Daten!$K$17,IF($A41="Montag",Daten!$C$17,IF($A41="Dienstag",Daten!$E$17,IF($A41="Mittwoch",Daten!$G$17,IF($A41="Samstag",Daten!$M$17,"0")))))))</f>
        <v>0</v>
      </c>
      <c r="E41" s="92" t="n">
        <f aca="false">IF($K41="Feiertag","0",IF($A41="Donnerstag",Daten!$H$18,IF($A41="Freitag",Daten!$J$18,IF($A41="Montag",Daten!$B$18,IF($A41="Dienstag",Daten!$D$18,IF($A41="Mittwoch",Daten!$F$18,IF($A41="Samstag",Daten!$L$18,"0")))))))</f>
        <v>0</v>
      </c>
      <c r="F41" s="93" t="n">
        <f aca="false">IF($K41="Feiertag","0",IF($A41="Donnerstag",Daten!$I$18,IF($A41="Freitag",Daten!$K$18,IF($A41="Montag",Daten!$C$18,IF($A41="Dienstag",Daten!$E$18,IF($A41="Mittwoch",Daten!$G$18,IF($A41="Samstag",Daten!$M$18,"0")))))))</f>
        <v>0</v>
      </c>
      <c r="G41" s="94"/>
      <c r="H41" s="95"/>
      <c r="I41" s="96" t="n">
        <f aca="false">D41-C41+F41-E41+H41-G41</f>
        <v>0</v>
      </c>
      <c r="J41" s="97" t="n">
        <f aca="false">I41</f>
        <v>0</v>
      </c>
    </row>
    <row r="42" customFormat="false" ht="12.75" hidden="false" customHeight="false" outlineLevel="0" collapsed="false">
      <c r="A42" s="90" t="s">
        <v>23</v>
      </c>
      <c r="B42" s="91" t="n">
        <v>29</v>
      </c>
      <c r="C42" s="92" t="n">
        <f aca="false">IF($K42="Feiertag","0",IF($A42="Donnerstag",Daten!$H$17,IF($A42="Freitag",Daten!$J$17,IF($A42="Montag",Daten!$B$17,IF($A42="Dienstag",Daten!$D$17,IF($A42="Mittwoch",Daten!$F$17,IF($A42="Samstag",Daten!$L$17,"0")))))))</f>
        <v>0</v>
      </c>
      <c r="D42" s="93" t="n">
        <f aca="false">IF($K42="Feiertag","0",IF($A42="Donnerstag",Daten!$I$17,IF($A42="Freitag",Daten!$K$17,IF($A42="Montag",Daten!$C$17,IF($A42="Dienstag",Daten!$E$17,IF($A42="Mittwoch",Daten!$G$17,IF($A42="Samstag",Daten!$M$17,"0")))))))</f>
        <v>0</v>
      </c>
      <c r="E42" s="92" t="n">
        <f aca="false">IF($K42="Feiertag","0",IF($A42="Donnerstag",Daten!$H$18,IF($A42="Freitag",Daten!$J$18,IF($A42="Montag",Daten!$B$18,IF($A42="Dienstag",Daten!$D$18,IF($A42="Mittwoch",Daten!$F$18,IF($A42="Samstag",Daten!$L$18,"0")))))))</f>
        <v>0</v>
      </c>
      <c r="F42" s="93" t="n">
        <f aca="false">IF($K42="Feiertag","0",IF($A42="Donnerstag",Daten!$I$18,IF($A42="Freitag",Daten!$K$18,IF($A42="Montag",Daten!$C$18,IF($A42="Dienstag",Daten!$E$18,IF($A42="Mittwoch",Daten!$G$18,IF($A42="Samstag",Daten!$M$18,"0")))))))</f>
        <v>0</v>
      </c>
      <c r="G42" s="94"/>
      <c r="H42" s="95"/>
      <c r="I42" s="96" t="n">
        <f aca="false">D42-C42+F42-E42+H42-G42</f>
        <v>0</v>
      </c>
      <c r="J42" s="97" t="n">
        <f aca="false">I42</f>
        <v>0</v>
      </c>
    </row>
    <row r="43" customFormat="false" ht="13.5" hidden="false" customHeight="false" outlineLevel="0" collapsed="false">
      <c r="A43" s="90" t="s">
        <v>24</v>
      </c>
      <c r="B43" s="99" t="n">
        <v>30</v>
      </c>
      <c r="C43" s="100" t="n">
        <f aca="false">IF($K43="Feiertag","0",IF($A43="Donnerstag",Daten!$H$17,IF($A43="Freitag",Daten!$J$17,IF($A43="Montag",Daten!$B$17,IF($A43="Dienstag",Daten!$D$17,IF($A43="Mittwoch",Daten!$F$17,IF($A43="Samstag",Daten!$L$17,"0")))))))</f>
        <v>0</v>
      </c>
      <c r="D43" s="101" t="n">
        <f aca="false">IF($K43="Feiertag","0",IF($A43="Donnerstag",Daten!$I$17,IF($A43="Freitag",Daten!$K$17,IF($A43="Montag",Daten!$C$17,IF($A43="Dienstag",Daten!$E$17,IF($A43="Mittwoch",Daten!$G$17,IF($A43="Samstag",Daten!$M$17,"0")))))))</f>
        <v>0</v>
      </c>
      <c r="E43" s="92" t="n">
        <f aca="false">IF($K43="Feiertag","0",IF($A43="Donnerstag",Daten!$H$18,IF($A43="Freitag",Daten!$J$18,IF($A43="Montag",Daten!$B$18,IF($A43="Dienstag",Daten!$D$18,IF($A43="Mittwoch",Daten!$F$18,IF($A43="Samstag",Daten!$L$18,"0")))))))</f>
        <v>0</v>
      </c>
      <c r="F43" s="93" t="n">
        <f aca="false">IF($K43="Feiertag","0",IF($A43="Donnerstag",Daten!$I$18,IF($A43="Freitag",Daten!$K$18,IF($A43="Montag",Daten!$C$18,IF($A43="Dienstag",Daten!$E$18,IF($A43="Mittwoch",Daten!$G$18,IF($A43="Samstag",Daten!$M$18,"0")))))))</f>
        <v>0</v>
      </c>
      <c r="G43" s="102"/>
      <c r="H43" s="103"/>
      <c r="I43" s="104" t="n">
        <f aca="false">D43-C43+F43-E43+H43-G43</f>
        <v>0</v>
      </c>
      <c r="J43" s="105" t="n">
        <f aca="false">I43</f>
        <v>0</v>
      </c>
    </row>
    <row r="44" customFormat="false" ht="12.75" hidden="false" customHeight="false" outlineLevel="0" collapsed="false">
      <c r="A44" s="50"/>
      <c r="E44" s="106" t="s">
        <v>42</v>
      </c>
      <c r="F44" s="107"/>
      <c r="G44" s="108"/>
      <c r="H44" s="108"/>
      <c r="I44" s="109" t="n">
        <f aca="false">SUM(I$14:I43)</f>
        <v>1.58333333333333</v>
      </c>
      <c r="J44" s="110" t="n">
        <f aca="false">I44</f>
        <v>1.58333333333333</v>
      </c>
    </row>
    <row r="45" customFormat="false" ht="12.75" hidden="false" customHeight="false" outlineLevel="0" collapsed="false">
      <c r="A45" s="50"/>
      <c r="E45" s="111" t="s">
        <v>43</v>
      </c>
      <c r="F45" s="112"/>
      <c r="G45" s="113"/>
      <c r="H45" s="113"/>
      <c r="I45" s="114" t="n">
        <f aca="false">SUM(I$14:I43,-G$10)</f>
        <v>-0.1375</v>
      </c>
      <c r="J45" s="115" t="n">
        <f aca="false">I45</f>
        <v>-0.1375</v>
      </c>
    </row>
    <row r="46" customFormat="false" ht="12.75" hidden="false" customHeight="false" outlineLevel="0" collapsed="false">
      <c r="A46" s="50"/>
    </row>
    <row r="50" customFormat="false" ht="12.75" hidden="false" customHeight="false" outlineLevel="0" collapsed="false">
      <c r="A50" s="54" t="s">
        <v>44</v>
      </c>
      <c r="B50" s="17"/>
      <c r="F50" s="116"/>
      <c r="G50" s="116"/>
      <c r="H50" s="116"/>
      <c r="I50" s="117"/>
      <c r="J50" s="118"/>
    </row>
    <row r="51" customFormat="false" ht="12.75" hidden="false" customHeight="false" outlineLevel="0" collapsed="false">
      <c r="A51" s="54"/>
      <c r="B51" s="17"/>
      <c r="F51" s="119" t="str">
        <f aca="false">Daten!$F$7</f>
        <v>Betreuer/in:</v>
      </c>
      <c r="G51" s="120"/>
      <c r="H51" s="121" t="str">
        <f aca="false">Daten!$G$7</f>
        <v>Dr. Matthias Wübbeling</v>
      </c>
      <c r="I51" s="121"/>
      <c r="J51" s="121"/>
    </row>
    <row r="52" customFormat="false" ht="12.75" hidden="false" customHeight="false" outlineLevel="0" collapsed="false">
      <c r="A52" s="54"/>
      <c r="B52" s="17"/>
      <c r="I52" s="21"/>
      <c r="J52" s="18"/>
    </row>
    <row r="53" customFormat="false" ht="12.75" hidden="false" customHeight="false" outlineLevel="0" collapsed="false">
      <c r="A53" s="54"/>
      <c r="B53" s="17"/>
      <c r="I53" s="21"/>
      <c r="J53" s="18"/>
    </row>
    <row r="54" customFormat="false" ht="12.75" hidden="false" customHeight="false" outlineLevel="0" collapsed="false">
      <c r="A54" s="54"/>
      <c r="B54" s="17"/>
      <c r="I54" s="21"/>
      <c r="J54" s="18"/>
    </row>
    <row r="55" customFormat="false" ht="12.75" hidden="false" customHeight="false" outlineLevel="0" collapsed="false">
      <c r="A55" s="122" t="str">
        <f aca="false">Daten!$B$3</f>
        <v>Sefa Pilavci</v>
      </c>
      <c r="B55" s="122"/>
      <c r="C55" s="122"/>
      <c r="D55" s="122"/>
      <c r="F55" s="119" t="str">
        <f aca="false">Daten!$F$8</f>
        <v>Fachvorgesetzte/r:</v>
      </c>
      <c r="G55" s="120"/>
      <c r="H55" s="123"/>
      <c r="I55" s="119" t="str">
        <f aca="false">Daten!$G$8</f>
        <v>Dr. Matthias Wübbeling</v>
      </c>
      <c r="J55" s="124"/>
    </row>
  </sheetData>
  <mergeCells count="3">
    <mergeCell ref="F7:G7"/>
    <mergeCell ref="F8:G8"/>
    <mergeCell ref="A55:D55"/>
  </mergeCells>
  <printOptions headings="false" gridLines="false" gridLinesSet="true" horizontalCentered="false" verticalCentered="false"/>
  <pageMargins left="0.7875" right="0.7875" top="0.70625"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5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45" activeCellId="0" sqref="D45"/>
    </sheetView>
  </sheetViews>
  <sheetFormatPr defaultColWidth="11.43359375" defaultRowHeight="12.75" zeroHeight="false" outlineLevelRow="0" outlineLevelCol="0"/>
  <cols>
    <col collapsed="false" customWidth="true" hidden="false" outlineLevel="0" max="1" min="1" style="125" width="11.14"/>
    <col collapsed="false" customWidth="true" hidden="false" outlineLevel="0" max="2" min="2" style="126" width="4.43"/>
    <col collapsed="false" customWidth="true" hidden="false" outlineLevel="0" max="8" min="3" style="127" width="7.29"/>
    <col collapsed="false" customWidth="true" hidden="false" outlineLevel="0" max="9" min="9" style="128" width="13.02"/>
    <col collapsed="false" customWidth="true" hidden="false" outlineLevel="0" max="10" min="10" style="126" width="10.58"/>
    <col collapsed="false" customWidth="false" hidden="false" outlineLevel="0" max="1024" min="11" style="129" width="11.42"/>
  </cols>
  <sheetData>
    <row r="1" customFormat="false" ht="12.75" hidden="false" customHeight="false" outlineLevel="0" collapsed="false">
      <c r="A1" s="130"/>
    </row>
    <row r="2" customFormat="false" ht="30" hidden="false" customHeight="false" outlineLevel="0" collapsed="false">
      <c r="A2" s="130"/>
      <c r="C2" s="51" t="str">
        <f aca="false">Daten!A1</f>
        <v>Zeiterfassungskarte</v>
      </c>
      <c r="D2" s="52"/>
      <c r="E2" s="21"/>
      <c r="F2" s="21"/>
      <c r="G2" s="21"/>
      <c r="H2" s="21"/>
      <c r="I2" s="53" t="n">
        <f aca="false">Daten!B4</f>
        <v>2022</v>
      </c>
    </row>
    <row r="3" customFormat="false" ht="13.5" hidden="false" customHeight="false" outlineLevel="0" collapsed="false">
      <c r="A3" s="130"/>
      <c r="D3" s="131"/>
    </row>
    <row r="4" customFormat="false" ht="12.75" hidden="false" customHeight="false" outlineLevel="0" collapsed="false">
      <c r="A4" s="130"/>
      <c r="C4" s="132" t="s">
        <v>33</v>
      </c>
      <c r="D4" s="133" t="s">
        <v>45</v>
      </c>
      <c r="E4" s="134"/>
      <c r="F4" s="135"/>
      <c r="G4" s="135"/>
      <c r="H4" s="64"/>
      <c r="I4" s="65"/>
    </row>
    <row r="5" customFormat="false" ht="12.75" hidden="false" customHeight="false" outlineLevel="0" collapsed="false">
      <c r="A5" s="130"/>
      <c r="C5" s="66" t="str">
        <f aca="false">Daten!B3</f>
        <v>Sefa Pilavci</v>
      </c>
      <c r="D5" s="76"/>
      <c r="E5" s="76"/>
      <c r="F5" s="136"/>
      <c r="G5" s="136"/>
      <c r="H5" s="69"/>
      <c r="I5" s="70" t="str">
        <f aca="false">Daten!$F$5</f>
        <v>Tutor Netzwerksicherheit</v>
      </c>
    </row>
    <row r="6" customFormat="false" ht="5.25" hidden="false" customHeight="true" outlineLevel="0" collapsed="false">
      <c r="A6" s="130"/>
      <c r="C6" s="71"/>
      <c r="D6" s="72"/>
      <c r="E6" s="72"/>
      <c r="F6" s="73"/>
      <c r="G6" s="73"/>
      <c r="H6" s="74"/>
      <c r="I6" s="75"/>
    </row>
    <row r="7" customFormat="false" ht="12.75" hidden="false" customHeight="false" outlineLevel="0" collapsed="false">
      <c r="A7" s="130"/>
      <c r="C7" s="66" t="str">
        <f aca="false">Daten!A7</f>
        <v>Vertragsbeginn:</v>
      </c>
      <c r="D7" s="76"/>
      <c r="E7" s="76"/>
      <c r="F7" s="77" t="n">
        <f aca="false">Daten!B7</f>
        <v>43190</v>
      </c>
      <c r="G7" s="77"/>
      <c r="H7" s="69"/>
      <c r="I7" s="78"/>
    </row>
    <row r="8" customFormat="false" ht="12.75" hidden="false" customHeight="false" outlineLevel="0" collapsed="false">
      <c r="A8" s="130"/>
      <c r="C8" s="66" t="str">
        <f aca="false">Daten!A8</f>
        <v>Vertragsende:</v>
      </c>
      <c r="D8" s="76"/>
      <c r="E8" s="76"/>
      <c r="F8" s="77" t="n">
        <f aca="false">Daten!B8</f>
        <v>43372</v>
      </c>
      <c r="G8" s="77"/>
      <c r="H8" s="69"/>
      <c r="I8" s="79"/>
    </row>
    <row r="9" customFormat="false" ht="5.25" hidden="false" customHeight="true" outlineLevel="0" collapsed="false">
      <c r="A9" s="130"/>
      <c r="C9" s="71"/>
      <c r="D9" s="72"/>
      <c r="E9" s="72"/>
      <c r="F9" s="73"/>
      <c r="G9" s="73"/>
      <c r="H9" s="74"/>
      <c r="I9" s="75"/>
    </row>
    <row r="10" customFormat="false" ht="12.75" hidden="false" customHeight="false" outlineLevel="0" collapsed="false">
      <c r="A10" s="130"/>
      <c r="C10" s="137" t="s">
        <v>34</v>
      </c>
      <c r="D10" s="136"/>
      <c r="E10" s="136"/>
      <c r="F10" s="138"/>
      <c r="G10" s="82" t="n">
        <f aca="false">IF(OR(Daten!B5="Januar",Daten!B5="Februar",Daten!B5="März",Daten!B5="April",Daten!B5="Mai"),Daten!B11,0)</f>
        <v>1.72083333333333</v>
      </c>
      <c r="H10" s="83" t="n">
        <f aca="false">IF(Daten!B5="Januar",Daten!C11,0)</f>
        <v>0</v>
      </c>
      <c r="I10" s="36"/>
    </row>
    <row r="11" customFormat="false" ht="12.75" hidden="false" customHeight="false" outlineLevel="0" collapsed="false">
      <c r="A11" s="130"/>
      <c r="C11" s="137" t="s">
        <v>35</v>
      </c>
      <c r="D11" s="138"/>
      <c r="E11" s="138"/>
      <c r="F11" s="138"/>
      <c r="G11" s="76" t="n">
        <f aca="false">IF(OR(Daten!B5="Januar",Daten!B5="Februar",Daten!B5="März",Daten!B5="April",Daten!B5="Mai"),Daten!B12,0)</f>
        <v>0.131944444444444</v>
      </c>
      <c r="H11" s="83" t="n">
        <f aca="false">IF(Daten!B5="Januar",Daten!C12,0)</f>
        <v>0</v>
      </c>
      <c r="I11" s="36"/>
    </row>
    <row r="12" customFormat="false" ht="13.5" hidden="false" customHeight="false" outlineLevel="0" collapsed="false">
      <c r="A12" s="130"/>
      <c r="C12" s="71"/>
      <c r="D12" s="72"/>
      <c r="E12" s="72"/>
      <c r="F12" s="72"/>
      <c r="G12" s="72"/>
      <c r="H12" s="85"/>
      <c r="I12" s="86"/>
    </row>
    <row r="13" customFormat="false" ht="12.75" hidden="false" customHeight="false" outlineLevel="0" collapsed="false">
      <c r="A13" s="130"/>
      <c r="B13" s="139" t="s">
        <v>36</v>
      </c>
      <c r="C13" s="140" t="s">
        <v>37</v>
      </c>
      <c r="D13" s="140" t="s">
        <v>38</v>
      </c>
      <c r="E13" s="140" t="s">
        <v>37</v>
      </c>
      <c r="F13" s="140" t="s">
        <v>38</v>
      </c>
      <c r="G13" s="140" t="s">
        <v>37</v>
      </c>
      <c r="H13" s="140" t="s">
        <v>38</v>
      </c>
      <c r="I13" s="140" t="s">
        <v>39</v>
      </c>
      <c r="J13" s="141" t="s">
        <v>13</v>
      </c>
    </row>
    <row r="14" customFormat="false" ht="12.75" hidden="false" customHeight="false" outlineLevel="0" collapsed="false">
      <c r="A14" s="130" t="s">
        <v>40</v>
      </c>
      <c r="B14" s="142" t="n">
        <v>1</v>
      </c>
      <c r="C14" s="143" t="str">
        <f aca="false">IF($K14="Feiertag","0",IF($A14="Donnerstag",Daten!$H$17,IF($A14="Freitag",Daten!$J$17,IF($A14="Montag",Daten!$B$17,IF($A14="Dienstag",Daten!$D$17,IF($A14="Mittwoch",Daten!$F$17,IF($A14="Samstag",Daten!$L$17,"0")))))))</f>
        <v>0</v>
      </c>
      <c r="D14" s="144" t="str">
        <f aca="false">IF($K14="Feiertag","0",IF($A14="Donnerstag",Daten!$I$17,IF($A14="Freitag",Daten!$K$17,IF($A14="Montag",Daten!$C$17,IF($A14="Dienstag",Daten!$E$17,IF($A14="Mittwoch",Daten!$G$17,IF($A14="Samstag",Daten!$M$17,"0")))))))</f>
        <v>0</v>
      </c>
      <c r="E14" s="143" t="str">
        <f aca="false">IF($K14="Feiertag","0",IF($A14="Donnerstag",Daten!$H$18,IF($A14="Freitag",Daten!$J$18,IF($A14="Montag",Daten!$B$18,IF($A14="Dienstag",Daten!$D$18,IF($A14="Mittwoch",Daten!$F$18,IF($A14="Samstag",Daten!$L$18,"0")))))))</f>
        <v>0</v>
      </c>
      <c r="F14" s="144" t="str">
        <f aca="false">IF($K14="Feiertag","0",IF($A14="Donnerstag",Daten!$I$18,IF($A14="Freitag",Daten!$K$18,IF($A14="Montag",Daten!$C$18,IF($A14="Dienstag",Daten!$E$18,IF($A14="Mittwoch",Daten!$G$18,IF($A14="Samstag",Daten!$M$18,"0")))))))</f>
        <v>0</v>
      </c>
      <c r="G14" s="145"/>
      <c r="H14" s="146"/>
      <c r="I14" s="147" t="n">
        <f aca="false">D14-C14+F14-E14+H14-G14</f>
        <v>0</v>
      </c>
      <c r="J14" s="148" t="n">
        <f aca="false">I14</f>
        <v>0</v>
      </c>
      <c r="K14" s="149" t="s">
        <v>41</v>
      </c>
    </row>
    <row r="15" customFormat="false" ht="12.75" hidden="false" customHeight="false" outlineLevel="0" collapsed="false">
      <c r="A15" s="130" t="s">
        <v>19</v>
      </c>
      <c r="B15" s="142" t="n">
        <v>2</v>
      </c>
      <c r="C15" s="92" t="n">
        <f aca="false">IF($K15="Feiertag","0",IF($A15="Donnerstag",Daten!$H$17,IF($A15="Freitag",Daten!$J$17,IF($A15="Montag",Daten!$B$17,IF($A15="Dienstag",Daten!$D$17,IF($A15="Mittwoch",Daten!$F$17,IF($A15="Samstag",Daten!$L$17,"0")))))))</f>
        <v>0.583333333333333</v>
      </c>
      <c r="D15" s="93" t="n">
        <f aca="false">IF($K15="Feiertag","0",IF($A15="Donnerstag",Daten!$I$17,IF($A15="Freitag",Daten!$K$17,IF($A15="Montag",Daten!$C$17,IF($A15="Dienstag",Daten!$E$17,IF($A15="Mittwoch",Daten!$G$17,IF($A15="Samstag",Daten!$M$17,"0")))))))</f>
        <v>0.770833333333333</v>
      </c>
      <c r="E15" s="92" t="n">
        <f aca="false">IF($K15="Feiertag","0",IF($A15="Donnerstag",Daten!$H$18,IF($A15="Freitag",Daten!$J$18,IF($A15="Montag",Daten!$B$18,IF($A15="Dienstag",Daten!$D$18,IF($A15="Mittwoch",Daten!$F$18,IF($A15="Samstag",Daten!$L$18,"0")))))))</f>
        <v>0</v>
      </c>
      <c r="F15" s="93" t="n">
        <f aca="false">IF($K15="Feiertag","0",IF($A15="Donnerstag",Daten!$I$18,IF($A15="Freitag",Daten!$K$18,IF($A15="Montag",Daten!$C$18,IF($A15="Dienstag",Daten!$E$18,IF($A15="Mittwoch",Daten!$G$18,IF($A15="Samstag",Daten!$M$18,"0")))))))</f>
        <v>0</v>
      </c>
      <c r="G15" s="150"/>
      <c r="H15" s="151"/>
      <c r="I15" s="152" t="n">
        <f aca="false">D15-C15+F15-E15+H15-G15</f>
        <v>0.1875</v>
      </c>
      <c r="J15" s="153" t="n">
        <f aca="false">I15</f>
        <v>0.1875</v>
      </c>
    </row>
    <row r="16" customFormat="false" ht="12.75" hidden="false" customHeight="false" outlineLevel="0" collapsed="false">
      <c r="A16" s="130" t="s">
        <v>20</v>
      </c>
      <c r="B16" s="142" t="n">
        <v>3</v>
      </c>
      <c r="C16" s="92" t="n">
        <f aca="false">IF($K16="Feiertag","0",IF($A16="Donnerstag",Daten!$H$17,IF($A16="Freitag",Daten!$J$17,IF($A16="Montag",Daten!$B$17,IF($A16="Dienstag",Daten!$D$17,IF($A16="Mittwoch",Daten!$F$17,IF($A16="Samstag",Daten!$L$17,"0")))))))</f>
        <v>0.625</v>
      </c>
      <c r="D16" s="93" t="n">
        <f aca="false">IF($K16="Feiertag","0",IF($A16="Donnerstag",Daten!$I$17,IF($A16="Freitag",Daten!$K$17,IF($A16="Montag",Daten!$C$17,IF($A16="Dienstag",Daten!$E$17,IF($A16="Mittwoch",Daten!$G$17,IF($A16="Samstag",Daten!$M$17,"0")))))))</f>
        <v>0.833333333333333</v>
      </c>
      <c r="E16" s="92" t="n">
        <f aca="false">IF($K16="Feiertag","0",IF($A16="Donnerstag",Daten!$H$18,IF($A16="Freitag",Daten!$J$18,IF($A16="Montag",Daten!$B$18,IF($A16="Dienstag",Daten!$D$18,IF($A16="Mittwoch",Daten!$F$18,IF($A16="Samstag",Daten!$L$18,"0")))))))</f>
        <v>0</v>
      </c>
      <c r="F16" s="93" t="n">
        <f aca="false">IF($K16="Feiertag","0",IF($A16="Donnerstag",Daten!$I$18,IF($A16="Freitag",Daten!$K$18,IF($A16="Montag",Daten!$C$18,IF($A16="Dienstag",Daten!$E$18,IF($A16="Mittwoch",Daten!$G$18,IF($A16="Samstag",Daten!$M$18,"0")))))))</f>
        <v>0</v>
      </c>
      <c r="G16" s="150"/>
      <c r="H16" s="154"/>
      <c r="I16" s="152" t="n">
        <f aca="false">D16-C16+F16-E16+H16-G16</f>
        <v>0.208333333333333</v>
      </c>
      <c r="J16" s="153" t="n">
        <f aca="false">I16</f>
        <v>0.208333333333333</v>
      </c>
    </row>
    <row r="17" customFormat="false" ht="12.75" hidden="false" customHeight="false" outlineLevel="0" collapsed="false">
      <c r="A17" s="130" t="s">
        <v>21</v>
      </c>
      <c r="B17" s="142" t="n">
        <v>4</v>
      </c>
      <c r="C17" s="92" t="n">
        <f aca="false">IF($K17="Feiertag","0",IF($A17="Donnerstag",Daten!$H$17,IF($A17="Freitag",Daten!$J$17,IF($A17="Montag",Daten!$B$17,IF($A17="Dienstag",Daten!$D$17,IF($A17="Mittwoch",Daten!$F$17,IF($A17="Samstag",Daten!$L$17,"0")))))))</f>
        <v>0</v>
      </c>
      <c r="D17" s="93" t="n">
        <f aca="false">IF($K17="Feiertag","0",IF($A17="Donnerstag",Daten!$I$17,IF($A17="Freitag",Daten!$K$17,IF($A17="Montag",Daten!$C$17,IF($A17="Dienstag",Daten!$E$17,IF($A17="Mittwoch",Daten!$G$17,IF($A17="Samstag",Daten!$M$17,"0")))))))</f>
        <v>0</v>
      </c>
      <c r="E17" s="92" t="n">
        <f aca="false">IF($K17="Feiertag","0",IF($A17="Donnerstag",Daten!$H$18,IF($A17="Freitag",Daten!$J$18,IF($A17="Montag",Daten!$B$18,IF($A17="Dienstag",Daten!$D$18,IF($A17="Mittwoch",Daten!$F$18,IF($A17="Samstag",Daten!$L$18,"0")))))))</f>
        <v>0</v>
      </c>
      <c r="F17" s="93" t="n">
        <f aca="false">IF($K17="Feiertag","0",IF($A17="Donnerstag",Daten!$I$18,IF($A17="Freitag",Daten!$K$18,IF($A17="Montag",Daten!$C$18,IF($A17="Dienstag",Daten!$E$18,IF($A17="Mittwoch",Daten!$G$18,IF($A17="Samstag",Daten!$M$18,"0")))))))</f>
        <v>0</v>
      </c>
      <c r="G17" s="150"/>
      <c r="H17" s="151"/>
      <c r="I17" s="152" t="n">
        <f aca="false">D17-C17+F17-E17+H17-G17</f>
        <v>0</v>
      </c>
      <c r="J17" s="153" t="n">
        <f aca="false">I17</f>
        <v>0</v>
      </c>
    </row>
    <row r="18" customFormat="false" ht="12.75" hidden="false" customHeight="false" outlineLevel="0" collapsed="false">
      <c r="A18" s="130" t="s">
        <v>22</v>
      </c>
      <c r="B18" s="142" t="n">
        <v>5</v>
      </c>
      <c r="C18" s="92" t="n">
        <f aca="false">IF($K18="Feiertag","0",IF($A18="Donnerstag",Daten!$H$17,IF($A18="Freitag",Daten!$J$17,IF($A18="Montag",Daten!$B$17,IF($A18="Dienstag",Daten!$D$17,IF($A18="Mittwoch",Daten!$F$17,IF($A18="Samstag",Daten!$L$17,"0")))))))</f>
        <v>0</v>
      </c>
      <c r="D18" s="93" t="n">
        <f aca="false">IF($K18="Feiertag","0",IF($A18="Donnerstag",Daten!$I$17,IF($A18="Freitag",Daten!$K$17,IF($A18="Montag",Daten!$C$17,IF($A18="Dienstag",Daten!$E$17,IF($A18="Mittwoch",Daten!$G$17,IF($A18="Samstag",Daten!$M$17,"0")))))))</f>
        <v>0</v>
      </c>
      <c r="E18" s="92" t="n">
        <f aca="false">IF($K18="Feiertag","0",IF($A18="Donnerstag",Daten!$H$18,IF($A18="Freitag",Daten!$J$18,IF($A18="Montag",Daten!$B$18,IF($A18="Dienstag",Daten!$D$18,IF($A18="Mittwoch",Daten!$F$18,IF($A18="Samstag",Daten!$L$18,"0")))))))</f>
        <v>0</v>
      </c>
      <c r="F18" s="93" t="n">
        <f aca="false">IF($K18="Feiertag","0",IF($A18="Donnerstag",Daten!$I$18,IF($A18="Freitag",Daten!$K$18,IF($A18="Montag",Daten!$C$18,IF($A18="Dienstag",Daten!$E$18,IF($A18="Mittwoch",Daten!$G$18,IF($A18="Samstag",Daten!$M$18,"0")))))))</f>
        <v>0</v>
      </c>
      <c r="G18" s="150"/>
      <c r="H18" s="151"/>
      <c r="I18" s="152" t="n">
        <f aca="false">D18-C18+F18-E18+H18-G18</f>
        <v>0</v>
      </c>
      <c r="J18" s="153" t="n">
        <f aca="false">I18</f>
        <v>0</v>
      </c>
    </row>
    <row r="19" customFormat="false" ht="12.75" hidden="false" customHeight="false" outlineLevel="0" collapsed="false">
      <c r="A19" s="130" t="s">
        <v>23</v>
      </c>
      <c r="B19" s="142" t="n">
        <v>6</v>
      </c>
      <c r="C19" s="92" t="n">
        <f aca="false">IF($K19="Feiertag","0",IF($A19="Donnerstag",Daten!$H$17,IF($A19="Freitag",Daten!$J$17,IF($A19="Montag",Daten!$B$17,IF($A19="Dienstag",Daten!$D$17,IF($A19="Mittwoch",Daten!$F$17,IF($A19="Samstag",Daten!$L$17,"0")))))))</f>
        <v>0</v>
      </c>
      <c r="D19" s="93" t="n">
        <f aca="false">IF($K19="Feiertag","0",IF($A19="Donnerstag",Daten!$I$17,IF($A19="Freitag",Daten!$K$17,IF($A19="Montag",Daten!$C$17,IF($A19="Dienstag",Daten!$E$17,IF($A19="Mittwoch",Daten!$G$17,IF($A19="Samstag",Daten!$M$17,"0")))))))</f>
        <v>0</v>
      </c>
      <c r="E19" s="92" t="n">
        <f aca="false">IF($K19="Feiertag","0",IF($A19="Donnerstag",Daten!$H$18,IF($A19="Freitag",Daten!$J$18,IF($A19="Montag",Daten!$B$18,IF($A19="Dienstag",Daten!$D$18,IF($A19="Mittwoch",Daten!$F$18,IF($A19="Samstag",Daten!$L$18,"0")))))))</f>
        <v>0</v>
      </c>
      <c r="F19" s="93" t="n">
        <f aca="false">IF($K19="Feiertag","0",IF($A19="Donnerstag",Daten!$I$18,IF($A19="Freitag",Daten!$K$18,IF($A19="Montag",Daten!$C$18,IF($A19="Dienstag",Daten!$E$18,IF($A19="Mittwoch",Daten!$G$18,IF($A19="Samstag",Daten!$M$18,"0")))))))</f>
        <v>0</v>
      </c>
      <c r="G19" s="150"/>
      <c r="H19" s="151"/>
      <c r="I19" s="152" t="n">
        <f aca="false">D19-C19+F19-E19+H19-G19</f>
        <v>0</v>
      </c>
      <c r="J19" s="153" t="n">
        <f aca="false">I19</f>
        <v>0</v>
      </c>
    </row>
    <row r="20" customFormat="false" ht="12.75" hidden="false" customHeight="false" outlineLevel="0" collapsed="false">
      <c r="A20" s="130" t="s">
        <v>24</v>
      </c>
      <c r="B20" s="142" t="n">
        <v>7</v>
      </c>
      <c r="C20" s="92" t="n">
        <f aca="false">IF($K20="Feiertag","0",IF($A20="Donnerstag",Daten!$H$17,IF($A20="Freitag",Daten!$J$17,IF($A20="Montag",Daten!$B$17,IF($A20="Dienstag",Daten!$D$17,IF($A20="Mittwoch",Daten!$F$17,IF($A20="Samstag",Daten!$L$17,"0")))))))</f>
        <v>0</v>
      </c>
      <c r="D20" s="93" t="n">
        <f aca="false">IF($K20="Feiertag","0",IF($A20="Donnerstag",Daten!$I$17,IF($A20="Freitag",Daten!$K$17,IF($A20="Montag",Daten!$C$17,IF($A20="Dienstag",Daten!$E$17,IF($A20="Mittwoch",Daten!$G$17,IF($A20="Samstag",Daten!$M$17,"0")))))))</f>
        <v>0</v>
      </c>
      <c r="E20" s="92" t="n">
        <f aca="false">IF($K20="Feiertag","0",IF($A20="Donnerstag",Daten!$H$18,IF($A20="Freitag",Daten!$J$18,IF($A20="Montag",Daten!$B$18,IF($A20="Dienstag",Daten!$D$18,IF($A20="Mittwoch",Daten!$F$18,IF($A20="Samstag",Daten!$L$18,"0")))))))</f>
        <v>0</v>
      </c>
      <c r="F20" s="93" t="n">
        <f aca="false">IF($K20="Feiertag","0",IF($A20="Donnerstag",Daten!$I$18,IF($A20="Freitag",Daten!$K$18,IF($A20="Montag",Daten!$C$18,IF($A20="Dienstag",Daten!$E$18,IF($A20="Mittwoch",Daten!$G$18,IF($A20="Samstag",Daten!$M$18,"0")))))))</f>
        <v>0</v>
      </c>
      <c r="G20" s="150"/>
      <c r="H20" s="151"/>
      <c r="I20" s="152" t="n">
        <f aca="false">D20-C20+F20-E20+H20-G20</f>
        <v>0</v>
      </c>
      <c r="J20" s="153" t="n">
        <f aca="false">I20</f>
        <v>0</v>
      </c>
    </row>
    <row r="21" customFormat="false" ht="12.75" hidden="false" customHeight="false" outlineLevel="0" collapsed="false">
      <c r="A21" s="130" t="s">
        <v>40</v>
      </c>
      <c r="B21" s="142" t="n">
        <v>8</v>
      </c>
      <c r="C21" s="92" t="str">
        <f aca="false">IF($K21="Feiertag","0",IF($A21="Donnerstag",Daten!$H$17,IF($A21="Freitag",Daten!$J$17,IF($A21="Montag",Daten!$B$17,IF($A21="Dienstag",Daten!$D$17,IF($A21="Mittwoch",Daten!$F$17,IF($A21="Samstag",Daten!$L$17,"0")))))))</f>
        <v>0</v>
      </c>
      <c r="D21" s="93" t="str">
        <f aca="false">IF($K21="Feiertag","0",IF($A21="Donnerstag",Daten!$I$17,IF($A21="Freitag",Daten!$K$17,IF($A21="Montag",Daten!$C$17,IF($A21="Dienstag",Daten!$E$17,IF($A21="Mittwoch",Daten!$G$17,IF($A21="Samstag",Daten!$M$17,"0")))))))</f>
        <v>0</v>
      </c>
      <c r="E21" s="92" t="str">
        <f aca="false">IF($K21="Feiertag","0",IF($A21="Donnerstag",Daten!$H$18,IF($A21="Freitag",Daten!$J$18,IF($A21="Montag",Daten!$B$18,IF($A21="Dienstag",Daten!$D$18,IF($A21="Mittwoch",Daten!$F$18,IF($A21="Samstag",Daten!$L$18,"0")))))))</f>
        <v>0</v>
      </c>
      <c r="F21" s="93" t="str">
        <f aca="false">IF($K21="Feiertag","0",IF($A21="Donnerstag",Daten!$I$18,IF($A21="Freitag",Daten!$K$18,IF($A21="Montag",Daten!$C$18,IF($A21="Dienstag",Daten!$E$18,IF($A21="Mittwoch",Daten!$G$18,IF($A21="Samstag",Daten!$M$18,"0")))))))</f>
        <v>0</v>
      </c>
      <c r="G21" s="150"/>
      <c r="H21" s="151"/>
      <c r="I21" s="152" t="n">
        <f aca="false">D21-C21+F21-E21+H21-G21</f>
        <v>0</v>
      </c>
      <c r="J21" s="153" t="n">
        <f aca="false">I21</f>
        <v>0</v>
      </c>
    </row>
    <row r="22" customFormat="false" ht="12.75" hidden="false" customHeight="false" outlineLevel="0" collapsed="false">
      <c r="A22" s="130" t="s">
        <v>19</v>
      </c>
      <c r="B22" s="142" t="n">
        <v>9</v>
      </c>
      <c r="C22" s="92" t="n">
        <f aca="false">IF($K22="Feiertag","0",IF($A22="Donnerstag",Daten!$H$17,IF($A22="Freitag",Daten!$J$17,IF($A22="Montag",Daten!$B$17,IF($A22="Dienstag",Daten!$D$17,IF($A22="Mittwoch",Daten!$F$17,IF($A22="Samstag",Daten!$L$17,"0")))))))</f>
        <v>0.583333333333333</v>
      </c>
      <c r="D22" s="93" t="n">
        <f aca="false">IF($K22="Feiertag","0",IF($A22="Donnerstag",Daten!$I$17,IF($A22="Freitag",Daten!$K$17,IF($A22="Montag",Daten!$C$17,IF($A22="Dienstag",Daten!$E$17,IF($A22="Mittwoch",Daten!$G$17,IF($A22="Samstag",Daten!$M$17,"0")))))))</f>
        <v>0.770833333333333</v>
      </c>
      <c r="E22" s="92" t="n">
        <f aca="false">IF($K22="Feiertag","0",IF($A22="Donnerstag",Daten!$H$18,IF($A22="Freitag",Daten!$J$18,IF($A22="Montag",Daten!$B$18,IF($A22="Dienstag",Daten!$D$18,IF($A22="Mittwoch",Daten!$F$18,IF($A22="Samstag",Daten!$L$18,"0")))))))</f>
        <v>0</v>
      </c>
      <c r="F22" s="93" t="n">
        <f aca="false">IF($K22="Feiertag","0",IF($A22="Donnerstag",Daten!$I$18,IF($A22="Freitag",Daten!$K$18,IF($A22="Montag",Daten!$C$18,IF($A22="Dienstag",Daten!$E$18,IF($A22="Mittwoch",Daten!$G$18,IF($A22="Samstag",Daten!$M$18,"0")))))))</f>
        <v>0</v>
      </c>
      <c r="G22" s="150"/>
      <c r="H22" s="151"/>
      <c r="I22" s="152" t="n">
        <f aca="false">D22-C22+F22-E22+H22-G22</f>
        <v>0.1875</v>
      </c>
      <c r="J22" s="153" t="n">
        <f aca="false">I22</f>
        <v>0.1875</v>
      </c>
    </row>
    <row r="23" customFormat="false" ht="12.75" hidden="false" customHeight="false" outlineLevel="0" collapsed="false">
      <c r="A23" s="130" t="s">
        <v>20</v>
      </c>
      <c r="B23" s="142" t="n">
        <v>10</v>
      </c>
      <c r="C23" s="155" t="n">
        <f aca="false">IF($K23="Feiertag","0",IF($A23="Donnerstag",Daten!$H$17,IF($A23="Freitag",Daten!$J$17,IF($A23="Montag",Daten!$B$17,IF($A23="Dienstag",Daten!$D$17,IF($A23="Mittwoch",Daten!$F$17,IF($A23="Samstag",Daten!$L$17,"0")))))))</f>
        <v>0.625</v>
      </c>
      <c r="D23" s="156" t="n">
        <f aca="false">IF($K23="Feiertag","0",IF($A23="Donnerstag",Daten!$I$17,IF($A23="Freitag",Daten!$K$17,IF($A23="Montag",Daten!$C$17,IF($A23="Dienstag",Daten!$E$17,IF($A23="Mittwoch",Daten!$G$17,IF($A23="Samstag",Daten!$M$17,"0")))))))</f>
        <v>0.833333333333333</v>
      </c>
      <c r="E23" s="155" t="n">
        <f aca="false">IF($K23="Feiertag","0",IF($A23="Donnerstag",Daten!$H$18,IF($A23="Freitag",Daten!$J$18,IF($A23="Montag",Daten!$B$18,IF($A23="Dienstag",Daten!$D$18,IF($A23="Mittwoch",Daten!$F$18,IF($A23="Samstag",Daten!$L$18,"0")))))))</f>
        <v>0</v>
      </c>
      <c r="F23" s="156" t="n">
        <f aca="false">IF($K23="Feiertag","0",IF($A23="Donnerstag",Daten!$I$18,IF($A23="Freitag",Daten!$K$18,IF($A23="Montag",Daten!$C$18,IF($A23="Dienstag",Daten!$E$18,IF($A23="Mittwoch",Daten!$G$18,IF($A23="Samstag",Daten!$M$18,"0")))))))</f>
        <v>0</v>
      </c>
      <c r="G23" s="157"/>
      <c r="H23" s="158"/>
      <c r="I23" s="159" t="n">
        <f aca="false">D23-C23+F23-E23+H23-G23</f>
        <v>0.208333333333333</v>
      </c>
      <c r="J23" s="160" t="n">
        <f aca="false">I23</f>
        <v>0.208333333333333</v>
      </c>
    </row>
    <row r="24" customFormat="false" ht="12.75" hidden="false" customHeight="false" outlineLevel="0" collapsed="false">
      <c r="A24" s="130" t="s">
        <v>21</v>
      </c>
      <c r="B24" s="142" t="n">
        <v>11</v>
      </c>
      <c r="C24" s="92" t="n">
        <f aca="false">IF($K24="Feiertag","0",IF($A24="Donnerstag",Daten!$H$17,IF($A24="Freitag",Daten!$J$17,IF($A24="Montag",Daten!$B$17,IF($A24="Dienstag",Daten!$D$17,IF($A24="Mittwoch",Daten!$F$17,IF($A24="Samstag",Daten!$L$17,"0")))))))</f>
        <v>0</v>
      </c>
      <c r="D24" s="93" t="n">
        <f aca="false">IF($K24="Feiertag","0",IF($A24="Donnerstag",Daten!$I$17,IF($A24="Freitag",Daten!$K$17,IF($A24="Montag",Daten!$C$17,IF($A24="Dienstag",Daten!$E$17,IF($A24="Mittwoch",Daten!$G$17,IF($A24="Samstag",Daten!$M$17,"0")))))))</f>
        <v>0</v>
      </c>
      <c r="E24" s="92" t="n">
        <f aca="false">IF($K24="Feiertag","0",IF($A24="Donnerstag",Daten!$H$18,IF($A24="Freitag",Daten!$J$18,IF($A24="Montag",Daten!$B$18,IF($A24="Dienstag",Daten!$D$18,IF($A24="Mittwoch",Daten!$F$18,IF($A24="Samstag",Daten!$L$18,"0")))))))</f>
        <v>0</v>
      </c>
      <c r="F24" s="93" t="n">
        <f aca="false">IF($K24="Feiertag","0",IF($A24="Donnerstag",Daten!$I$18,IF($A24="Freitag",Daten!$K$18,IF($A24="Montag",Daten!$C$18,IF($A24="Dienstag",Daten!$E$18,IF($A24="Mittwoch",Daten!$G$18,IF($A24="Samstag",Daten!$M$18,"0")))))))</f>
        <v>0</v>
      </c>
      <c r="G24" s="150"/>
      <c r="H24" s="151"/>
      <c r="I24" s="152" t="n">
        <f aca="false">D24-C24+F24-E24+H24-G24</f>
        <v>0</v>
      </c>
      <c r="J24" s="153" t="n">
        <f aca="false">I24</f>
        <v>0</v>
      </c>
    </row>
    <row r="25" customFormat="false" ht="12.75" hidden="false" customHeight="false" outlineLevel="0" collapsed="false">
      <c r="A25" s="130" t="s">
        <v>22</v>
      </c>
      <c r="B25" s="142" t="n">
        <v>12</v>
      </c>
      <c r="C25" s="92" t="n">
        <f aca="false">IF($K25="Feiertag","0",IF($A25="Donnerstag",Daten!$H$17,IF($A25="Freitag",Daten!$J$17,IF($A25="Montag",Daten!$B$17,IF($A25="Dienstag",Daten!$D$17,IF($A25="Mittwoch",Daten!$F$17,IF($A25="Samstag",Daten!$L$17,"0")))))))</f>
        <v>0</v>
      </c>
      <c r="D25" s="93" t="n">
        <f aca="false">IF($K25="Feiertag","0",IF($A25="Donnerstag",Daten!$I$17,IF($A25="Freitag",Daten!$K$17,IF($A25="Montag",Daten!$C$17,IF($A25="Dienstag",Daten!$E$17,IF($A25="Mittwoch",Daten!$G$17,IF($A25="Samstag",Daten!$M$17,"0")))))))</f>
        <v>0</v>
      </c>
      <c r="E25" s="92" t="n">
        <f aca="false">IF($K25="Feiertag","0",IF($A25="Donnerstag",Daten!$H$18,IF($A25="Freitag",Daten!$J$18,IF($A25="Montag",Daten!$B$18,IF($A25="Dienstag",Daten!$D$18,IF($A25="Mittwoch",Daten!$F$18,IF($A25="Samstag",Daten!$L$18,"0")))))))</f>
        <v>0</v>
      </c>
      <c r="F25" s="93" t="n">
        <f aca="false">IF($K25="Feiertag","0",IF($A25="Donnerstag",Daten!$I$18,IF($A25="Freitag",Daten!$K$18,IF($A25="Montag",Daten!$C$18,IF($A25="Dienstag",Daten!$E$18,IF($A25="Mittwoch",Daten!$G$18,IF($A25="Samstag",Daten!$M$18,"0")))))))</f>
        <v>0</v>
      </c>
      <c r="G25" s="150"/>
      <c r="H25" s="151"/>
      <c r="I25" s="152" t="n">
        <f aca="false">D25-C25+F25-E25+H25-G25</f>
        <v>0</v>
      </c>
      <c r="J25" s="153" t="n">
        <f aca="false">I25</f>
        <v>0</v>
      </c>
    </row>
    <row r="26" customFormat="false" ht="12.75" hidden="false" customHeight="false" outlineLevel="0" collapsed="false">
      <c r="A26" s="130" t="s">
        <v>23</v>
      </c>
      <c r="B26" s="142" t="n">
        <v>13</v>
      </c>
      <c r="C26" s="92" t="n">
        <f aca="false">IF($K26="Feiertag","0",IF($A26="Donnerstag",Daten!$H$17,IF($A26="Freitag",Daten!$J$17,IF($A26="Montag",Daten!$B$17,IF($A26="Dienstag",Daten!$D$17,IF($A26="Mittwoch",Daten!$F$17,IF($A26="Samstag",Daten!$L$17,"0")))))))</f>
        <v>0</v>
      </c>
      <c r="D26" s="93" t="n">
        <f aca="false">IF($K26="Feiertag","0",IF($A26="Donnerstag",Daten!$I$17,IF($A26="Freitag",Daten!$K$17,IF($A26="Montag",Daten!$C$17,IF($A26="Dienstag",Daten!$E$17,IF($A26="Mittwoch",Daten!$G$17,IF($A26="Samstag",Daten!$M$17,"0")))))))</f>
        <v>0</v>
      </c>
      <c r="E26" s="92" t="n">
        <f aca="false">IF($K26="Feiertag","0",IF($A26="Donnerstag",Daten!$H$18,IF($A26="Freitag",Daten!$J$18,IF($A26="Montag",Daten!$B$18,IF($A26="Dienstag",Daten!$D$18,IF($A26="Mittwoch",Daten!$F$18,IF($A26="Samstag",Daten!$L$18,"0")))))))</f>
        <v>0</v>
      </c>
      <c r="F26" s="93" t="n">
        <f aca="false">IF($K26="Feiertag","0",IF($A26="Donnerstag",Daten!$I$18,IF($A26="Freitag",Daten!$K$18,IF($A26="Montag",Daten!$C$18,IF($A26="Dienstag",Daten!$E$18,IF($A26="Mittwoch",Daten!$G$18,IF($A26="Samstag",Daten!$M$18,"0")))))))</f>
        <v>0</v>
      </c>
      <c r="G26" s="150"/>
      <c r="H26" s="151"/>
      <c r="I26" s="152" t="n">
        <f aca="false">D26-C26+F26-E26+H26-G26</f>
        <v>0</v>
      </c>
      <c r="J26" s="153" t="n">
        <f aca="false">I26</f>
        <v>0</v>
      </c>
    </row>
    <row r="27" customFormat="false" ht="12.75" hidden="false" customHeight="false" outlineLevel="0" collapsed="false">
      <c r="A27" s="130" t="s">
        <v>24</v>
      </c>
      <c r="B27" s="142" t="n">
        <v>14</v>
      </c>
      <c r="C27" s="92" t="n">
        <f aca="false">IF($K27="Feiertag","0",IF($A27="Donnerstag",Daten!$H$17,IF($A27="Freitag",Daten!$J$17,IF($A27="Montag",Daten!$B$17,IF($A27="Dienstag",Daten!$D$17,IF($A27="Mittwoch",Daten!$F$17,IF($A27="Samstag",Daten!$L$17,"0")))))))</f>
        <v>0</v>
      </c>
      <c r="D27" s="93" t="n">
        <f aca="false">IF($K27="Feiertag","0",IF($A27="Donnerstag",Daten!$I$17,IF($A27="Freitag",Daten!$K$17,IF($A27="Montag",Daten!$C$17,IF($A27="Dienstag",Daten!$E$17,IF($A27="Mittwoch",Daten!$G$17,IF($A27="Samstag",Daten!$M$17,"0")))))))</f>
        <v>0</v>
      </c>
      <c r="E27" s="92" t="n">
        <f aca="false">IF($K27="Feiertag","0",IF($A27="Donnerstag",Daten!$H$18,IF($A27="Freitag",Daten!$J$18,IF($A27="Montag",Daten!$B$18,IF($A27="Dienstag",Daten!$D$18,IF($A27="Mittwoch",Daten!$F$18,IF($A27="Samstag",Daten!$L$18,"0")))))))</f>
        <v>0</v>
      </c>
      <c r="F27" s="93" t="n">
        <f aca="false">IF($K27="Feiertag","0",IF($A27="Donnerstag",Daten!$I$18,IF($A27="Freitag",Daten!$K$18,IF($A27="Montag",Daten!$C$18,IF($A27="Dienstag",Daten!$E$18,IF($A27="Mittwoch",Daten!$G$18,IF($A27="Samstag",Daten!$M$18,"0")))))))</f>
        <v>0</v>
      </c>
      <c r="G27" s="150"/>
      <c r="H27" s="151"/>
      <c r="I27" s="152" t="n">
        <f aca="false">D27-C27+F27-E27+H27-G27</f>
        <v>0</v>
      </c>
      <c r="J27" s="153" t="n">
        <f aca="false">I27</f>
        <v>0</v>
      </c>
    </row>
    <row r="28" customFormat="false" ht="12.75" hidden="false" customHeight="false" outlineLevel="0" collapsed="false">
      <c r="A28" s="130" t="s">
        <v>40</v>
      </c>
      <c r="B28" s="142" t="n">
        <v>15</v>
      </c>
      <c r="C28" s="92" t="str">
        <f aca="false">IF($K28="Feiertag","0",IF($A28="Donnerstag",Daten!$H$17,IF($A28="Freitag",Daten!$J$17,IF($A28="Montag",Daten!$B$17,IF($A28="Dienstag",Daten!$D$17,IF($A28="Mittwoch",Daten!$F$17,IF($A28="Samstag",Daten!$L$17,"0")))))))</f>
        <v>0</v>
      </c>
      <c r="D28" s="93" t="str">
        <f aca="false">IF($K28="Feiertag","0",IF($A28="Donnerstag",Daten!$I$17,IF($A28="Freitag",Daten!$K$17,IF($A28="Montag",Daten!$C$17,IF($A28="Dienstag",Daten!$E$17,IF($A28="Mittwoch",Daten!$G$17,IF($A28="Samstag",Daten!$M$17,"0")))))))</f>
        <v>0</v>
      </c>
      <c r="E28" s="92" t="str">
        <f aca="false">IF($K28="Feiertag","0",IF($A28="Donnerstag",Daten!$H$18,IF($A28="Freitag",Daten!$J$18,IF($A28="Montag",Daten!$B$18,IF($A28="Dienstag",Daten!$D$18,IF($A28="Mittwoch",Daten!$F$18,IF($A28="Samstag",Daten!$L$18,"0")))))))</f>
        <v>0</v>
      </c>
      <c r="F28" s="93" t="str">
        <f aca="false">IF($K28="Feiertag","0",IF($A28="Donnerstag",Daten!$I$18,IF($A28="Freitag",Daten!$K$18,IF($A28="Montag",Daten!$C$18,IF($A28="Dienstag",Daten!$E$18,IF($A28="Mittwoch",Daten!$G$18,IF($A28="Samstag",Daten!$M$18,"0")))))))</f>
        <v>0</v>
      </c>
      <c r="G28" s="150"/>
      <c r="H28" s="151"/>
      <c r="I28" s="152" t="n">
        <f aca="false">D28-C28+F28-E28+H28-G28</f>
        <v>0</v>
      </c>
      <c r="J28" s="153" t="n">
        <f aca="false">I28</f>
        <v>0</v>
      </c>
    </row>
    <row r="29" customFormat="false" ht="12.75" hidden="false" customHeight="false" outlineLevel="0" collapsed="false">
      <c r="A29" s="130" t="s">
        <v>19</v>
      </c>
      <c r="B29" s="142" t="n">
        <v>16</v>
      </c>
      <c r="C29" s="92" t="n">
        <f aca="false">IF($K29="Feiertag","0",IF($A29="Donnerstag",Daten!$H$17,IF($A29="Freitag",Daten!$J$17,IF($A29="Montag",Daten!$B$17,IF($A29="Dienstag",Daten!$D$17,IF($A29="Mittwoch",Daten!$F$17,IF($A29="Samstag",Daten!$L$17,"0")))))))</f>
        <v>0.583333333333333</v>
      </c>
      <c r="D29" s="93" t="n">
        <f aca="false">IF($K29="Feiertag","0",IF($A29="Donnerstag",Daten!$I$17,IF($A29="Freitag",Daten!$K$17,IF($A29="Montag",Daten!$C$17,IF($A29="Dienstag",Daten!$E$17,IF($A29="Mittwoch",Daten!$G$17,IF($A29="Samstag",Daten!$M$17,"0")))))))</f>
        <v>0.770833333333333</v>
      </c>
      <c r="E29" s="92" t="n">
        <f aca="false">IF($K29="Feiertag","0",IF($A29="Donnerstag",Daten!$H$18,IF($A29="Freitag",Daten!$J$18,IF($A29="Montag",Daten!$B$18,IF($A29="Dienstag",Daten!$D$18,IF($A29="Mittwoch",Daten!$F$18,IF($A29="Samstag",Daten!$L$18,"0")))))))</f>
        <v>0</v>
      </c>
      <c r="F29" s="93" t="n">
        <f aca="false">IF($K29="Feiertag","0",IF($A29="Donnerstag",Daten!$I$18,IF($A29="Freitag",Daten!$K$18,IF($A29="Montag",Daten!$C$18,IF($A29="Dienstag",Daten!$E$18,IF($A29="Mittwoch",Daten!$G$18,IF($A29="Samstag",Daten!$M$18,"0")))))))</f>
        <v>0</v>
      </c>
      <c r="G29" s="150"/>
      <c r="H29" s="151"/>
      <c r="I29" s="152" t="n">
        <f aca="false">D29-C29+F29-E29+H29-G29</f>
        <v>0.1875</v>
      </c>
      <c r="J29" s="153" t="n">
        <f aca="false">I29</f>
        <v>0.1875</v>
      </c>
    </row>
    <row r="30" customFormat="false" ht="12.75" hidden="false" customHeight="false" outlineLevel="0" collapsed="false">
      <c r="A30" s="130" t="s">
        <v>20</v>
      </c>
      <c r="B30" s="142" t="n">
        <v>17</v>
      </c>
      <c r="C30" s="92" t="n">
        <f aca="false">IF($K30="Feiertag","0",IF($A30="Donnerstag",Daten!$H$17,IF($A30="Freitag",Daten!$J$17,IF($A30="Montag",Daten!$B$17,IF($A30="Dienstag",Daten!$D$17,IF($A30="Mittwoch",Daten!$F$17,IF($A30="Samstag",Daten!$L$17,"0")))))))</f>
        <v>0.625</v>
      </c>
      <c r="D30" s="93" t="n">
        <f aca="false">IF($K30="Feiertag","0",IF($A30="Donnerstag",Daten!$I$17,IF($A30="Freitag",Daten!$K$17,IF($A30="Montag",Daten!$C$17,IF($A30="Dienstag",Daten!$E$17,IF($A30="Mittwoch",Daten!$G$17,IF($A30="Samstag",Daten!$M$17,"0")))))))</f>
        <v>0.833333333333333</v>
      </c>
      <c r="E30" s="92" t="n">
        <f aca="false">IF($K30="Feiertag","0",IF($A30="Donnerstag",Daten!$H$18,IF($A30="Freitag",Daten!$J$18,IF($A30="Montag",Daten!$B$18,IF($A30="Dienstag",Daten!$D$18,IF($A30="Mittwoch",Daten!$F$18,IF($A30="Samstag",Daten!$L$18,"0")))))))</f>
        <v>0</v>
      </c>
      <c r="F30" s="93" t="n">
        <f aca="false">IF($K30="Feiertag","0",IF($A30="Donnerstag",Daten!$I$18,IF($A30="Freitag",Daten!$K$18,IF($A30="Montag",Daten!$C$18,IF($A30="Dienstag",Daten!$E$18,IF($A30="Mittwoch",Daten!$G$18,IF($A30="Samstag",Daten!$M$18,"0")))))))</f>
        <v>0</v>
      </c>
      <c r="G30" s="150"/>
      <c r="H30" s="151"/>
      <c r="I30" s="152" t="n">
        <f aca="false">D30-C30+F30-E30+H30-G30</f>
        <v>0.208333333333333</v>
      </c>
      <c r="J30" s="153" t="n">
        <f aca="false">I30</f>
        <v>0.208333333333333</v>
      </c>
    </row>
    <row r="31" customFormat="false" ht="12.75" hidden="false" customHeight="false" outlineLevel="0" collapsed="false">
      <c r="A31" s="130" t="s">
        <v>21</v>
      </c>
      <c r="B31" s="142" t="n">
        <v>18</v>
      </c>
      <c r="C31" s="92" t="n">
        <f aca="false">IF($K31="Feiertag","0",IF($A31="Donnerstag",Daten!$H$17,IF($A31="Freitag",Daten!$J$17,IF($A31="Montag",Daten!$B$17,IF($A31="Dienstag",Daten!$D$17,IF($A31="Mittwoch",Daten!$F$17,IF($A31="Samstag",Daten!$L$17,"0")))))))</f>
        <v>0</v>
      </c>
      <c r="D31" s="93" t="n">
        <f aca="false">IF($K31="Feiertag","0",IF($A31="Donnerstag",Daten!$I$17,IF($A31="Freitag",Daten!$K$17,IF($A31="Montag",Daten!$C$17,IF($A31="Dienstag",Daten!$E$17,IF($A31="Mittwoch",Daten!$G$17,IF($A31="Samstag",Daten!$M$17,"0")))))))</f>
        <v>0</v>
      </c>
      <c r="E31" s="92" t="n">
        <f aca="false">IF($K31="Feiertag","0",IF($A31="Donnerstag",Daten!$H$18,IF($A31="Freitag",Daten!$J$18,IF($A31="Montag",Daten!$B$18,IF($A31="Dienstag",Daten!$D$18,IF($A31="Mittwoch",Daten!$F$18,IF($A31="Samstag",Daten!$L$18,"0")))))))</f>
        <v>0</v>
      </c>
      <c r="F31" s="93" t="n">
        <f aca="false">IF($K31="Feiertag","0",IF($A31="Donnerstag",Daten!$I$18,IF($A31="Freitag",Daten!$K$18,IF($A31="Montag",Daten!$C$18,IF($A31="Dienstag",Daten!$E$18,IF($A31="Mittwoch",Daten!$G$18,IF($A31="Samstag",Daten!$M$18,"0")))))))</f>
        <v>0</v>
      </c>
      <c r="G31" s="150"/>
      <c r="H31" s="151"/>
      <c r="I31" s="152" t="n">
        <f aca="false">D31-C31+F31-E31+H31-G31</f>
        <v>0</v>
      </c>
      <c r="J31" s="153" t="n">
        <f aca="false">I31</f>
        <v>0</v>
      </c>
    </row>
    <row r="32" customFormat="false" ht="12.75" hidden="false" customHeight="false" outlineLevel="0" collapsed="false">
      <c r="A32" s="130" t="s">
        <v>22</v>
      </c>
      <c r="B32" s="142" t="n">
        <v>19</v>
      </c>
      <c r="C32" s="92" t="n">
        <f aca="false">IF($K32="Feiertag","0",IF($A32="Donnerstag",Daten!$H$17,IF($A32="Freitag",Daten!$J$17,IF($A32="Montag",Daten!$B$17,IF($A32="Dienstag",Daten!$D$17,IF($A32="Mittwoch",Daten!$F$17,IF($A32="Samstag",Daten!$L$17,"0")))))))</f>
        <v>0</v>
      </c>
      <c r="D32" s="93" t="n">
        <f aca="false">IF($K32="Feiertag","0",IF($A32="Donnerstag",Daten!$I$17,IF($A32="Freitag",Daten!$K$17,IF($A32="Montag",Daten!$C$17,IF($A32="Dienstag",Daten!$E$17,IF($A32="Mittwoch",Daten!$G$17,IF($A32="Samstag",Daten!$M$17,"0")))))))</f>
        <v>0</v>
      </c>
      <c r="E32" s="92" t="n">
        <f aca="false">IF($K32="Feiertag","0",IF($A32="Donnerstag",Daten!$H$18,IF($A32="Freitag",Daten!$J$18,IF($A32="Montag",Daten!$B$18,IF($A32="Dienstag",Daten!$D$18,IF($A32="Mittwoch",Daten!$F$18,IF($A32="Samstag",Daten!$L$18,"0")))))))</f>
        <v>0</v>
      </c>
      <c r="F32" s="93" t="n">
        <f aca="false">IF($K32="Feiertag","0",IF($A32="Donnerstag",Daten!$I$18,IF($A32="Freitag",Daten!$K$18,IF($A32="Montag",Daten!$C$18,IF($A32="Dienstag",Daten!$E$18,IF($A32="Mittwoch",Daten!$G$18,IF($A32="Samstag",Daten!$M$18,"0")))))))</f>
        <v>0</v>
      </c>
      <c r="G32" s="150"/>
      <c r="H32" s="151"/>
      <c r="I32" s="152" t="n">
        <f aca="false">D32-C32+F32-E32+H32-G32</f>
        <v>0</v>
      </c>
      <c r="J32" s="153" t="n">
        <f aca="false">I32</f>
        <v>0</v>
      </c>
    </row>
    <row r="33" customFormat="false" ht="12.75" hidden="false" customHeight="false" outlineLevel="0" collapsed="false">
      <c r="A33" s="130" t="s">
        <v>23</v>
      </c>
      <c r="B33" s="142" t="n">
        <v>20</v>
      </c>
      <c r="C33" s="92" t="n">
        <f aca="false">IF($K33="Feiertag","0",IF($A33="Donnerstag",Daten!$H$17,IF($A33="Freitag",Daten!$J$17,IF($A33="Montag",Daten!$B$17,IF($A33="Dienstag",Daten!$D$17,IF($A33="Mittwoch",Daten!$F$17,IF($A33="Samstag",Daten!$L$17,"0")))))))</f>
        <v>0</v>
      </c>
      <c r="D33" s="93" t="n">
        <f aca="false">IF($K33="Feiertag","0",IF($A33="Donnerstag",Daten!$I$17,IF($A33="Freitag",Daten!$K$17,IF($A33="Montag",Daten!$C$17,IF($A33="Dienstag",Daten!$E$17,IF($A33="Mittwoch",Daten!$G$17,IF($A33="Samstag",Daten!$M$17,"0")))))))</f>
        <v>0</v>
      </c>
      <c r="E33" s="92" t="n">
        <f aca="false">IF($K33="Feiertag","0",IF($A33="Donnerstag",Daten!$H$18,IF($A33="Freitag",Daten!$J$18,IF($A33="Montag",Daten!$B$18,IF($A33="Dienstag",Daten!$D$18,IF($A33="Mittwoch",Daten!$F$18,IF($A33="Samstag",Daten!$L$18,"0")))))))</f>
        <v>0</v>
      </c>
      <c r="F33" s="93" t="n">
        <f aca="false">IF($K33="Feiertag","0",IF($A33="Donnerstag",Daten!$I$18,IF($A33="Freitag",Daten!$K$18,IF($A33="Montag",Daten!$C$18,IF($A33="Dienstag",Daten!$E$18,IF($A33="Mittwoch",Daten!$G$18,IF($A33="Samstag",Daten!$M$18,"0")))))))</f>
        <v>0</v>
      </c>
      <c r="G33" s="150"/>
      <c r="H33" s="151"/>
      <c r="I33" s="152" t="n">
        <f aca="false">D33-C33+F33-E33+H33-G33</f>
        <v>0</v>
      </c>
      <c r="J33" s="153" t="n">
        <f aca="false">I33</f>
        <v>0</v>
      </c>
    </row>
    <row r="34" customFormat="false" ht="12.75" hidden="false" customHeight="false" outlineLevel="0" collapsed="false">
      <c r="A34" s="130" t="s">
        <v>24</v>
      </c>
      <c r="B34" s="142" t="n">
        <v>21</v>
      </c>
      <c r="C34" s="92" t="n">
        <f aca="false">IF($K34="Feiertag","0",IF($A34="Donnerstag",Daten!$H$17,IF($A34="Freitag",Daten!$J$17,IF($A34="Montag",Daten!$B$17,IF($A34="Dienstag",Daten!$D$17,IF($A34="Mittwoch",Daten!$F$17,IF($A34="Samstag",Daten!$L$17,"0")))))))</f>
        <v>0</v>
      </c>
      <c r="D34" s="93" t="n">
        <f aca="false">IF($K34="Feiertag","0",IF($A34="Donnerstag",Daten!$I$17,IF($A34="Freitag",Daten!$K$17,IF($A34="Montag",Daten!$C$17,IF($A34="Dienstag",Daten!$E$17,IF($A34="Mittwoch",Daten!$G$17,IF($A34="Samstag",Daten!$M$17,"0")))))))</f>
        <v>0</v>
      </c>
      <c r="E34" s="92" t="n">
        <f aca="false">IF($K34="Feiertag","0",IF($A34="Donnerstag",Daten!$H$18,IF($A34="Freitag",Daten!$J$18,IF($A34="Montag",Daten!$B$18,IF($A34="Dienstag",Daten!$D$18,IF($A34="Mittwoch",Daten!$F$18,IF($A34="Samstag",Daten!$L$18,"0")))))))</f>
        <v>0</v>
      </c>
      <c r="F34" s="93" t="n">
        <f aca="false">IF($K34="Feiertag","0",IF($A34="Donnerstag",Daten!$I$18,IF($A34="Freitag",Daten!$K$18,IF($A34="Montag",Daten!$C$18,IF($A34="Dienstag",Daten!$E$18,IF($A34="Mittwoch",Daten!$G$18,IF($A34="Samstag",Daten!$M$18,"0")))))))</f>
        <v>0</v>
      </c>
      <c r="G34" s="150"/>
      <c r="H34" s="151"/>
      <c r="I34" s="152" t="n">
        <f aca="false">D34-C34+F34-E34+H34-G34</f>
        <v>0</v>
      </c>
      <c r="J34" s="153" t="n">
        <f aca="false">I34</f>
        <v>0</v>
      </c>
    </row>
    <row r="35" customFormat="false" ht="12.75" hidden="false" customHeight="false" outlineLevel="0" collapsed="false">
      <c r="A35" s="130" t="s">
        <v>40</v>
      </c>
      <c r="B35" s="142" t="n">
        <v>22</v>
      </c>
      <c r="C35" s="92" t="str">
        <f aca="false">IF($K35="Feiertag","0",IF($A35="Donnerstag",Daten!$H$17,IF($A35="Freitag",Daten!$J$17,IF($A35="Montag",Daten!$B$17,IF($A35="Dienstag",Daten!$D$17,IF($A35="Mittwoch",Daten!$F$17,IF($A35="Samstag",Daten!$L$17,"0")))))))</f>
        <v>0</v>
      </c>
      <c r="D35" s="93" t="str">
        <f aca="false">IF($K35="Feiertag","0",IF($A35="Donnerstag",Daten!$I$17,IF($A35="Freitag",Daten!$K$17,IF($A35="Montag",Daten!$C$17,IF($A35="Dienstag",Daten!$E$17,IF($A35="Mittwoch",Daten!$G$17,IF($A35="Samstag",Daten!$M$17,"0")))))))</f>
        <v>0</v>
      </c>
      <c r="E35" s="92" t="str">
        <f aca="false">IF($K35="Feiertag","0",IF($A35="Donnerstag",Daten!$H$18,IF($A35="Freitag",Daten!$J$18,IF($A35="Montag",Daten!$B$18,IF($A35="Dienstag",Daten!$D$18,IF($A35="Mittwoch",Daten!$F$18,IF($A35="Samstag",Daten!$L$18,"0")))))))</f>
        <v>0</v>
      </c>
      <c r="F35" s="93" t="str">
        <f aca="false">IF($K35="Feiertag","0",IF($A35="Donnerstag",Daten!$I$18,IF($A35="Freitag",Daten!$K$18,IF($A35="Montag",Daten!$C$18,IF($A35="Dienstag",Daten!$E$18,IF($A35="Mittwoch",Daten!$G$18,IF($A35="Samstag",Daten!$M$18,"0")))))))</f>
        <v>0</v>
      </c>
      <c r="G35" s="150"/>
      <c r="H35" s="151"/>
      <c r="I35" s="152" t="n">
        <f aca="false">D35-C35+F35-E35+H35-G35</f>
        <v>0</v>
      </c>
      <c r="J35" s="153" t="n">
        <f aca="false">I35</f>
        <v>0</v>
      </c>
    </row>
    <row r="36" customFormat="false" ht="12.75" hidden="false" customHeight="false" outlineLevel="0" collapsed="false">
      <c r="A36" s="130" t="s">
        <v>19</v>
      </c>
      <c r="B36" s="142" t="n">
        <v>23</v>
      </c>
      <c r="C36" s="92" t="n">
        <f aca="false">IF($K36="Feiertag","0",IF($A36="Donnerstag",Daten!$H$17,IF($A36="Freitag",Daten!$J$17,IF($A36="Montag",Daten!$B$17,IF($A36="Dienstag",Daten!$D$17,IF($A36="Mittwoch",Daten!$F$17,IF($A36="Samstag",Daten!$L$17,"0")))))))</f>
        <v>0.583333333333333</v>
      </c>
      <c r="D36" s="93" t="n">
        <f aca="false">IF($K36="Feiertag","0",IF($A36="Donnerstag",Daten!$I$17,IF($A36="Freitag",Daten!$K$17,IF($A36="Montag",Daten!$C$17,IF($A36="Dienstag",Daten!$E$17,IF($A36="Mittwoch",Daten!$G$17,IF($A36="Samstag",Daten!$M$17,"0")))))))</f>
        <v>0.770833333333333</v>
      </c>
      <c r="E36" s="92" t="n">
        <f aca="false">IF($K36="Feiertag","0",IF($A36="Donnerstag",Daten!$H$18,IF($A36="Freitag",Daten!$J$18,IF($A36="Montag",Daten!$B$18,IF($A36="Dienstag",Daten!$D$18,IF($A36="Mittwoch",Daten!$F$18,IF($A36="Samstag",Daten!$L$18,"0")))))))</f>
        <v>0</v>
      </c>
      <c r="F36" s="93" t="n">
        <f aca="false">IF($K36="Feiertag","0",IF($A36="Donnerstag",Daten!$I$18,IF($A36="Freitag",Daten!$K$18,IF($A36="Montag",Daten!$C$18,IF($A36="Dienstag",Daten!$E$18,IF($A36="Mittwoch",Daten!$G$18,IF($A36="Samstag",Daten!$M$18,"0")))))))</f>
        <v>0</v>
      </c>
      <c r="G36" s="150"/>
      <c r="H36" s="151"/>
      <c r="I36" s="152" t="n">
        <f aca="false">D36-C36+F36-E36+H36-G36</f>
        <v>0.1875</v>
      </c>
      <c r="J36" s="153" t="n">
        <f aca="false">I36</f>
        <v>0.1875</v>
      </c>
    </row>
    <row r="37" customFormat="false" ht="12.75" hidden="false" customHeight="false" outlineLevel="0" collapsed="false">
      <c r="A37" s="130" t="s">
        <v>20</v>
      </c>
      <c r="B37" s="142" t="n">
        <v>24</v>
      </c>
      <c r="C37" s="92" t="n">
        <f aca="false">IF($K37="Feiertag","0",IF($A37="Donnerstag",Daten!$H$17,IF($A37="Freitag",Daten!$J$17,IF($A37="Montag",Daten!$B$17,IF($A37="Dienstag",Daten!$D$17,IF($A37="Mittwoch",Daten!$F$17,IF($A37="Samstag",Daten!$L$17,"0")))))))</f>
        <v>0.625</v>
      </c>
      <c r="D37" s="93" t="n">
        <f aca="false">IF($K37="Feiertag","0",IF($A37="Donnerstag",Daten!$I$17,IF($A37="Freitag",Daten!$K$17,IF($A37="Montag",Daten!$C$17,IF($A37="Dienstag",Daten!$E$17,IF($A37="Mittwoch",Daten!$G$17,IF($A37="Samstag",Daten!$M$17,"0")))))))</f>
        <v>0.833333333333333</v>
      </c>
      <c r="E37" s="92" t="n">
        <f aca="false">IF($K37="Feiertag","0",IF($A37="Donnerstag",Daten!$H$18,IF($A37="Freitag",Daten!$J$18,IF($A37="Montag",Daten!$B$18,IF($A37="Dienstag",Daten!$D$18,IF($A37="Mittwoch",Daten!$F$18,IF($A37="Samstag",Daten!$L$18,"0")))))))</f>
        <v>0</v>
      </c>
      <c r="F37" s="93" t="n">
        <f aca="false">IF($K37="Feiertag","0",IF($A37="Donnerstag",Daten!$I$18,IF($A37="Freitag",Daten!$K$18,IF($A37="Montag",Daten!$C$18,IF($A37="Dienstag",Daten!$E$18,IF($A37="Mittwoch",Daten!$G$18,IF($A37="Samstag",Daten!$M$18,"0")))))))</f>
        <v>0</v>
      </c>
      <c r="G37" s="150"/>
      <c r="H37" s="151"/>
      <c r="I37" s="152" t="n">
        <f aca="false">D37-C37+F37-E37+H37-G37</f>
        <v>0.208333333333333</v>
      </c>
      <c r="J37" s="153" t="n">
        <f aca="false">I37</f>
        <v>0.208333333333333</v>
      </c>
    </row>
    <row r="38" customFormat="false" ht="12.75" hidden="false" customHeight="false" outlineLevel="0" collapsed="false">
      <c r="A38" s="130" t="s">
        <v>21</v>
      </c>
      <c r="B38" s="142" t="n">
        <v>25</v>
      </c>
      <c r="C38" s="92" t="n">
        <f aca="false">IF($K38="Feiertag","0",IF($A38="Donnerstag",Daten!$H$17,IF($A38="Freitag",Daten!$J$17,IF($A38="Montag",Daten!$B$17,IF($A38="Dienstag",Daten!$D$17,IF($A38="Mittwoch",Daten!$F$17,IF($A38="Samstag",Daten!$L$17,"0")))))))</f>
        <v>0</v>
      </c>
      <c r="D38" s="93" t="n">
        <f aca="false">IF($K38="Feiertag","0",IF($A38="Donnerstag",Daten!$I$17,IF($A38="Freitag",Daten!$K$17,IF($A38="Montag",Daten!$C$17,IF($A38="Dienstag",Daten!$E$17,IF($A38="Mittwoch",Daten!$G$17,IF($A38="Samstag",Daten!$M$17,"0")))))))</f>
        <v>0</v>
      </c>
      <c r="E38" s="92" t="n">
        <f aca="false">IF($K38="Feiertag","0",IF($A38="Donnerstag",Daten!$H$18,IF($A38="Freitag",Daten!$J$18,IF($A38="Montag",Daten!$B$18,IF($A38="Dienstag",Daten!$D$18,IF($A38="Mittwoch",Daten!$F$18,IF($A38="Samstag",Daten!$L$18,"0")))))))</f>
        <v>0</v>
      </c>
      <c r="F38" s="93" t="n">
        <f aca="false">IF($K38="Feiertag","0",IF($A38="Donnerstag",Daten!$I$18,IF($A38="Freitag",Daten!$K$18,IF($A38="Montag",Daten!$C$18,IF($A38="Dienstag",Daten!$E$18,IF($A38="Mittwoch",Daten!$G$18,IF($A38="Samstag",Daten!$M$18,"0")))))))</f>
        <v>0</v>
      </c>
      <c r="G38" s="150"/>
      <c r="H38" s="151"/>
      <c r="I38" s="152" t="n">
        <f aca="false">D38-C38+F38-E38+H38-G38</f>
        <v>0</v>
      </c>
      <c r="J38" s="153" t="n">
        <f aca="false">I38</f>
        <v>0</v>
      </c>
    </row>
    <row r="39" customFormat="false" ht="12.75" hidden="false" customHeight="false" outlineLevel="0" collapsed="false">
      <c r="A39" s="130" t="s">
        <v>22</v>
      </c>
      <c r="B39" s="142" t="n">
        <v>26</v>
      </c>
      <c r="C39" s="92" t="str">
        <f aca="false">IF($K39="Feiertag","0",IF($A39="Donnerstag",Daten!$H$17,IF($A39="Freitag",Daten!$J$17,IF($A39="Montag",Daten!$B$17,IF($A39="Dienstag",Daten!$D$17,IF($A39="Mittwoch",Daten!$F$17,IF($A39="Samstag",Daten!$L$17,"0")))))))</f>
        <v>0</v>
      </c>
      <c r="D39" s="93" t="str">
        <f aca="false">IF($K39="Feiertag","0",IF($A39="Donnerstag",Daten!$I$17,IF($A39="Freitag",Daten!$K$17,IF($A39="Montag",Daten!$C$17,IF($A39="Dienstag",Daten!$E$17,IF($A39="Mittwoch",Daten!$G$17,IF($A39="Samstag",Daten!$M$17,"0")))))))</f>
        <v>0</v>
      </c>
      <c r="E39" s="92" t="str">
        <f aca="false">IF($K39="Feiertag","0",IF($A39="Donnerstag",Daten!$H$18,IF($A39="Freitag",Daten!$J$18,IF($A39="Montag",Daten!$B$18,IF($A39="Dienstag",Daten!$D$18,IF($A39="Mittwoch",Daten!$F$18,IF($A39="Samstag",Daten!$L$18,"0")))))))</f>
        <v>0</v>
      </c>
      <c r="F39" s="93" t="str">
        <f aca="false">IF($K39="Feiertag","0",IF($A39="Donnerstag",Daten!$I$18,IF($A39="Freitag",Daten!$K$18,IF($A39="Montag",Daten!$C$18,IF($A39="Dienstag",Daten!$E$18,IF($A39="Mittwoch",Daten!$G$18,IF($A39="Samstag",Daten!$M$18,"0")))))))</f>
        <v>0</v>
      </c>
      <c r="G39" s="150"/>
      <c r="H39" s="151"/>
      <c r="I39" s="152" t="n">
        <f aca="false">D39-C39+F39-E39+H39-G39</f>
        <v>0</v>
      </c>
      <c r="J39" s="153" t="n">
        <f aca="false">I39</f>
        <v>0</v>
      </c>
      <c r="K39" s="149" t="s">
        <v>41</v>
      </c>
    </row>
    <row r="40" customFormat="false" ht="12.75" hidden="false" customHeight="false" outlineLevel="0" collapsed="false">
      <c r="A40" s="130" t="s">
        <v>23</v>
      </c>
      <c r="B40" s="142" t="n">
        <v>27</v>
      </c>
      <c r="C40" s="92" t="n">
        <f aca="false">IF($K40="Feiertag","0",IF($A40="Donnerstag",Daten!$H$17,IF($A40="Freitag",Daten!$J$17,IF($A40="Montag",Daten!$B$17,IF($A40="Dienstag",Daten!$D$17,IF($A40="Mittwoch",Daten!$F$17,IF($A40="Samstag",Daten!$L$17,"0")))))))</f>
        <v>0</v>
      </c>
      <c r="D40" s="93" t="n">
        <f aca="false">IF($K40="Feiertag","0",IF($A40="Donnerstag",Daten!$I$17,IF($A40="Freitag",Daten!$K$17,IF($A40="Montag",Daten!$C$17,IF($A40="Dienstag",Daten!$E$17,IF($A40="Mittwoch",Daten!$G$17,IF($A40="Samstag",Daten!$M$17,"0")))))))</f>
        <v>0</v>
      </c>
      <c r="E40" s="92" t="n">
        <f aca="false">IF($K40="Feiertag","0",IF($A40="Donnerstag",Daten!$H$18,IF($A40="Freitag",Daten!$J$18,IF($A40="Montag",Daten!$B$18,IF($A40="Dienstag",Daten!$D$18,IF($A40="Mittwoch",Daten!$F$18,IF($A40="Samstag",Daten!$L$18,"0")))))))</f>
        <v>0</v>
      </c>
      <c r="F40" s="93" t="n">
        <f aca="false">IF($K40="Feiertag","0",IF($A40="Donnerstag",Daten!$I$18,IF($A40="Freitag",Daten!$K$18,IF($A40="Montag",Daten!$C$18,IF($A40="Dienstag",Daten!$E$18,IF($A40="Mittwoch",Daten!$G$18,IF($A40="Samstag",Daten!$M$18,"0")))))))</f>
        <v>0</v>
      </c>
      <c r="G40" s="150"/>
      <c r="H40" s="151"/>
      <c r="I40" s="152" t="n">
        <f aca="false">D40-C40+F40-E40+H40-G40</f>
        <v>0</v>
      </c>
      <c r="J40" s="153" t="n">
        <f aca="false">I40</f>
        <v>0</v>
      </c>
    </row>
    <row r="41" customFormat="false" ht="12.75" hidden="false" customHeight="false" outlineLevel="0" collapsed="false">
      <c r="A41" s="130" t="s">
        <v>24</v>
      </c>
      <c r="B41" s="142" t="n">
        <v>28</v>
      </c>
      <c r="C41" s="92" t="n">
        <f aca="false">IF($K41="Feiertag","0",IF($A41="Donnerstag",Daten!$H$17,IF($A41="Freitag",Daten!$J$17,IF($A41="Montag",Daten!$B$17,IF($A41="Dienstag",Daten!$D$17,IF($A41="Mittwoch",Daten!$F$17,IF($A41="Samstag",Daten!$L$17,"0")))))))</f>
        <v>0</v>
      </c>
      <c r="D41" s="93" t="n">
        <f aca="false">IF($K41="Feiertag","0",IF($A41="Donnerstag",Daten!$I$17,IF($A41="Freitag",Daten!$K$17,IF($A41="Montag",Daten!$C$17,IF($A41="Dienstag",Daten!$E$17,IF($A41="Mittwoch",Daten!$G$17,IF($A41="Samstag",Daten!$M$17,"0")))))))</f>
        <v>0</v>
      </c>
      <c r="E41" s="92" t="n">
        <f aca="false">IF($K41="Feiertag","0",IF($A41="Donnerstag",Daten!$H$18,IF($A41="Freitag",Daten!$J$18,IF($A41="Montag",Daten!$B$18,IF($A41="Dienstag",Daten!$D$18,IF($A41="Mittwoch",Daten!$F$18,IF($A41="Samstag",Daten!$L$18,"0")))))))</f>
        <v>0</v>
      </c>
      <c r="F41" s="93" t="n">
        <f aca="false">IF($K41="Feiertag","0",IF($A41="Donnerstag",Daten!$I$18,IF($A41="Freitag",Daten!$K$18,IF($A41="Montag",Daten!$C$18,IF($A41="Dienstag",Daten!$E$18,IF($A41="Mittwoch",Daten!$G$18,IF($A41="Samstag",Daten!$M$18,"0")))))))</f>
        <v>0</v>
      </c>
      <c r="G41" s="150"/>
      <c r="H41" s="151"/>
      <c r="I41" s="152" t="n">
        <f aca="false">D41-C41+F41-E41+H41-G41</f>
        <v>0</v>
      </c>
      <c r="J41" s="153" t="n">
        <f aca="false">I41</f>
        <v>0</v>
      </c>
    </row>
    <row r="42" customFormat="false" ht="12.75" hidden="false" customHeight="false" outlineLevel="0" collapsed="false">
      <c r="A42" s="130" t="s">
        <v>40</v>
      </c>
      <c r="B42" s="142" t="n">
        <v>29</v>
      </c>
      <c r="C42" s="92" t="str">
        <f aca="false">IF($K42="Feiertag","0",IF($A42="Donnerstag",Daten!$H$17,IF($A42="Freitag",Daten!$J$17,IF($A42="Montag",Daten!$B$17,IF($A42="Dienstag",Daten!$D$17,IF($A42="Mittwoch",Daten!$F$17,IF($A42="Samstag",Daten!$L$17,"0")))))))</f>
        <v>0</v>
      </c>
      <c r="D42" s="93" t="str">
        <f aca="false">IF($K42="Feiertag","0",IF($A42="Donnerstag",Daten!$I$17,IF($A42="Freitag",Daten!$K$17,IF($A42="Montag",Daten!$C$17,IF($A42="Dienstag",Daten!$E$17,IF($A42="Mittwoch",Daten!$G$17,IF($A42="Samstag",Daten!$M$17,"0")))))))</f>
        <v>0</v>
      </c>
      <c r="E42" s="92" t="str">
        <f aca="false">IF($K42="Feiertag","0",IF($A42="Donnerstag",Daten!$H$18,IF($A42="Freitag",Daten!$J$18,IF($A42="Montag",Daten!$B$18,IF($A42="Dienstag",Daten!$D$18,IF($A42="Mittwoch",Daten!$F$18,IF($A42="Samstag",Daten!$L$18,"0")))))))</f>
        <v>0</v>
      </c>
      <c r="F42" s="93" t="str">
        <f aca="false">IF($K42="Feiertag","0",IF($A42="Donnerstag",Daten!$I$18,IF($A42="Freitag",Daten!$K$18,IF($A42="Montag",Daten!$C$18,IF($A42="Dienstag",Daten!$E$18,IF($A42="Mittwoch",Daten!$G$18,IF($A42="Samstag",Daten!$M$18,"0")))))))</f>
        <v>0</v>
      </c>
      <c r="G42" s="150"/>
      <c r="H42" s="151"/>
      <c r="I42" s="152" t="n">
        <f aca="false">D42-C42+F42-E42+H42-G42</f>
        <v>0</v>
      </c>
      <c r="J42" s="153" t="n">
        <f aca="false">I42</f>
        <v>0</v>
      </c>
    </row>
    <row r="43" customFormat="false" ht="12.75" hidden="false" customHeight="false" outlineLevel="0" collapsed="false">
      <c r="A43" s="130" t="s">
        <v>19</v>
      </c>
      <c r="B43" s="142" t="n">
        <v>30</v>
      </c>
      <c r="C43" s="92" t="n">
        <v>0</v>
      </c>
      <c r="D43" s="93" t="n">
        <v>0</v>
      </c>
      <c r="E43" s="92" t="n">
        <f aca="false">IF($K43="Feiertag","0",IF($A43="Donnerstag",Daten!$H$18,IF($A43="Freitag",Daten!$J$18,IF($A43="Montag",Daten!$B$18,IF($A43="Dienstag",Daten!$D$18,IF($A43="Mittwoch",Daten!$F$18,IF($A43="Samstag",Daten!$L$18,"0")))))))</f>
        <v>0</v>
      </c>
      <c r="F43" s="93" t="n">
        <f aca="false">IF($K43="Feiertag","0",IF($A43="Donnerstag",Daten!$I$18,IF($A43="Freitag",Daten!$K$18,IF($A43="Montag",Daten!$C$18,IF($A43="Dienstag",Daten!$E$18,IF($A43="Mittwoch",Daten!$G$18,IF($A43="Samstag",Daten!$M$18,"0")))))))</f>
        <v>0</v>
      </c>
      <c r="G43" s="150"/>
      <c r="H43" s="151"/>
      <c r="I43" s="152" t="n">
        <f aca="false">D43-C43+F43-E43+H43-G43</f>
        <v>0</v>
      </c>
      <c r="J43" s="153" t="n">
        <f aca="false">I43</f>
        <v>0</v>
      </c>
    </row>
    <row r="44" customFormat="false" ht="13.5" hidden="false" customHeight="false" outlineLevel="0" collapsed="false">
      <c r="A44" s="130" t="s">
        <v>20</v>
      </c>
      <c r="B44" s="161" t="n">
        <v>31</v>
      </c>
      <c r="C44" s="100" t="n">
        <v>0.625</v>
      </c>
      <c r="D44" s="101" t="n">
        <v>0.708333333333333</v>
      </c>
      <c r="E44" s="92" t="n">
        <f aca="false">IF($K44="Feiertag","0",IF($A44="Donnerstag",Daten!$H$18,IF($A44="Freitag",Daten!$J$18,IF($A44="Montag",Daten!$B$18,IF($A44="Dienstag",Daten!$D$18,IF($A44="Mittwoch",Daten!$F$18,IF($A44="Samstag",Daten!$L$18,"0")))))))</f>
        <v>0</v>
      </c>
      <c r="F44" s="93" t="n">
        <f aca="false">IF($K44="Feiertag","0",IF($A44="Donnerstag",Daten!$I$18,IF($A44="Freitag",Daten!$K$18,IF($A44="Montag",Daten!$C$18,IF($A44="Dienstag",Daten!$E$18,IF($A44="Mittwoch",Daten!$G$18,IF($A44="Samstag",Daten!$M$18,"0")))))))</f>
        <v>0</v>
      </c>
      <c r="G44" s="150"/>
      <c r="H44" s="151"/>
      <c r="I44" s="152" t="n">
        <f aca="false">D44-C44+F44-E44+H44-G44</f>
        <v>0.0833333333333333</v>
      </c>
      <c r="J44" s="153" t="n">
        <f aca="false">I44</f>
        <v>0.0833333333333333</v>
      </c>
    </row>
    <row r="45" customFormat="false" ht="12.75" hidden="false" customHeight="false" outlineLevel="0" collapsed="false">
      <c r="A45" s="130"/>
      <c r="C45" s="136"/>
      <c r="D45" s="162"/>
      <c r="E45" s="106" t="s">
        <v>42</v>
      </c>
      <c r="F45" s="107"/>
      <c r="G45" s="108"/>
      <c r="H45" s="108"/>
      <c r="I45" s="109" t="n">
        <f aca="false">SUM(I$14:I44)</f>
        <v>1.66666666666667</v>
      </c>
      <c r="J45" s="110" t="n">
        <f aca="false">I45</f>
        <v>1.66666666666667</v>
      </c>
    </row>
    <row r="46" customFormat="false" ht="12.75" hidden="false" customHeight="false" outlineLevel="0" collapsed="false">
      <c r="A46" s="130"/>
      <c r="E46" s="111" t="s">
        <v>43</v>
      </c>
      <c r="F46" s="112"/>
      <c r="G46" s="113"/>
      <c r="H46" s="113"/>
      <c r="I46" s="114" t="n">
        <f aca="false">SUM(I$14:I44,-G$10)</f>
        <v>-0.0541666666666647</v>
      </c>
      <c r="J46" s="115" t="n">
        <f aca="false">I46</f>
        <v>-0.0541666666666647</v>
      </c>
    </row>
    <row r="47" customFormat="false" ht="12.75" hidden="false" customHeight="false" outlineLevel="0" collapsed="false">
      <c r="A47" s="130"/>
    </row>
    <row r="48" customFormat="false" ht="12.75" hidden="false" customHeight="false" outlineLevel="0" collapsed="false">
      <c r="A48" s="130"/>
    </row>
    <row r="50" customFormat="false" ht="12.75" hidden="false" customHeight="false" outlineLevel="0" collapsed="false">
      <c r="E50" s="21"/>
      <c r="F50" s="69"/>
      <c r="G50" s="69"/>
      <c r="H50" s="69"/>
      <c r="I50" s="69"/>
    </row>
    <row r="51" customFormat="false" ht="12.75" hidden="false" customHeight="false" outlineLevel="0" collapsed="false">
      <c r="A51" s="54" t="s">
        <v>44</v>
      </c>
      <c r="B51" s="17"/>
      <c r="C51" s="21"/>
      <c r="D51" s="21"/>
      <c r="E51" s="21"/>
      <c r="F51" s="116"/>
      <c r="G51" s="116"/>
      <c r="H51" s="116"/>
      <c r="I51" s="117"/>
      <c r="J51" s="118"/>
    </row>
    <row r="52" customFormat="false" ht="12.75" hidden="false" customHeight="false" outlineLevel="0" collapsed="false">
      <c r="A52" s="54"/>
      <c r="B52" s="17"/>
      <c r="C52" s="21"/>
      <c r="D52" s="21"/>
      <c r="E52" s="21"/>
      <c r="F52" s="119" t="str">
        <f aca="false">Daten!$F$7</f>
        <v>Betreuer/in:</v>
      </c>
      <c r="G52" s="120"/>
      <c r="H52" s="121" t="str">
        <f aca="false">Daten!$G$7</f>
        <v>Dr. Matthias Wübbeling</v>
      </c>
      <c r="I52" s="121"/>
      <c r="J52" s="121"/>
    </row>
    <row r="53" customFormat="false" ht="12.75" hidden="false" customHeight="false" outlineLevel="0" collapsed="false">
      <c r="A53" s="54"/>
      <c r="B53" s="17"/>
      <c r="C53" s="21"/>
      <c r="D53" s="21"/>
      <c r="E53" s="21"/>
      <c r="F53" s="21"/>
      <c r="G53" s="21"/>
      <c r="H53" s="21"/>
      <c r="I53" s="21"/>
      <c r="J53" s="18"/>
    </row>
    <row r="54" customFormat="false" ht="12.75" hidden="false" customHeight="false" outlineLevel="0" collapsed="false">
      <c r="A54" s="54"/>
      <c r="B54" s="17"/>
      <c r="C54" s="21"/>
      <c r="D54" s="21"/>
      <c r="E54" s="21"/>
      <c r="F54" s="21"/>
      <c r="G54" s="21"/>
      <c r="H54" s="21"/>
      <c r="I54" s="21"/>
      <c r="J54" s="18"/>
    </row>
    <row r="55" customFormat="false" ht="12.75" hidden="false" customHeight="false" outlineLevel="0" collapsed="false">
      <c r="A55" s="54"/>
      <c r="B55" s="17"/>
      <c r="C55" s="21"/>
      <c r="D55" s="21"/>
      <c r="E55" s="21"/>
      <c r="F55" s="21"/>
      <c r="G55" s="21"/>
      <c r="H55" s="21"/>
      <c r="I55" s="21"/>
      <c r="J55" s="18"/>
    </row>
    <row r="56" customFormat="false" ht="12.75" hidden="false" customHeight="false" outlineLevel="0" collapsed="false">
      <c r="A56" s="122" t="str">
        <f aca="false">Daten!$B$3</f>
        <v>Sefa Pilavci</v>
      </c>
      <c r="B56" s="122"/>
      <c r="C56" s="122"/>
      <c r="D56" s="122"/>
      <c r="E56" s="21"/>
      <c r="F56" s="119" t="str">
        <f aca="false">Daten!$F$8</f>
        <v>Fachvorgesetzte/r:</v>
      </c>
      <c r="G56" s="120"/>
      <c r="H56" s="123"/>
      <c r="I56" s="119" t="str">
        <f aca="false">Daten!$G$8</f>
        <v>Dr. Matthias Wübbeling</v>
      </c>
      <c r="J56" s="124"/>
    </row>
  </sheetData>
  <mergeCells count="3">
    <mergeCell ref="F7:G7"/>
    <mergeCell ref="F8:G8"/>
    <mergeCell ref="A56:D56"/>
  </mergeCells>
  <printOptions headings="false" gridLines="false" gridLinesSet="true" horizontalCentered="false" verticalCentered="false"/>
  <pageMargins left="0.7875" right="0.7875" top="0.70625"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5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22" activeCellId="0" sqref="D22"/>
    </sheetView>
  </sheetViews>
  <sheetFormatPr defaultColWidth="11.43359375" defaultRowHeight="12.75" zeroHeight="false" outlineLevelRow="0" outlineLevelCol="0"/>
  <cols>
    <col collapsed="false" customWidth="true" hidden="false" outlineLevel="0" max="1" min="1" style="163" width="10.85"/>
    <col collapsed="false" customWidth="true" hidden="false" outlineLevel="0" max="2" min="2" style="126" width="4.43"/>
    <col collapsed="false" customWidth="true" hidden="false" outlineLevel="0" max="8" min="3" style="127" width="7.29"/>
    <col collapsed="false" customWidth="true" hidden="false" outlineLevel="0" max="9" min="9" style="128" width="13.02"/>
    <col collapsed="false" customWidth="true" hidden="false" outlineLevel="0" max="10" min="10" style="126" width="10.58"/>
    <col collapsed="false" customWidth="false" hidden="false" outlineLevel="0" max="11" min="11" style="164" width="11.42"/>
    <col collapsed="false" customWidth="false" hidden="false" outlineLevel="0" max="1024" min="12" style="129" width="11.42"/>
  </cols>
  <sheetData>
    <row r="1" customFormat="false" ht="12.75" hidden="false" customHeight="false" outlineLevel="0" collapsed="false">
      <c r="A1" s="165"/>
    </row>
    <row r="2" customFormat="false" ht="30" hidden="false" customHeight="false" outlineLevel="0" collapsed="false">
      <c r="A2" s="165"/>
      <c r="C2" s="51" t="str">
        <f aca="false">Daten!A1</f>
        <v>Zeiterfassungskarte</v>
      </c>
      <c r="D2" s="52"/>
      <c r="E2" s="21"/>
      <c r="F2" s="21"/>
      <c r="G2" s="21"/>
      <c r="H2" s="21"/>
      <c r="I2" s="53" t="n">
        <f aca="false">Daten!B4</f>
        <v>2022</v>
      </c>
    </row>
    <row r="3" customFormat="false" ht="13.5" hidden="false" customHeight="false" outlineLevel="0" collapsed="false">
      <c r="A3" s="165"/>
      <c r="D3" s="131"/>
    </row>
    <row r="4" customFormat="false" ht="12.75" hidden="false" customHeight="false" outlineLevel="0" collapsed="false">
      <c r="A4" s="165"/>
      <c r="C4" s="132" t="s">
        <v>33</v>
      </c>
      <c r="D4" s="133" t="s">
        <v>46</v>
      </c>
      <c r="E4" s="134"/>
      <c r="F4" s="135"/>
      <c r="G4" s="135"/>
      <c r="H4" s="64"/>
      <c r="I4" s="65"/>
    </row>
    <row r="5" customFormat="false" ht="12.75" hidden="false" customHeight="false" outlineLevel="0" collapsed="false">
      <c r="A5" s="165"/>
      <c r="C5" s="66" t="str">
        <f aca="false">Daten!B3</f>
        <v>Sefa Pilavci</v>
      </c>
      <c r="D5" s="76"/>
      <c r="E5" s="76"/>
      <c r="F5" s="136"/>
      <c r="G5" s="136"/>
      <c r="H5" s="69"/>
      <c r="I5" s="70" t="str">
        <f aca="false">Daten!$F$5</f>
        <v>Tutor Netzwerksicherheit</v>
      </c>
    </row>
    <row r="6" customFormat="false" ht="5.25" hidden="false" customHeight="true" outlineLevel="0" collapsed="false">
      <c r="A6" s="165"/>
      <c r="C6" s="71"/>
      <c r="D6" s="72"/>
      <c r="E6" s="72"/>
      <c r="F6" s="73"/>
      <c r="G6" s="73"/>
      <c r="H6" s="74"/>
      <c r="I6" s="75"/>
    </row>
    <row r="7" customFormat="false" ht="12.75" hidden="false" customHeight="false" outlineLevel="0" collapsed="false">
      <c r="A7" s="165"/>
      <c r="C7" s="66" t="str">
        <f aca="false">Daten!A7</f>
        <v>Vertragsbeginn:</v>
      </c>
      <c r="D7" s="76"/>
      <c r="E7" s="76"/>
      <c r="F7" s="77" t="n">
        <f aca="false">Daten!B7</f>
        <v>43190</v>
      </c>
      <c r="G7" s="77"/>
      <c r="H7" s="69"/>
      <c r="I7" s="78"/>
    </row>
    <row r="8" customFormat="false" ht="12.75" hidden="false" customHeight="false" outlineLevel="0" collapsed="false">
      <c r="A8" s="165"/>
      <c r="C8" s="66" t="str">
        <f aca="false">Daten!A8</f>
        <v>Vertragsende:</v>
      </c>
      <c r="D8" s="76"/>
      <c r="E8" s="76"/>
      <c r="F8" s="77" t="n">
        <f aca="false">Daten!B8</f>
        <v>43372</v>
      </c>
      <c r="G8" s="77"/>
      <c r="H8" s="69"/>
      <c r="I8" s="79"/>
    </row>
    <row r="9" customFormat="false" ht="5.25" hidden="false" customHeight="true" outlineLevel="0" collapsed="false">
      <c r="A9" s="165"/>
      <c r="C9" s="71"/>
      <c r="D9" s="72"/>
      <c r="E9" s="72"/>
      <c r="F9" s="73"/>
      <c r="G9" s="73"/>
      <c r="H9" s="74"/>
      <c r="I9" s="75"/>
    </row>
    <row r="10" customFormat="false" ht="12.75" hidden="false" customHeight="false" outlineLevel="0" collapsed="false">
      <c r="A10" s="165"/>
      <c r="C10" s="137" t="s">
        <v>34</v>
      </c>
      <c r="D10" s="136"/>
      <c r="E10" s="136"/>
      <c r="F10" s="138"/>
      <c r="G10" s="82" t="n">
        <f aca="false">IF(OR(Daten!B5="Januar",Daten!B5="Februar",Daten!B5="März",Daten!B5="April",Daten!B5="Mai",Daten!B5="Juni"),Daten!B11,0)</f>
        <v>1.72083333333333</v>
      </c>
      <c r="H10" s="83" t="n">
        <f aca="false">IF(Daten!B5="Januar",Daten!C11,0)</f>
        <v>0</v>
      </c>
      <c r="I10" s="36"/>
    </row>
    <row r="11" customFormat="false" ht="12.75" hidden="false" customHeight="false" outlineLevel="0" collapsed="false">
      <c r="A11" s="165"/>
      <c r="C11" s="137" t="s">
        <v>35</v>
      </c>
      <c r="D11" s="138"/>
      <c r="E11" s="138"/>
      <c r="F11" s="138"/>
      <c r="G11" s="76" t="n">
        <f aca="false">IF(OR(Daten!B5="Januar",Daten!B5="Februar",Daten!B5="März",Daten!B5="April",Daten!B5="Mai",Daten!B5="Juni"),Daten!B12,0)</f>
        <v>0.131944444444444</v>
      </c>
      <c r="H11" s="83" t="n">
        <f aca="false">IF(Daten!B5="Januar",Daten!C12,0)</f>
        <v>0</v>
      </c>
      <c r="I11" s="36"/>
    </row>
    <row r="12" customFormat="false" ht="13.5" hidden="false" customHeight="false" outlineLevel="0" collapsed="false">
      <c r="A12" s="165"/>
      <c r="C12" s="71"/>
      <c r="D12" s="72"/>
      <c r="E12" s="72"/>
      <c r="F12" s="72"/>
      <c r="G12" s="72"/>
      <c r="H12" s="85"/>
      <c r="I12" s="86"/>
    </row>
    <row r="13" customFormat="false" ht="12.75" hidden="false" customHeight="false" outlineLevel="0" collapsed="false">
      <c r="A13" s="165"/>
      <c r="B13" s="139" t="s">
        <v>36</v>
      </c>
      <c r="C13" s="140" t="s">
        <v>37</v>
      </c>
      <c r="D13" s="140" t="s">
        <v>38</v>
      </c>
      <c r="E13" s="140" t="s">
        <v>37</v>
      </c>
      <c r="F13" s="140" t="s">
        <v>38</v>
      </c>
      <c r="G13" s="140" t="s">
        <v>37</v>
      </c>
      <c r="H13" s="140" t="s">
        <v>38</v>
      </c>
      <c r="I13" s="140" t="s">
        <v>39</v>
      </c>
      <c r="J13" s="141" t="s">
        <v>13</v>
      </c>
    </row>
    <row r="14" customFormat="false" ht="12.75" hidden="false" customHeight="false" outlineLevel="0" collapsed="false">
      <c r="A14" s="130" t="s">
        <v>21</v>
      </c>
      <c r="B14" s="142" t="n">
        <v>1</v>
      </c>
      <c r="C14" s="92" t="n">
        <f aca="false">IF($K14="Feiertag","0",IF($A14="Donnerstag",Daten!$H$17,IF($A14="Freitag",Daten!$J$17,IF($A14="Montag",Daten!$B$17,IF($A14="Dienstag",Daten!$D$17,IF($A14="Mittwoch",Daten!$F$17,IF($A14="Samstag",Daten!$L$17,"0")))))))</f>
        <v>0</v>
      </c>
      <c r="D14" s="93" t="n">
        <f aca="false">IF($K14="Feiertag","0",IF($A14="Donnerstag",Daten!$I$17,IF($A14="Freitag",Daten!$K$17,IF($A14="Montag",Daten!$C$17,IF($A14="Dienstag",Daten!$E$17,IF($A14="Mittwoch",Daten!$G$17,IF($A14="Samstag",Daten!$M$17,"0")))))))</f>
        <v>0</v>
      </c>
      <c r="E14" s="92" t="n">
        <f aca="false">IF($K14="Feiertag","0",IF($A14="Donnerstag",Daten!$H$18,IF($A14="Freitag",Daten!$J$18,IF($A14="Montag",Daten!$B$18,IF($A14="Dienstag",Daten!$D$18,IF($A14="Mittwoch",Daten!$F$18,IF($A14="Samstag",Daten!$L$18,"0")))))))</f>
        <v>0</v>
      </c>
      <c r="F14" s="93" t="n">
        <f aca="false">IF($K14="Feiertag","0",IF($A14="Donnerstag",Daten!$I$18,IF($A14="Freitag",Daten!$K$18,IF($A14="Montag",Daten!$C$18,IF($A14="Dienstag",Daten!$E$18,IF($A14="Mittwoch",Daten!$G$18,IF($A14="Samstag",Daten!$M$18,"0")))))))</f>
        <v>0</v>
      </c>
      <c r="G14" s="150"/>
      <c r="H14" s="151"/>
      <c r="I14" s="152" t="n">
        <f aca="false">D14-C14+F14-E14+H14-G14</f>
        <v>0</v>
      </c>
      <c r="J14" s="153" t="n">
        <f aca="false">I14</f>
        <v>0</v>
      </c>
    </row>
    <row r="15" customFormat="false" ht="12.75" hidden="false" customHeight="false" outlineLevel="0" collapsed="false">
      <c r="A15" s="130" t="s">
        <v>22</v>
      </c>
      <c r="B15" s="142" t="n">
        <v>2</v>
      </c>
      <c r="C15" s="92" t="n">
        <f aca="false">IF($K15="Feiertag","0",IF($A15="Donnerstag",Daten!$H$17,IF($A15="Freitag",Daten!$J$17,IF($A15="Montag",Daten!$B$17,IF($A15="Dienstag",Daten!$D$17,IF($A15="Mittwoch",Daten!$F$17,IF($A15="Samstag",Daten!$L$17,"0")))))))</f>
        <v>0</v>
      </c>
      <c r="D15" s="93" t="n">
        <f aca="false">IF($K15="Feiertag","0",IF($A15="Donnerstag",Daten!$I$17,IF($A15="Freitag",Daten!$K$17,IF($A15="Montag",Daten!$C$17,IF($A15="Dienstag",Daten!$E$17,IF($A15="Mittwoch",Daten!$G$17,IF($A15="Samstag",Daten!$M$17,"0")))))))</f>
        <v>0</v>
      </c>
      <c r="E15" s="92" t="n">
        <f aca="false">IF($K15="Feiertag","0",IF($A15="Donnerstag",Daten!$H$18,IF($A15="Freitag",Daten!$J$18,IF($A15="Montag",Daten!$B$18,IF($A15="Dienstag",Daten!$D$18,IF($A15="Mittwoch",Daten!$F$18,IF($A15="Samstag",Daten!$L$18,"0")))))))</f>
        <v>0</v>
      </c>
      <c r="F15" s="93" t="n">
        <f aca="false">IF($K15="Feiertag","0",IF($A15="Donnerstag",Daten!$I$18,IF($A15="Freitag",Daten!$K$18,IF($A15="Montag",Daten!$C$18,IF($A15="Dienstag",Daten!$E$18,IF($A15="Mittwoch",Daten!$G$18,IF($A15="Samstag",Daten!$M$18,"0")))))))</f>
        <v>0</v>
      </c>
      <c r="G15" s="150"/>
      <c r="H15" s="151"/>
      <c r="I15" s="152" t="n">
        <f aca="false">D15-C15+F15-E15+H15-G15</f>
        <v>0</v>
      </c>
      <c r="J15" s="153" t="n">
        <f aca="false">I15</f>
        <v>0</v>
      </c>
    </row>
    <row r="16" customFormat="false" ht="12.75" hidden="false" customHeight="false" outlineLevel="0" collapsed="false">
      <c r="A16" s="130" t="s">
        <v>23</v>
      </c>
      <c r="B16" s="142" t="n">
        <v>3</v>
      </c>
      <c r="C16" s="92" t="n">
        <f aca="false">IF($K16="Feiertag","0",IF($A16="Donnerstag",Daten!$H$17,IF($A16="Freitag",Daten!$J$17,IF($A16="Montag",Daten!$B$17,IF($A16="Dienstag",Daten!$D$17,IF($A16="Mittwoch",Daten!$F$17,IF($A16="Samstag",Daten!$L$17,"0")))))))</f>
        <v>0</v>
      </c>
      <c r="D16" s="93" t="n">
        <f aca="false">IF($K16="Feiertag","0",IF($A16="Donnerstag",Daten!$I$17,IF($A16="Freitag",Daten!$K$17,IF($A16="Montag",Daten!$C$17,IF($A16="Dienstag",Daten!$E$17,IF($A16="Mittwoch",Daten!$G$17,IF($A16="Samstag",Daten!$M$17,"0")))))))</f>
        <v>0</v>
      </c>
      <c r="E16" s="92" t="n">
        <f aca="false">IF($K16="Feiertag","0",IF($A16="Donnerstag",Daten!$H$18,IF($A16="Freitag",Daten!$J$18,IF($A16="Montag",Daten!$B$18,IF($A16="Dienstag",Daten!$D$18,IF($A16="Mittwoch",Daten!$F$18,IF($A16="Samstag",Daten!$L$18,"0")))))))</f>
        <v>0</v>
      </c>
      <c r="F16" s="93" t="n">
        <f aca="false">IF($K16="Feiertag","0",IF($A16="Donnerstag",Daten!$I$18,IF($A16="Freitag",Daten!$K$18,IF($A16="Montag",Daten!$C$18,IF($A16="Dienstag",Daten!$E$18,IF($A16="Mittwoch",Daten!$G$18,IF($A16="Samstag",Daten!$M$18,"0")))))))</f>
        <v>0</v>
      </c>
      <c r="G16" s="150"/>
      <c r="H16" s="151"/>
      <c r="I16" s="152" t="n">
        <f aca="false">D16-C16+F16-E16+H16-G16</f>
        <v>0</v>
      </c>
      <c r="J16" s="153" t="n">
        <f aca="false">I16</f>
        <v>0</v>
      </c>
    </row>
    <row r="17" customFormat="false" ht="12.75" hidden="false" customHeight="false" outlineLevel="0" collapsed="false">
      <c r="A17" s="130" t="s">
        <v>24</v>
      </c>
      <c r="B17" s="142" t="n">
        <v>4</v>
      </c>
      <c r="C17" s="92" t="n">
        <f aca="false">IF($K17="Feiertag","0",IF($A17="Donnerstag",Daten!$H$17,IF($A17="Freitag",Daten!$J$17,IF($A17="Montag",Daten!$B$17,IF($A17="Dienstag",Daten!$D$17,IF($A17="Mittwoch",Daten!$F$17,IF($A17="Samstag",Daten!$L$17,"0")))))))</f>
        <v>0</v>
      </c>
      <c r="D17" s="93" t="n">
        <f aca="false">IF($K17="Feiertag","0",IF($A17="Donnerstag",Daten!$I$17,IF($A17="Freitag",Daten!$K$17,IF($A17="Montag",Daten!$C$17,IF($A17="Dienstag",Daten!$E$17,IF($A17="Mittwoch",Daten!$G$17,IF($A17="Samstag",Daten!$M$17,"0")))))))</f>
        <v>0</v>
      </c>
      <c r="E17" s="92" t="n">
        <f aca="false">IF($K17="Feiertag","0",IF($A17="Donnerstag",Daten!$H$18,IF($A17="Freitag",Daten!$J$18,IF($A17="Montag",Daten!$B$18,IF($A17="Dienstag",Daten!$D$18,IF($A17="Mittwoch",Daten!$F$18,IF($A17="Samstag",Daten!$L$18,"0")))))))</f>
        <v>0</v>
      </c>
      <c r="F17" s="93" t="n">
        <f aca="false">IF($K17="Feiertag","0",IF($A17="Donnerstag",Daten!$I$18,IF($A17="Freitag",Daten!$K$18,IF($A17="Montag",Daten!$C$18,IF($A17="Dienstag",Daten!$E$18,IF($A17="Mittwoch",Daten!$G$18,IF($A17="Samstag",Daten!$M$18,"0")))))))</f>
        <v>0</v>
      </c>
      <c r="G17" s="150"/>
      <c r="H17" s="151"/>
      <c r="I17" s="152" t="n">
        <f aca="false">D17-C17+F17-E17+H17-G17</f>
        <v>0</v>
      </c>
      <c r="J17" s="153" t="n">
        <f aca="false">I17</f>
        <v>0</v>
      </c>
      <c r="K17" s="166"/>
    </row>
    <row r="18" customFormat="false" ht="12.75" hidden="false" customHeight="false" outlineLevel="0" collapsed="false">
      <c r="A18" s="130" t="s">
        <v>40</v>
      </c>
      <c r="B18" s="142" t="n">
        <v>5</v>
      </c>
      <c r="C18" s="92" t="str">
        <f aca="false">IF($K18="Feiertag","0",IF($A18="Donnerstag",Daten!$H$17,IF($A18="Freitag",Daten!$J$17,IF($A18="Montag",Daten!$B$17,IF($A18="Dienstag",Daten!$D$17,IF($A18="Mittwoch",Daten!$F$17,IF($A18="Samstag",Daten!$L$17,"0")))))))</f>
        <v>0</v>
      </c>
      <c r="D18" s="93" t="str">
        <f aca="false">IF($K18="Feiertag","0",IF($A18="Donnerstag",Daten!$I$17,IF($A18="Freitag",Daten!$K$17,IF($A18="Montag",Daten!$C$17,IF($A18="Dienstag",Daten!$E$17,IF($A18="Mittwoch",Daten!$G$17,IF($A18="Samstag",Daten!$M$17,"0")))))))</f>
        <v>0</v>
      </c>
      <c r="E18" s="92" t="str">
        <f aca="false">IF($K18="Feiertag","0",IF($A18="Donnerstag",Daten!$H$18,IF($A18="Freitag",Daten!$J$18,IF($A18="Montag",Daten!$B$18,IF($A18="Dienstag",Daten!$D$18,IF($A18="Mittwoch",Daten!$F$18,IF($A18="Samstag",Daten!$L$18,"0")))))))</f>
        <v>0</v>
      </c>
      <c r="F18" s="93" t="str">
        <f aca="false">IF($K18="Feiertag","0",IF($A18="Donnerstag",Daten!$I$18,IF($A18="Freitag",Daten!$K$18,IF($A18="Montag",Daten!$C$18,IF($A18="Dienstag",Daten!$E$18,IF($A18="Mittwoch",Daten!$G$18,IF($A18="Samstag",Daten!$M$18,"0")))))))</f>
        <v>0</v>
      </c>
      <c r="G18" s="150"/>
      <c r="H18" s="151"/>
      <c r="I18" s="152" t="n">
        <f aca="false">D18-C18+F18-E18+H18-G18</f>
        <v>0</v>
      </c>
      <c r="J18" s="153" t="n">
        <f aca="false">I18</f>
        <v>0</v>
      </c>
    </row>
    <row r="19" customFormat="false" ht="12.75" hidden="false" customHeight="false" outlineLevel="0" collapsed="false">
      <c r="A19" s="130" t="s">
        <v>19</v>
      </c>
      <c r="B19" s="142" t="n">
        <v>6</v>
      </c>
      <c r="C19" s="92" t="str">
        <f aca="false">IF($K19="Feiertag","0",IF($A19="Donnerstag",Daten!$H$17,IF($A19="Freitag",Daten!$J$17,IF($A19="Montag",Daten!$B$17,IF($A19="Dienstag",Daten!$D$17,IF($A19="Mittwoch",Daten!$F$17,IF($A19="Samstag",Daten!$L$17,"0")))))))</f>
        <v>0</v>
      </c>
      <c r="D19" s="93" t="str">
        <f aca="false">IF($K19="Feiertag","0",IF($A19="Donnerstag",Daten!$I$17,IF($A19="Freitag",Daten!$K$17,IF($A19="Montag",Daten!$C$17,IF($A19="Dienstag",Daten!$E$17,IF($A19="Mittwoch",Daten!$G$17,IF($A19="Samstag",Daten!$M$17,"0")))))))</f>
        <v>0</v>
      </c>
      <c r="E19" s="92" t="str">
        <f aca="false">IF($K19="Feiertag","0",IF($A19="Donnerstag",Daten!$H$18,IF($A19="Freitag",Daten!$J$18,IF($A19="Montag",Daten!$B$18,IF($A19="Dienstag",Daten!$D$18,IF($A19="Mittwoch",Daten!$F$18,IF($A19="Samstag",Daten!$L$18,"0")))))))</f>
        <v>0</v>
      </c>
      <c r="F19" s="93" t="str">
        <f aca="false">IF($K19="Feiertag","0",IF($A19="Donnerstag",Daten!$I$18,IF($A19="Freitag",Daten!$K$18,IF($A19="Montag",Daten!$C$18,IF($A19="Dienstag",Daten!$E$18,IF($A19="Mittwoch",Daten!$G$18,IF($A19="Samstag",Daten!$M$18,"0")))))))</f>
        <v>0</v>
      </c>
      <c r="G19" s="150"/>
      <c r="H19" s="151"/>
      <c r="I19" s="152" t="n">
        <f aca="false">D19-C19+F19-E19+H19-G19</f>
        <v>0</v>
      </c>
      <c r="J19" s="153" t="n">
        <f aca="false">I19</f>
        <v>0</v>
      </c>
      <c r="K19" s="167" t="s">
        <v>41</v>
      </c>
    </row>
    <row r="20" customFormat="false" ht="12.75" hidden="false" customHeight="false" outlineLevel="0" collapsed="false">
      <c r="A20" s="130" t="s">
        <v>20</v>
      </c>
      <c r="B20" s="142" t="n">
        <v>7</v>
      </c>
      <c r="C20" s="92" t="n">
        <f aca="false">IF($K20="Feiertag","0",IF($A20="Donnerstag",Daten!$H$17,IF($A20="Freitag",Daten!$J$17,IF($A20="Montag",Daten!$B$17,IF($A20="Dienstag",Daten!$D$17,IF($A20="Mittwoch",Daten!$F$17,IF($A20="Samstag",Daten!$L$17,"0")))))))</f>
        <v>0.625</v>
      </c>
      <c r="D20" s="93" t="n">
        <f aca="false">IF($K20="Feiertag","0",IF($A20="Donnerstag",Daten!$I$17,IF($A20="Freitag",Daten!$K$17,IF($A20="Montag",Daten!$C$17,IF($A20="Dienstag",Daten!$E$17,IF($A20="Mittwoch",Daten!$G$17,IF($A20="Samstag",Daten!$M$17,"0")))))))</f>
        <v>0.833333333333333</v>
      </c>
      <c r="E20" s="92" t="n">
        <f aca="false">IF($K20="Feiertag","0",IF($A20="Donnerstag",Daten!$H$18,IF($A20="Freitag",Daten!$J$18,IF($A20="Montag",Daten!$B$18,IF($A20="Dienstag",Daten!$D$18,IF($A20="Mittwoch",Daten!$F$18,IF($A20="Samstag",Daten!$L$18,"0")))))))</f>
        <v>0</v>
      </c>
      <c r="F20" s="93" t="n">
        <f aca="false">IF($K20="Feiertag","0",IF($A20="Donnerstag",Daten!$I$18,IF($A20="Freitag",Daten!$K$18,IF($A20="Montag",Daten!$C$18,IF($A20="Dienstag",Daten!$E$18,IF($A20="Mittwoch",Daten!$G$18,IF($A20="Samstag",Daten!$M$18,"0")))))))</f>
        <v>0</v>
      </c>
      <c r="G20" s="150"/>
      <c r="H20" s="151"/>
      <c r="I20" s="152" t="n">
        <f aca="false">D20-C20+F20-E20+H20-G20</f>
        <v>0.208333333333333</v>
      </c>
      <c r="J20" s="153" t="n">
        <f aca="false">I20</f>
        <v>0.208333333333333</v>
      </c>
    </row>
    <row r="21" customFormat="false" ht="12.75" hidden="false" customHeight="false" outlineLevel="0" collapsed="false">
      <c r="A21" s="130" t="s">
        <v>21</v>
      </c>
      <c r="B21" s="142" t="n">
        <v>8</v>
      </c>
      <c r="C21" s="92" t="n">
        <v>0.583333333333333</v>
      </c>
      <c r="D21" s="93" t="n">
        <v>0.770833333333333</v>
      </c>
      <c r="E21" s="92" t="n">
        <f aca="false">IF($K21="Feiertag","0",IF($A21="Donnerstag",Daten!$H$18,IF($A21="Freitag",Daten!$J$18,IF($A21="Montag",Daten!$B$18,IF($A21="Dienstag",Daten!$D$18,IF($A21="Mittwoch",Daten!$F$18,IF($A21="Samstag",Daten!$L$18,"0")))))))</f>
        <v>0</v>
      </c>
      <c r="F21" s="93" t="n">
        <f aca="false">IF($K21="Feiertag","0",IF($A21="Donnerstag",Daten!$I$18,IF($A21="Freitag",Daten!$K$18,IF($A21="Montag",Daten!$C$18,IF($A21="Dienstag",Daten!$E$18,IF($A21="Mittwoch",Daten!$G$18,IF($A21="Samstag",Daten!$M$18,"0")))))))</f>
        <v>0</v>
      </c>
      <c r="G21" s="150"/>
      <c r="H21" s="151"/>
      <c r="I21" s="152" t="n">
        <f aca="false">D21-C21+F21-E21+H21-G21</f>
        <v>0.1875</v>
      </c>
      <c r="J21" s="153" t="n">
        <f aca="false">I21</f>
        <v>0.1875</v>
      </c>
    </row>
    <row r="22" customFormat="false" ht="12.75" hidden="false" customHeight="false" outlineLevel="0" collapsed="false">
      <c r="A22" s="130" t="s">
        <v>22</v>
      </c>
      <c r="B22" s="142" t="n">
        <v>9</v>
      </c>
      <c r="C22" s="92" t="n">
        <f aca="false">IF($K22="Feiertag","0",IF($A22="Donnerstag",Daten!$H$17,IF($A22="Freitag",Daten!$J$17,IF($A22="Montag",Daten!$B$17,IF($A22="Dienstag",Daten!$D$17,IF($A22="Mittwoch",Daten!$F$17,IF($A22="Samstag",Daten!$L$17,"0")))))))</f>
        <v>0</v>
      </c>
      <c r="D22" s="93" t="n">
        <f aca="false">IF($K22="Feiertag","0",IF($A22="Donnerstag",Daten!$I$17,IF($A22="Freitag",Daten!$K$17,IF($A22="Montag",Daten!$C$17,IF($A22="Dienstag",Daten!$E$17,IF($A22="Mittwoch",Daten!$G$17,IF($A22="Samstag",Daten!$M$17,"0")))))))</f>
        <v>0</v>
      </c>
      <c r="E22" s="92" t="n">
        <f aca="false">IF($K22="Feiertag","0",IF($A22="Donnerstag",Daten!$H$18,IF($A22="Freitag",Daten!$J$18,IF($A22="Montag",Daten!$B$18,IF($A22="Dienstag",Daten!$D$18,IF($A22="Mittwoch",Daten!$F$18,IF($A22="Samstag",Daten!$L$18,"0")))))))</f>
        <v>0</v>
      </c>
      <c r="F22" s="93" t="n">
        <f aca="false">IF($K22="Feiertag","0",IF($A22="Donnerstag",Daten!$I$18,IF($A22="Freitag",Daten!$K$18,IF($A22="Montag",Daten!$C$18,IF($A22="Dienstag",Daten!$E$18,IF($A22="Mittwoch",Daten!$G$18,IF($A22="Samstag",Daten!$M$18,"0")))))))</f>
        <v>0</v>
      </c>
      <c r="G22" s="150"/>
      <c r="H22" s="151"/>
      <c r="I22" s="152" t="n">
        <f aca="false">D22-C22+F22-E22+H22-G22</f>
        <v>0</v>
      </c>
      <c r="J22" s="153" t="n">
        <f aca="false">I22</f>
        <v>0</v>
      </c>
    </row>
    <row r="23" customFormat="false" ht="12.75" hidden="false" customHeight="false" outlineLevel="0" collapsed="false">
      <c r="A23" s="130" t="s">
        <v>23</v>
      </c>
      <c r="B23" s="142" t="n">
        <v>10</v>
      </c>
      <c r="C23" s="92" t="n">
        <f aca="false">IF($K23="Feiertag","0",IF($A23="Donnerstag",Daten!$H$17,IF($A23="Freitag",Daten!$J$17,IF($A23="Montag",Daten!$B$17,IF($A23="Dienstag",Daten!$D$17,IF($A23="Mittwoch",Daten!$F$17,IF($A23="Samstag",Daten!$L$17,"0")))))))</f>
        <v>0</v>
      </c>
      <c r="D23" s="93" t="n">
        <f aca="false">IF($K23="Feiertag","0",IF($A23="Donnerstag",Daten!$I$17,IF($A23="Freitag",Daten!$K$17,IF($A23="Montag",Daten!$C$17,IF($A23="Dienstag",Daten!$E$17,IF($A23="Mittwoch",Daten!$G$17,IF($A23="Samstag",Daten!$M$17,"0")))))))</f>
        <v>0</v>
      </c>
      <c r="E23" s="92" t="n">
        <f aca="false">IF($K23="Feiertag","0",IF($A23="Donnerstag",Daten!$H$18,IF($A23="Freitag",Daten!$J$18,IF($A23="Montag",Daten!$B$18,IF($A23="Dienstag",Daten!$D$18,IF($A23="Mittwoch",Daten!$F$18,IF($A23="Samstag",Daten!$L$18,"0")))))))</f>
        <v>0</v>
      </c>
      <c r="F23" s="93" t="n">
        <f aca="false">IF($K23="Feiertag","0",IF($A23="Donnerstag",Daten!$I$18,IF($A23="Freitag",Daten!$K$18,IF($A23="Montag",Daten!$C$18,IF($A23="Dienstag",Daten!$E$18,IF($A23="Mittwoch",Daten!$G$18,IF($A23="Samstag",Daten!$M$18,"0")))))))</f>
        <v>0</v>
      </c>
      <c r="G23" s="150"/>
      <c r="H23" s="151"/>
      <c r="I23" s="152" t="n">
        <f aca="false">D23-C23+F23-E23+H23-G23</f>
        <v>0</v>
      </c>
      <c r="J23" s="153" t="n">
        <f aca="false">I23</f>
        <v>0</v>
      </c>
    </row>
    <row r="24" customFormat="false" ht="12.75" hidden="false" customHeight="false" outlineLevel="0" collapsed="false">
      <c r="A24" s="130" t="s">
        <v>24</v>
      </c>
      <c r="B24" s="142" t="n">
        <v>11</v>
      </c>
      <c r="C24" s="92" t="n">
        <f aca="false">IF($K24="Feiertag","0",IF($A24="Donnerstag",Daten!$H$17,IF($A24="Freitag",Daten!$J$17,IF($A24="Montag",Daten!$B$17,IF($A24="Dienstag",Daten!$D$17,IF($A24="Mittwoch",Daten!$F$17,IF($A24="Samstag",Daten!$L$17,"0")))))))</f>
        <v>0</v>
      </c>
      <c r="D24" s="93" t="n">
        <f aca="false">IF($K24="Feiertag","0",IF($A24="Donnerstag",Daten!$I$17,IF($A24="Freitag",Daten!$K$17,IF($A24="Montag",Daten!$C$17,IF($A24="Dienstag",Daten!$E$17,IF($A24="Mittwoch",Daten!$G$17,IF($A24="Samstag",Daten!$M$17,"0")))))))</f>
        <v>0</v>
      </c>
      <c r="E24" s="92" t="n">
        <f aca="false">IF($K24="Feiertag","0",IF($A24="Donnerstag",Daten!$H$18,IF($A24="Freitag",Daten!$J$18,IF($A24="Montag",Daten!$B$18,IF($A24="Dienstag",Daten!$D$18,IF($A24="Mittwoch",Daten!$F$18,IF($A24="Samstag",Daten!$L$18,"0")))))))</f>
        <v>0</v>
      </c>
      <c r="F24" s="93" t="n">
        <f aca="false">IF($K24="Feiertag","0",IF($A24="Donnerstag",Daten!$I$18,IF($A24="Freitag",Daten!$K$18,IF($A24="Montag",Daten!$C$18,IF($A24="Dienstag",Daten!$E$18,IF($A24="Mittwoch",Daten!$G$18,IF($A24="Samstag",Daten!$M$18,"0")))))))</f>
        <v>0</v>
      </c>
      <c r="G24" s="150"/>
      <c r="H24" s="151"/>
      <c r="I24" s="152" t="n">
        <f aca="false">D24-C24+F24-E24+H24-G24</f>
        <v>0</v>
      </c>
      <c r="J24" s="153" t="n">
        <f aca="false">I24</f>
        <v>0</v>
      </c>
    </row>
    <row r="25" customFormat="false" ht="12.75" hidden="false" customHeight="false" outlineLevel="0" collapsed="false">
      <c r="A25" s="130" t="s">
        <v>40</v>
      </c>
      <c r="B25" s="142" t="n">
        <v>12</v>
      </c>
      <c r="C25" s="92" t="str">
        <f aca="false">IF($K25="Feiertag","0",IF($A25="Donnerstag",Daten!$H$17,IF($A25="Freitag",Daten!$J$17,IF($A25="Montag",Daten!$B$17,IF($A25="Dienstag",Daten!$D$17,IF($A25="Mittwoch",Daten!$F$17,IF($A25="Samstag",Daten!$L$17,"0")))))))</f>
        <v>0</v>
      </c>
      <c r="D25" s="93" t="str">
        <f aca="false">IF($K25="Feiertag","0",IF($A25="Donnerstag",Daten!$I$17,IF($A25="Freitag",Daten!$K$17,IF($A25="Montag",Daten!$C$17,IF($A25="Dienstag",Daten!$E$17,IF($A25="Mittwoch",Daten!$G$17,IF($A25="Samstag",Daten!$M$17,"0")))))))</f>
        <v>0</v>
      </c>
      <c r="E25" s="92" t="str">
        <f aca="false">IF($K25="Feiertag","0",IF($A25="Donnerstag",Daten!$H$18,IF($A25="Freitag",Daten!$J$18,IF($A25="Montag",Daten!$B$18,IF($A25="Dienstag",Daten!$D$18,IF($A25="Mittwoch",Daten!$F$18,IF($A25="Samstag",Daten!$L$18,"0")))))))</f>
        <v>0</v>
      </c>
      <c r="F25" s="93" t="str">
        <f aca="false">IF($K25="Feiertag","0",IF($A25="Donnerstag",Daten!$I$18,IF($A25="Freitag",Daten!$K$18,IF($A25="Montag",Daten!$C$18,IF($A25="Dienstag",Daten!$E$18,IF($A25="Mittwoch",Daten!$G$18,IF($A25="Samstag",Daten!$M$18,"0")))))))</f>
        <v>0</v>
      </c>
      <c r="G25" s="150"/>
      <c r="H25" s="151"/>
      <c r="I25" s="152" t="n">
        <f aca="false">D25-C25+F25-E25+H25-G25</f>
        <v>0</v>
      </c>
      <c r="J25" s="153" t="n">
        <f aca="false">I25</f>
        <v>0</v>
      </c>
    </row>
    <row r="26" customFormat="false" ht="12.75" hidden="false" customHeight="false" outlineLevel="0" collapsed="false">
      <c r="A26" s="130" t="s">
        <v>19</v>
      </c>
      <c r="B26" s="142" t="n">
        <v>13</v>
      </c>
      <c r="C26" s="92" t="n">
        <f aca="false">IF($K26="Feiertag","0",IF($A26="Donnerstag",Daten!$H$17,IF($A26="Freitag",Daten!$J$17,IF($A26="Montag",Daten!$B$17,IF($A26="Dienstag",Daten!$D$17,IF($A26="Mittwoch",Daten!$F$17,IF($A26="Samstag",Daten!$L$17,"0")))))))</f>
        <v>0.583333333333333</v>
      </c>
      <c r="D26" s="93" t="n">
        <f aca="false">IF($K26="Feiertag","0",IF($A26="Donnerstag",Daten!$I$17,IF($A26="Freitag",Daten!$K$17,IF($A26="Montag",Daten!$C$17,IF($A26="Dienstag",Daten!$E$17,IF($A26="Mittwoch",Daten!$G$17,IF($A26="Samstag",Daten!$M$17,"0")))))))</f>
        <v>0.770833333333333</v>
      </c>
      <c r="E26" s="92" t="n">
        <f aca="false">IF($K26="Feiertag","0",IF($A26="Donnerstag",Daten!$H$18,IF($A26="Freitag",Daten!$J$18,IF($A26="Montag",Daten!$B$18,IF($A26="Dienstag",Daten!$D$18,IF($A26="Mittwoch",Daten!$F$18,IF($A26="Samstag",Daten!$L$18,"0")))))))</f>
        <v>0</v>
      </c>
      <c r="F26" s="93" t="n">
        <f aca="false">IF($K26="Feiertag","0",IF($A26="Donnerstag",Daten!$I$18,IF($A26="Freitag",Daten!$K$18,IF($A26="Montag",Daten!$C$18,IF($A26="Dienstag",Daten!$E$18,IF($A26="Mittwoch",Daten!$G$18,IF($A26="Samstag",Daten!$M$18,"0")))))))</f>
        <v>0</v>
      </c>
      <c r="G26" s="150"/>
      <c r="H26" s="151"/>
      <c r="I26" s="152" t="n">
        <f aca="false">D26-C26+F26-E26+H26-G26</f>
        <v>0.1875</v>
      </c>
      <c r="J26" s="153" t="n">
        <f aca="false">I26</f>
        <v>0.1875</v>
      </c>
    </row>
    <row r="27" customFormat="false" ht="12.75" hidden="false" customHeight="false" outlineLevel="0" collapsed="false">
      <c r="A27" s="130" t="s">
        <v>20</v>
      </c>
      <c r="B27" s="142" t="n">
        <v>14</v>
      </c>
      <c r="C27" s="92" t="n">
        <f aca="false">IF($K27="Feiertag","0",IF($A27="Donnerstag",Daten!$H$17,IF($A27="Freitag",Daten!$J$17,IF($A27="Montag",Daten!$B$17,IF($A27="Dienstag",Daten!$D$17,IF($A27="Mittwoch",Daten!$F$17,IF($A27="Samstag",Daten!$L$17,"0")))))))</f>
        <v>0.625</v>
      </c>
      <c r="D27" s="93" t="n">
        <f aca="false">IF($K27="Feiertag","0",IF($A27="Donnerstag",Daten!$I$17,IF($A27="Freitag",Daten!$K$17,IF($A27="Montag",Daten!$C$17,IF($A27="Dienstag",Daten!$E$17,IF($A27="Mittwoch",Daten!$G$17,IF($A27="Samstag",Daten!$M$17,"0")))))))</f>
        <v>0.833333333333333</v>
      </c>
      <c r="E27" s="92" t="n">
        <f aca="false">IF($K27="Feiertag","0",IF($A27="Donnerstag",Daten!$H$18,IF($A27="Freitag",Daten!$J$18,IF($A27="Montag",Daten!$B$18,IF($A27="Dienstag",Daten!$D$18,IF($A27="Mittwoch",Daten!$F$18,IF($A27="Samstag",Daten!$L$18,"0")))))))</f>
        <v>0</v>
      </c>
      <c r="F27" s="93" t="n">
        <f aca="false">IF($K27="Feiertag","0",IF($A27="Donnerstag",Daten!$I$18,IF($A27="Freitag",Daten!$K$18,IF($A27="Montag",Daten!$C$18,IF($A27="Dienstag",Daten!$E$18,IF($A27="Mittwoch",Daten!$G$18,IF($A27="Samstag",Daten!$M$18,"0")))))))</f>
        <v>0</v>
      </c>
      <c r="G27" s="150"/>
      <c r="H27" s="151"/>
      <c r="I27" s="152" t="n">
        <f aca="false">D27-C27+F27-E27+H27-G27</f>
        <v>0.208333333333333</v>
      </c>
      <c r="J27" s="153" t="n">
        <f aca="false">I27</f>
        <v>0.208333333333333</v>
      </c>
    </row>
    <row r="28" customFormat="false" ht="12.75" hidden="false" customHeight="false" outlineLevel="0" collapsed="false">
      <c r="A28" s="130" t="s">
        <v>21</v>
      </c>
      <c r="B28" s="142" t="n">
        <v>15</v>
      </c>
      <c r="C28" s="92" t="n">
        <f aca="false">IF($K28="Feiertag","0",IF($A28="Donnerstag",Daten!$H$17,IF($A28="Freitag",Daten!$J$17,IF($A28="Montag",Daten!$B$17,IF($A28="Dienstag",Daten!$D$17,IF($A28="Mittwoch",Daten!$F$17,IF($A28="Samstag",Daten!$L$17,"0")))))))</f>
        <v>0</v>
      </c>
      <c r="D28" s="93" t="n">
        <f aca="false">IF($K28="Feiertag","0",IF($A28="Donnerstag",Daten!$I$17,IF($A28="Freitag",Daten!$K$17,IF($A28="Montag",Daten!$C$17,IF($A28="Dienstag",Daten!$E$17,IF($A28="Mittwoch",Daten!$G$17,IF($A28="Samstag",Daten!$M$17,"0")))))))</f>
        <v>0</v>
      </c>
      <c r="E28" s="92" t="n">
        <f aca="false">IF($K28="Feiertag","0",IF($A28="Donnerstag",Daten!$H$18,IF($A28="Freitag",Daten!$J$18,IF($A28="Montag",Daten!$B$18,IF($A28="Dienstag",Daten!$D$18,IF($A28="Mittwoch",Daten!$F$18,IF($A28="Samstag",Daten!$L$18,"0")))))))</f>
        <v>0</v>
      </c>
      <c r="F28" s="93" t="n">
        <f aca="false">IF($K28="Feiertag","0",IF($A28="Donnerstag",Daten!$I$18,IF($A28="Freitag",Daten!$K$18,IF($A28="Montag",Daten!$C$18,IF($A28="Dienstag",Daten!$E$18,IF($A28="Mittwoch",Daten!$G$18,IF($A28="Samstag",Daten!$M$18,"0")))))))</f>
        <v>0</v>
      </c>
      <c r="G28" s="150"/>
      <c r="H28" s="151"/>
      <c r="I28" s="152" t="n">
        <f aca="false">D28-C28+F28-E28+H28-G28</f>
        <v>0</v>
      </c>
      <c r="J28" s="153" t="n">
        <f aca="false">I28</f>
        <v>0</v>
      </c>
    </row>
    <row r="29" customFormat="false" ht="12.75" hidden="false" customHeight="false" outlineLevel="0" collapsed="false">
      <c r="A29" s="130" t="s">
        <v>22</v>
      </c>
      <c r="B29" s="142" t="n">
        <v>16</v>
      </c>
      <c r="C29" s="92" t="str">
        <f aca="false">IF($K29="Feiertag","0",IF($A29="Donnerstag",Daten!$H$17,IF($A29="Freitag",Daten!$J$17,IF($A29="Montag",Daten!$B$17,IF($A29="Dienstag",Daten!$D$17,IF($A29="Mittwoch",Daten!$F$17,IF($A29="Samstag",Daten!$L$17,"0")))))))</f>
        <v>0</v>
      </c>
      <c r="D29" s="93" t="str">
        <f aca="false">IF($K29="Feiertag","0",IF($A29="Donnerstag",Daten!$I$17,IF($A29="Freitag",Daten!$K$17,IF($A29="Montag",Daten!$C$17,IF($A29="Dienstag",Daten!$E$17,IF($A29="Mittwoch",Daten!$G$17,IF($A29="Samstag",Daten!$M$17,"0")))))))</f>
        <v>0</v>
      </c>
      <c r="E29" s="92" t="str">
        <f aca="false">IF($K29="Feiertag","0",IF($A29="Donnerstag",Daten!$H$18,IF($A29="Freitag",Daten!$J$18,IF($A29="Montag",Daten!$B$18,IF($A29="Dienstag",Daten!$D$18,IF($A29="Mittwoch",Daten!$F$18,IF($A29="Samstag",Daten!$L$18,"0")))))))</f>
        <v>0</v>
      </c>
      <c r="F29" s="93" t="str">
        <f aca="false">IF($K29="Feiertag","0",IF($A29="Donnerstag",Daten!$I$18,IF($A29="Freitag",Daten!$K$18,IF($A29="Montag",Daten!$C$18,IF($A29="Dienstag",Daten!$E$18,IF($A29="Mittwoch",Daten!$G$18,IF($A29="Samstag",Daten!$M$18,"0")))))))</f>
        <v>0</v>
      </c>
      <c r="G29" s="150"/>
      <c r="H29" s="151"/>
      <c r="I29" s="152" t="n">
        <f aca="false">D29-C29+F29-E29+H29-G29</f>
        <v>0</v>
      </c>
      <c r="J29" s="153" t="n">
        <f aca="false">I29</f>
        <v>0</v>
      </c>
      <c r="K29" s="167" t="s">
        <v>41</v>
      </c>
    </row>
    <row r="30" customFormat="false" ht="12.75" hidden="false" customHeight="false" outlineLevel="0" collapsed="false">
      <c r="A30" s="130" t="s">
        <v>23</v>
      </c>
      <c r="B30" s="142" t="n">
        <v>17</v>
      </c>
      <c r="C30" s="92" t="n">
        <f aca="false">IF($K30="Feiertag","0",IF($A30="Donnerstag",Daten!$H$17,IF($A30="Freitag",Daten!$J$17,IF($A30="Montag",Daten!$B$17,IF($A30="Dienstag",Daten!$D$17,IF($A30="Mittwoch",Daten!$F$17,IF($A30="Samstag",Daten!$L$17,"0")))))))</f>
        <v>0</v>
      </c>
      <c r="D30" s="93" t="n">
        <f aca="false">IF($K30="Feiertag","0",IF($A30="Donnerstag",Daten!$I$17,IF($A30="Freitag",Daten!$K$17,IF($A30="Montag",Daten!$C$17,IF($A30="Dienstag",Daten!$E$17,IF($A30="Mittwoch",Daten!$G$17,IF($A30="Samstag",Daten!$M$17,"0")))))))</f>
        <v>0</v>
      </c>
      <c r="E30" s="92" t="n">
        <f aca="false">IF($K30="Feiertag","0",IF($A30="Donnerstag",Daten!$H$18,IF($A30="Freitag",Daten!$J$18,IF($A30="Montag",Daten!$B$18,IF($A30="Dienstag",Daten!$D$18,IF($A30="Mittwoch",Daten!$F$18,IF($A30="Samstag",Daten!$L$18,"0")))))))</f>
        <v>0</v>
      </c>
      <c r="F30" s="93" t="n">
        <f aca="false">IF($K30="Feiertag","0",IF($A30="Donnerstag",Daten!$I$18,IF($A30="Freitag",Daten!$K$18,IF($A30="Montag",Daten!$C$18,IF($A30="Dienstag",Daten!$E$18,IF($A30="Mittwoch",Daten!$G$18,IF($A30="Samstag",Daten!$M$18,"0")))))))</f>
        <v>0</v>
      </c>
      <c r="G30" s="150"/>
      <c r="H30" s="151"/>
      <c r="I30" s="152" t="n">
        <f aca="false">D30-C30+F30-E30+H30-G30</f>
        <v>0</v>
      </c>
      <c r="J30" s="153" t="n">
        <f aca="false">I30</f>
        <v>0</v>
      </c>
    </row>
    <row r="31" customFormat="false" ht="12.75" hidden="false" customHeight="false" outlineLevel="0" collapsed="false">
      <c r="A31" s="130" t="s">
        <v>24</v>
      </c>
      <c r="B31" s="142" t="n">
        <v>18</v>
      </c>
      <c r="C31" s="92" t="n">
        <f aca="false">IF($K31="Feiertag","0",IF($A31="Donnerstag",Daten!$H$17,IF($A31="Freitag",Daten!$J$17,IF($A31="Montag",Daten!$B$17,IF($A31="Dienstag",Daten!$D$17,IF($A31="Mittwoch",Daten!$F$17,IF($A31="Samstag",Daten!$L$17,"0")))))))</f>
        <v>0</v>
      </c>
      <c r="D31" s="93" t="n">
        <f aca="false">IF($K31="Feiertag","0",IF($A31="Donnerstag",Daten!$I$17,IF($A31="Freitag",Daten!$K$17,IF($A31="Montag",Daten!$C$17,IF($A31="Dienstag",Daten!$E$17,IF($A31="Mittwoch",Daten!$G$17,IF($A31="Samstag",Daten!$M$17,"0")))))))</f>
        <v>0</v>
      </c>
      <c r="E31" s="92" t="n">
        <f aca="false">IF($K31="Feiertag","0",IF($A31="Donnerstag",Daten!$H$18,IF($A31="Freitag",Daten!$J$18,IF($A31="Montag",Daten!$B$18,IF($A31="Dienstag",Daten!$D$18,IF($A31="Mittwoch",Daten!$F$18,IF($A31="Samstag",Daten!$L$18,"0")))))))</f>
        <v>0</v>
      </c>
      <c r="F31" s="93" t="n">
        <f aca="false">IF($K31="Feiertag","0",IF($A31="Donnerstag",Daten!$I$18,IF($A31="Freitag",Daten!$K$18,IF($A31="Montag",Daten!$C$18,IF($A31="Dienstag",Daten!$E$18,IF($A31="Mittwoch",Daten!$G$18,IF($A31="Samstag",Daten!$M$18,"0")))))))</f>
        <v>0</v>
      </c>
      <c r="G31" s="150"/>
      <c r="H31" s="151"/>
      <c r="I31" s="152" t="n">
        <f aca="false">D31-C31+F31-E31+H31-G31</f>
        <v>0</v>
      </c>
      <c r="J31" s="153" t="n">
        <f aca="false">I31</f>
        <v>0</v>
      </c>
    </row>
    <row r="32" customFormat="false" ht="12.75" hidden="false" customHeight="false" outlineLevel="0" collapsed="false">
      <c r="A32" s="130" t="s">
        <v>40</v>
      </c>
      <c r="B32" s="142" t="n">
        <v>19</v>
      </c>
      <c r="C32" s="92" t="str">
        <f aca="false">IF($K32="Feiertag","0",IF($A32="Donnerstag",Daten!$H$17,IF($A32="Freitag",Daten!$J$17,IF($A32="Montag",Daten!$B$17,IF($A32="Dienstag",Daten!$D$17,IF($A32="Mittwoch",Daten!$F$17,IF($A32="Samstag",Daten!$L$17,"0")))))))</f>
        <v>0</v>
      </c>
      <c r="D32" s="93" t="str">
        <f aca="false">IF($K32="Feiertag","0",IF($A32="Donnerstag",Daten!$I$17,IF($A32="Freitag",Daten!$K$17,IF($A32="Montag",Daten!$C$17,IF($A32="Dienstag",Daten!$E$17,IF($A32="Mittwoch",Daten!$G$17,IF($A32="Samstag",Daten!$M$17,"0")))))))</f>
        <v>0</v>
      </c>
      <c r="E32" s="92" t="str">
        <f aca="false">IF($K32="Feiertag","0",IF($A32="Donnerstag",Daten!$H$18,IF($A32="Freitag",Daten!$J$18,IF($A32="Montag",Daten!$B$18,IF($A32="Dienstag",Daten!$D$18,IF($A32="Mittwoch",Daten!$F$18,IF($A32="Samstag",Daten!$L$18,"0")))))))</f>
        <v>0</v>
      </c>
      <c r="F32" s="93" t="str">
        <f aca="false">IF($K32="Feiertag","0",IF($A32="Donnerstag",Daten!$I$18,IF($A32="Freitag",Daten!$K$18,IF($A32="Montag",Daten!$C$18,IF($A32="Dienstag",Daten!$E$18,IF($A32="Mittwoch",Daten!$G$18,IF($A32="Samstag",Daten!$M$18,"0")))))))</f>
        <v>0</v>
      </c>
      <c r="G32" s="150"/>
      <c r="H32" s="151"/>
      <c r="I32" s="152" t="n">
        <f aca="false">D32-C32+F32-E32+H32-G32</f>
        <v>0</v>
      </c>
      <c r="J32" s="153" t="n">
        <f aca="false">I32</f>
        <v>0</v>
      </c>
    </row>
    <row r="33" customFormat="false" ht="12.75" hidden="false" customHeight="false" outlineLevel="0" collapsed="false">
      <c r="A33" s="130" t="s">
        <v>19</v>
      </c>
      <c r="B33" s="142" t="n">
        <v>20</v>
      </c>
      <c r="C33" s="92" t="n">
        <f aca="false">IF($K33="Feiertag","0",IF($A33="Donnerstag",Daten!$H$17,IF($A33="Freitag",Daten!$J$17,IF($A33="Montag",Daten!$B$17,IF($A33="Dienstag",Daten!$D$17,IF($A33="Mittwoch",Daten!$F$17,IF($A33="Samstag",Daten!$L$17,"0")))))))</f>
        <v>0.583333333333333</v>
      </c>
      <c r="D33" s="93" t="n">
        <f aca="false">IF($K33="Feiertag","0",IF($A33="Donnerstag",Daten!$I$17,IF($A33="Freitag",Daten!$K$17,IF($A33="Montag",Daten!$C$17,IF($A33="Dienstag",Daten!$E$17,IF($A33="Mittwoch",Daten!$G$17,IF($A33="Samstag",Daten!$M$17,"0")))))))</f>
        <v>0.770833333333333</v>
      </c>
      <c r="E33" s="92" t="n">
        <f aca="false">IF($K33="Feiertag","0",IF($A33="Donnerstag",Daten!$H$18,IF($A33="Freitag",Daten!$J$18,IF($A33="Montag",Daten!$B$18,IF($A33="Dienstag",Daten!$D$18,IF($A33="Mittwoch",Daten!$F$18,IF($A33="Samstag",Daten!$L$18,"0")))))))</f>
        <v>0</v>
      </c>
      <c r="F33" s="93" t="n">
        <f aca="false">IF($K33="Feiertag","0",IF($A33="Donnerstag",Daten!$I$18,IF($A33="Freitag",Daten!$K$18,IF($A33="Montag",Daten!$C$18,IF($A33="Dienstag",Daten!$E$18,IF($A33="Mittwoch",Daten!$G$18,IF($A33="Samstag",Daten!$M$18,"0")))))))</f>
        <v>0</v>
      </c>
      <c r="G33" s="150"/>
      <c r="H33" s="151"/>
      <c r="I33" s="152" t="n">
        <f aca="false">D33-C33+F33-E33+H33-G33</f>
        <v>0.1875</v>
      </c>
      <c r="J33" s="153" t="n">
        <f aca="false">I33</f>
        <v>0.1875</v>
      </c>
    </row>
    <row r="34" customFormat="false" ht="12.75" hidden="false" customHeight="false" outlineLevel="0" collapsed="false">
      <c r="A34" s="130" t="s">
        <v>20</v>
      </c>
      <c r="B34" s="142" t="n">
        <v>21</v>
      </c>
      <c r="C34" s="92" t="n">
        <f aca="false">IF($K34="Feiertag","0",IF($A34="Donnerstag",Daten!$H$17,IF($A34="Freitag",Daten!$J$17,IF($A34="Montag",Daten!$B$17,IF($A34="Dienstag",Daten!$D$17,IF($A34="Mittwoch",Daten!$F$17,IF($A34="Samstag",Daten!$L$17,"0")))))))</f>
        <v>0.625</v>
      </c>
      <c r="D34" s="93" t="n">
        <f aca="false">IF($K34="Feiertag","0",IF($A34="Donnerstag",Daten!$I$17,IF($A34="Freitag",Daten!$K$17,IF($A34="Montag",Daten!$C$17,IF($A34="Dienstag",Daten!$E$17,IF($A34="Mittwoch",Daten!$G$17,IF($A34="Samstag",Daten!$M$17,"0")))))))</f>
        <v>0.833333333333333</v>
      </c>
      <c r="E34" s="92" t="n">
        <f aca="false">IF($K34="Feiertag","0",IF($A34="Donnerstag",Daten!$H$18,IF($A34="Freitag",Daten!$J$18,IF($A34="Montag",Daten!$B$18,IF($A34="Dienstag",Daten!$D$18,IF($A34="Mittwoch",Daten!$F$18,IF($A34="Samstag",Daten!$L$18,"0")))))))</f>
        <v>0</v>
      </c>
      <c r="F34" s="93" t="n">
        <f aca="false">IF($K34="Feiertag","0",IF($A34="Donnerstag",Daten!$I$18,IF($A34="Freitag",Daten!$K$18,IF($A34="Montag",Daten!$C$18,IF($A34="Dienstag",Daten!$E$18,IF($A34="Mittwoch",Daten!$G$18,IF($A34="Samstag",Daten!$M$18,"0")))))))</f>
        <v>0</v>
      </c>
      <c r="G34" s="150"/>
      <c r="H34" s="151"/>
      <c r="I34" s="152" t="n">
        <f aca="false">D34-C34+F34-E34+H34-G34</f>
        <v>0.208333333333333</v>
      </c>
      <c r="J34" s="153" t="n">
        <f aca="false">I34</f>
        <v>0.208333333333333</v>
      </c>
    </row>
    <row r="35" customFormat="false" ht="12.75" hidden="false" customHeight="false" outlineLevel="0" collapsed="false">
      <c r="A35" s="130" t="s">
        <v>21</v>
      </c>
      <c r="B35" s="142" t="n">
        <v>22</v>
      </c>
      <c r="C35" s="92" t="n">
        <f aca="false">IF($K35="Feiertag","0",IF($A35="Donnerstag",Daten!$H$17,IF($A35="Freitag",Daten!$J$17,IF($A35="Montag",Daten!$B$17,IF($A35="Dienstag",Daten!$D$17,IF($A35="Mittwoch",Daten!$F$17,IF($A35="Samstag",Daten!$L$17,"0")))))))</f>
        <v>0</v>
      </c>
      <c r="D35" s="93" t="n">
        <f aca="false">IF($K35="Feiertag","0",IF($A35="Donnerstag",Daten!$I$17,IF($A35="Freitag",Daten!$K$17,IF($A35="Montag",Daten!$C$17,IF($A35="Dienstag",Daten!$E$17,IF($A35="Mittwoch",Daten!$G$17,IF($A35="Samstag",Daten!$M$17,"0")))))))</f>
        <v>0</v>
      </c>
      <c r="E35" s="92" t="n">
        <f aca="false">IF($K35="Feiertag","0",IF($A35="Donnerstag",Daten!$H$18,IF($A35="Freitag",Daten!$J$18,IF($A35="Montag",Daten!$B$18,IF($A35="Dienstag",Daten!$D$18,IF($A35="Mittwoch",Daten!$F$18,IF($A35="Samstag",Daten!$L$18,"0")))))))</f>
        <v>0</v>
      </c>
      <c r="F35" s="93" t="n">
        <f aca="false">IF($K35="Feiertag","0",IF($A35="Donnerstag",Daten!$I$18,IF($A35="Freitag",Daten!$K$18,IF($A35="Montag",Daten!$C$18,IF($A35="Dienstag",Daten!$E$18,IF($A35="Mittwoch",Daten!$G$18,IF($A35="Samstag",Daten!$M$18,"0")))))))</f>
        <v>0</v>
      </c>
      <c r="G35" s="150"/>
      <c r="H35" s="151"/>
      <c r="I35" s="152" t="n">
        <f aca="false">D35-C35+F35-E35+H35-G35</f>
        <v>0</v>
      </c>
      <c r="J35" s="153" t="n">
        <f aca="false">I35</f>
        <v>0</v>
      </c>
    </row>
    <row r="36" customFormat="false" ht="12.75" hidden="false" customHeight="false" outlineLevel="0" collapsed="false">
      <c r="A36" s="130" t="s">
        <v>22</v>
      </c>
      <c r="B36" s="142" t="n">
        <v>23</v>
      </c>
      <c r="C36" s="92" t="n">
        <f aca="false">IF($K36="Feiertag","0",IF($A36="Donnerstag",Daten!$H$17,IF($A36="Freitag",Daten!$J$17,IF($A36="Montag",Daten!$B$17,IF($A36="Dienstag",Daten!$D$17,IF($A36="Mittwoch",Daten!$F$17,IF($A36="Samstag",Daten!$L$17,"0")))))))</f>
        <v>0</v>
      </c>
      <c r="D36" s="93" t="n">
        <f aca="false">IF($K36="Feiertag","0",IF($A36="Donnerstag",Daten!$I$17,IF($A36="Freitag",Daten!$K$17,IF($A36="Montag",Daten!$C$17,IF($A36="Dienstag",Daten!$E$17,IF($A36="Mittwoch",Daten!$G$17,IF($A36="Samstag",Daten!$M$17,"0")))))))</f>
        <v>0</v>
      </c>
      <c r="E36" s="92" t="n">
        <f aca="false">IF($K36="Feiertag","0",IF($A36="Donnerstag",Daten!$H$18,IF($A36="Freitag",Daten!$J$18,IF($A36="Montag",Daten!$B$18,IF($A36="Dienstag",Daten!$D$18,IF($A36="Mittwoch",Daten!$F$18,IF($A36="Samstag",Daten!$L$18,"0")))))))</f>
        <v>0</v>
      </c>
      <c r="F36" s="93" t="n">
        <f aca="false">IF($K36="Feiertag","0",IF($A36="Donnerstag",Daten!$I$18,IF($A36="Freitag",Daten!$K$18,IF($A36="Montag",Daten!$C$18,IF($A36="Dienstag",Daten!$E$18,IF($A36="Mittwoch",Daten!$G$18,IF($A36="Samstag",Daten!$M$18,"0")))))))</f>
        <v>0</v>
      </c>
      <c r="G36" s="150"/>
      <c r="H36" s="151"/>
      <c r="I36" s="152" t="n">
        <f aca="false">D36-C36+F36-E36+H36-G36</f>
        <v>0</v>
      </c>
      <c r="J36" s="153" t="n">
        <f aca="false">I36</f>
        <v>0</v>
      </c>
    </row>
    <row r="37" customFormat="false" ht="12.75" hidden="false" customHeight="false" outlineLevel="0" collapsed="false">
      <c r="A37" s="130" t="s">
        <v>23</v>
      </c>
      <c r="B37" s="142" t="n">
        <v>24</v>
      </c>
      <c r="C37" s="92" t="n">
        <f aca="false">IF($K37="Feiertag","0",IF($A37="Donnerstag",Daten!$H$17,IF($A37="Freitag",Daten!$J$17,IF($A37="Montag",Daten!$B$17,IF($A37="Dienstag",Daten!$D$17,IF($A37="Mittwoch",Daten!$F$17,IF($A37="Samstag",Daten!$L$17,"0")))))))</f>
        <v>0</v>
      </c>
      <c r="D37" s="93" t="n">
        <f aca="false">IF($K37="Feiertag","0",IF($A37="Donnerstag",Daten!$I$17,IF($A37="Freitag",Daten!$K$17,IF($A37="Montag",Daten!$C$17,IF($A37="Dienstag",Daten!$E$17,IF($A37="Mittwoch",Daten!$G$17,IF($A37="Samstag",Daten!$M$17,"0")))))))</f>
        <v>0</v>
      </c>
      <c r="E37" s="92" t="n">
        <f aca="false">IF($K37="Feiertag","0",IF($A37="Donnerstag",Daten!$H$18,IF($A37="Freitag",Daten!$J$18,IF($A37="Montag",Daten!$B$18,IF($A37="Dienstag",Daten!$D$18,IF($A37="Mittwoch",Daten!$F$18,IF($A37="Samstag",Daten!$L$18,"0")))))))</f>
        <v>0</v>
      </c>
      <c r="F37" s="93" t="n">
        <f aca="false">IF($K37="Feiertag","0",IF($A37="Donnerstag",Daten!$I$18,IF($A37="Freitag",Daten!$K$18,IF($A37="Montag",Daten!$C$18,IF($A37="Dienstag",Daten!$E$18,IF($A37="Mittwoch",Daten!$G$18,IF($A37="Samstag",Daten!$M$18,"0")))))))</f>
        <v>0</v>
      </c>
      <c r="G37" s="150"/>
      <c r="H37" s="151"/>
      <c r="I37" s="152" t="n">
        <f aca="false">D37-C37+F37-E37+H37-G37</f>
        <v>0</v>
      </c>
      <c r="J37" s="153" t="n">
        <f aca="false">I37</f>
        <v>0</v>
      </c>
    </row>
    <row r="38" customFormat="false" ht="12.75" hidden="false" customHeight="false" outlineLevel="0" collapsed="false">
      <c r="A38" s="130" t="s">
        <v>24</v>
      </c>
      <c r="B38" s="142" t="n">
        <v>25</v>
      </c>
      <c r="C38" s="92" t="n">
        <f aca="false">IF($K38="Feiertag","0",IF($A38="Donnerstag",Daten!$H$17,IF($A38="Freitag",Daten!$J$17,IF($A38="Montag",Daten!$B$17,IF($A38="Dienstag",Daten!$D$17,IF($A38="Mittwoch",Daten!$F$17,IF($A38="Samstag",Daten!$L$17,"0")))))))</f>
        <v>0</v>
      </c>
      <c r="D38" s="93" t="n">
        <f aca="false">IF($K38="Feiertag","0",IF($A38="Donnerstag",Daten!$I$17,IF($A38="Freitag",Daten!$K$17,IF($A38="Montag",Daten!$C$17,IF($A38="Dienstag",Daten!$E$17,IF($A38="Mittwoch",Daten!$G$17,IF($A38="Samstag",Daten!$M$17,"0")))))))</f>
        <v>0</v>
      </c>
      <c r="E38" s="92" t="n">
        <f aca="false">IF($K38="Feiertag","0",IF($A38="Donnerstag",Daten!$H$18,IF($A38="Freitag",Daten!$J$18,IF($A38="Montag",Daten!$B$18,IF($A38="Dienstag",Daten!$D$18,IF($A38="Mittwoch",Daten!$F$18,IF($A38="Samstag",Daten!$L$18,"0")))))))</f>
        <v>0</v>
      </c>
      <c r="F38" s="93" t="n">
        <f aca="false">IF($K38="Feiertag","0",IF($A38="Donnerstag",Daten!$I$18,IF($A38="Freitag",Daten!$K$18,IF($A38="Montag",Daten!$C$18,IF($A38="Dienstag",Daten!$E$18,IF($A38="Mittwoch",Daten!$G$18,IF($A38="Samstag",Daten!$M$18,"0")))))))</f>
        <v>0</v>
      </c>
      <c r="G38" s="150"/>
      <c r="H38" s="151"/>
      <c r="I38" s="152" t="n">
        <f aca="false">D38-C38+F38-E38+H38-G38</f>
        <v>0</v>
      </c>
      <c r="J38" s="153" t="n">
        <f aca="false">I38</f>
        <v>0</v>
      </c>
    </row>
    <row r="39" customFormat="false" ht="12.75" hidden="false" customHeight="false" outlineLevel="0" collapsed="false">
      <c r="A39" s="130" t="s">
        <v>40</v>
      </c>
      <c r="B39" s="142" t="n">
        <v>26</v>
      </c>
      <c r="C39" s="92" t="str">
        <f aca="false">IF($K39="Feiertag","0",IF($A39="Donnerstag",Daten!$H$17,IF($A39="Freitag",Daten!$J$17,IF($A39="Montag",Daten!$B$17,IF($A39="Dienstag",Daten!$D$17,IF($A39="Mittwoch",Daten!$F$17,IF($A39="Samstag",Daten!$L$17,"0")))))))</f>
        <v>0</v>
      </c>
      <c r="D39" s="93" t="str">
        <f aca="false">IF($K39="Feiertag","0",IF($A39="Donnerstag",Daten!$I$17,IF($A39="Freitag",Daten!$K$17,IF($A39="Montag",Daten!$C$17,IF($A39="Dienstag",Daten!$E$17,IF($A39="Mittwoch",Daten!$G$17,IF($A39="Samstag",Daten!$M$17,"0")))))))</f>
        <v>0</v>
      </c>
      <c r="E39" s="92" t="str">
        <f aca="false">IF($K39="Feiertag","0",IF($A39="Donnerstag",Daten!$H$18,IF($A39="Freitag",Daten!$J$18,IF($A39="Montag",Daten!$B$18,IF($A39="Dienstag",Daten!$D$18,IF($A39="Mittwoch",Daten!$F$18,IF($A39="Samstag",Daten!$L$18,"0")))))))</f>
        <v>0</v>
      </c>
      <c r="F39" s="93" t="str">
        <f aca="false">IF($K39="Feiertag","0",IF($A39="Donnerstag",Daten!$I$18,IF($A39="Freitag",Daten!$K$18,IF($A39="Montag",Daten!$C$18,IF($A39="Dienstag",Daten!$E$18,IF($A39="Mittwoch",Daten!$G$18,IF($A39="Samstag",Daten!$M$18,"0")))))))</f>
        <v>0</v>
      </c>
      <c r="G39" s="150"/>
      <c r="H39" s="151"/>
      <c r="I39" s="152" t="n">
        <f aca="false">D39-C39+F39-E39+H39-G39</f>
        <v>0</v>
      </c>
      <c r="J39" s="153" t="n">
        <f aca="false">I39</f>
        <v>0</v>
      </c>
    </row>
    <row r="40" customFormat="false" ht="12.75" hidden="false" customHeight="false" outlineLevel="0" collapsed="false">
      <c r="A40" s="130" t="s">
        <v>19</v>
      </c>
      <c r="B40" s="142" t="n">
        <v>27</v>
      </c>
      <c r="C40" s="92" t="n">
        <f aca="false">IF($K40="Feiertag","0",IF($A40="Donnerstag",Daten!$H$17,IF($A40="Freitag",Daten!$J$17,IF($A40="Montag",Daten!$B$17,IF($A40="Dienstag",Daten!$D$17,IF($A40="Mittwoch",Daten!$F$17,IF($A40="Samstag",Daten!$L$17,"0")))))))</f>
        <v>0.583333333333333</v>
      </c>
      <c r="D40" s="93" t="n">
        <f aca="false">IF($K40="Feiertag","0",IF($A40="Donnerstag",Daten!$I$17,IF($A40="Freitag",Daten!$K$17,IF($A40="Montag",Daten!$C$17,IF($A40="Dienstag",Daten!$E$17,IF($A40="Mittwoch",Daten!$G$17,IF($A40="Samstag",Daten!$M$17,"0")))))))</f>
        <v>0.770833333333333</v>
      </c>
      <c r="E40" s="92" t="n">
        <f aca="false">IF($K40="Feiertag","0",IF($A40="Donnerstag",Daten!$H$18,IF($A40="Freitag",Daten!$J$18,IF($A40="Montag",Daten!$B$18,IF($A40="Dienstag",Daten!$D$18,IF($A40="Mittwoch",Daten!$F$18,IF($A40="Samstag",Daten!$L$18,"0")))))))</f>
        <v>0</v>
      </c>
      <c r="F40" s="93" t="n">
        <f aca="false">IF($K40="Feiertag","0",IF($A40="Donnerstag",Daten!$I$18,IF($A40="Freitag",Daten!$K$18,IF($A40="Montag",Daten!$C$18,IF($A40="Dienstag",Daten!$E$18,IF($A40="Mittwoch",Daten!$G$18,IF($A40="Samstag",Daten!$M$18,"0")))))))</f>
        <v>0</v>
      </c>
      <c r="G40" s="150"/>
      <c r="H40" s="151"/>
      <c r="I40" s="152" t="n">
        <f aca="false">D40-C40+F40-E40+H40-G40</f>
        <v>0.1875</v>
      </c>
      <c r="J40" s="153" t="n">
        <f aca="false">I40</f>
        <v>0.1875</v>
      </c>
    </row>
    <row r="41" customFormat="false" ht="12.75" hidden="false" customHeight="false" outlineLevel="0" collapsed="false">
      <c r="A41" s="130" t="s">
        <v>20</v>
      </c>
      <c r="B41" s="142" t="n">
        <v>28</v>
      </c>
      <c r="C41" s="92" t="n">
        <f aca="false">IF($K41="Feiertag","0",IF($A41="Donnerstag",Daten!$H$17,IF($A41="Freitag",Daten!$J$17,IF($A41="Montag",Daten!$B$17,IF($A41="Dienstag",Daten!$D$17,IF($A41="Mittwoch",Daten!$F$17,IF($A41="Samstag",Daten!$L$17,"0")))))))</f>
        <v>0.625</v>
      </c>
      <c r="D41" s="93" t="n">
        <f aca="false">IF($K41="Feiertag","0",IF($A41="Donnerstag",Daten!$I$17,IF($A41="Freitag",Daten!$K$17,IF($A41="Montag",Daten!$C$17,IF($A41="Dienstag",Daten!$E$17,IF($A41="Mittwoch",Daten!$G$17,IF($A41="Samstag",Daten!$M$17,"0")))))))</f>
        <v>0.833333333333333</v>
      </c>
      <c r="E41" s="92" t="n">
        <f aca="false">IF($K41="Feiertag","0",IF($A41="Donnerstag",Daten!$H$18,IF($A41="Freitag",Daten!$J$18,IF($A41="Montag",Daten!$B$18,IF($A41="Dienstag",Daten!$D$18,IF($A41="Mittwoch",Daten!$F$18,IF($A41="Samstag",Daten!$L$18,"0")))))))</f>
        <v>0</v>
      </c>
      <c r="F41" s="93" t="n">
        <f aca="false">IF($K41="Feiertag","0",IF($A41="Donnerstag",Daten!$I$18,IF($A41="Freitag",Daten!$K$18,IF($A41="Montag",Daten!$C$18,IF($A41="Dienstag",Daten!$E$18,IF($A41="Mittwoch",Daten!$G$18,IF($A41="Samstag",Daten!$M$18,"0")))))))</f>
        <v>0</v>
      </c>
      <c r="G41" s="150"/>
      <c r="H41" s="151"/>
      <c r="I41" s="152" t="n">
        <f aca="false">D41-C41+F41-E41+H41-G41</f>
        <v>0.208333333333333</v>
      </c>
      <c r="J41" s="153" t="n">
        <f aca="false">I41</f>
        <v>0.208333333333333</v>
      </c>
    </row>
    <row r="42" customFormat="false" ht="12.75" hidden="false" customHeight="false" outlineLevel="0" collapsed="false">
      <c r="A42" s="130" t="s">
        <v>21</v>
      </c>
      <c r="B42" s="142" t="n">
        <v>29</v>
      </c>
      <c r="C42" s="92" t="n">
        <f aca="false">IF($K42="Feiertag","0",IF($A42="Donnerstag",Daten!$H$17,IF($A42="Freitag",Daten!$J$17,IF($A42="Montag",Daten!$B$17,IF($A42="Dienstag",Daten!$D$17,IF($A42="Mittwoch",Daten!$F$17,IF($A42="Samstag",Daten!$L$17,"0")))))))</f>
        <v>0</v>
      </c>
      <c r="D42" s="93" t="n">
        <f aca="false">IF($K42="Feiertag","0",IF($A42="Donnerstag",Daten!$I$17,IF($A42="Freitag",Daten!$K$17,IF($A42="Montag",Daten!$C$17,IF($A42="Dienstag",Daten!$E$17,IF($A42="Mittwoch",Daten!$G$17,IF($A42="Samstag",Daten!$M$17,"0")))))))</f>
        <v>0</v>
      </c>
      <c r="E42" s="92" t="n">
        <f aca="false">IF($K42="Feiertag","0",IF($A42="Donnerstag",Daten!$H$18,IF($A42="Freitag",Daten!$J$18,IF($A42="Montag",Daten!$B$18,IF($A42="Dienstag",Daten!$D$18,IF($A42="Mittwoch",Daten!$F$18,IF($A42="Samstag",Daten!$L$18,"0")))))))</f>
        <v>0</v>
      </c>
      <c r="F42" s="93" t="n">
        <f aca="false">IF($K42="Feiertag","0",IF($A42="Donnerstag",Daten!$I$18,IF($A42="Freitag",Daten!$K$18,IF($A42="Montag",Daten!$C$18,IF($A42="Dienstag",Daten!$E$18,IF($A42="Mittwoch",Daten!$G$18,IF($A42="Samstag",Daten!$M$18,"0")))))))</f>
        <v>0</v>
      </c>
      <c r="G42" s="150"/>
      <c r="H42" s="151"/>
      <c r="I42" s="152" t="n">
        <f aca="false">D42-C42+F42-E42+H42-G42</f>
        <v>0</v>
      </c>
      <c r="J42" s="153" t="n">
        <f aca="false">I42</f>
        <v>0</v>
      </c>
    </row>
    <row r="43" customFormat="false" ht="13.5" hidden="false" customHeight="false" outlineLevel="0" collapsed="false">
      <c r="A43" s="130" t="s">
        <v>22</v>
      </c>
      <c r="B43" s="161" t="n">
        <v>30</v>
      </c>
      <c r="C43" s="100" t="n">
        <f aca="false">IF($K43="Feiertag","0",IF($A43="Donnerstag",Daten!$H$17,IF($A43="Freitag",Daten!$J$17,IF($A43="Montag",Daten!$B$17,IF($A43="Dienstag",Daten!$D$17,IF($A43="Mittwoch",Daten!$F$17,IF($A43="Samstag",Daten!$L$17,"0")))))))</f>
        <v>0</v>
      </c>
      <c r="D43" s="101" t="n">
        <f aca="false">IF($K43="Feiertag","0",IF($A43="Donnerstag",Daten!$I$17,IF($A43="Freitag",Daten!$K$17,IF($A43="Montag",Daten!$C$17,IF($A43="Dienstag",Daten!$E$17,IF($A43="Mittwoch",Daten!$G$17,IF($A43="Samstag",Daten!$M$17,"0")))))))</f>
        <v>0</v>
      </c>
      <c r="E43" s="100" t="n">
        <f aca="false">IF($K43="Feiertag","0",IF($A43="Donnerstag",Daten!$H$18,IF($A43="Freitag",Daten!$J$18,IF($A43="Montag",Daten!$B$18,IF($A43="Dienstag",Daten!$D$18,IF($A43="Mittwoch",Daten!$F$18,IF($A43="Samstag",Daten!$L$18,"0")))))))</f>
        <v>0</v>
      </c>
      <c r="F43" s="101" t="n">
        <f aca="false">IF($K43="Feiertag","0",IF($A43="Donnerstag",Daten!$I$18,IF($A43="Freitag",Daten!$K$18,IF($A43="Montag",Daten!$C$18,IF($A43="Dienstag",Daten!$E$18,IF($A43="Mittwoch",Daten!$G$18,IF($A43="Samstag",Daten!$M$18,"0")))))))</f>
        <v>0</v>
      </c>
      <c r="G43" s="168"/>
      <c r="H43" s="169"/>
      <c r="I43" s="170" t="n">
        <f aca="false">D43-C43+F43-E43+H43-G43</f>
        <v>0</v>
      </c>
      <c r="J43" s="171" t="n">
        <f aca="false">I43</f>
        <v>0</v>
      </c>
    </row>
    <row r="44" customFormat="false" ht="12.75" hidden="false" customHeight="false" outlineLevel="0" collapsed="false">
      <c r="A44" s="165"/>
      <c r="E44" s="172" t="s">
        <v>42</v>
      </c>
      <c r="F44" s="173"/>
      <c r="G44" s="174"/>
      <c r="H44" s="174"/>
      <c r="I44" s="175" t="n">
        <f aca="false">SUM(I$14:I43)</f>
        <v>1.58333333333333</v>
      </c>
      <c r="J44" s="176" t="n">
        <f aca="false">I44</f>
        <v>1.58333333333333</v>
      </c>
    </row>
    <row r="45" customFormat="false" ht="12.75" hidden="false" customHeight="false" outlineLevel="0" collapsed="false">
      <c r="A45" s="165"/>
      <c r="E45" s="111" t="s">
        <v>43</v>
      </c>
      <c r="F45" s="112"/>
      <c r="G45" s="113"/>
      <c r="H45" s="113"/>
      <c r="I45" s="114" t="n">
        <f aca="false">SUM(I$14:I43,-G$10)</f>
        <v>-0.1375</v>
      </c>
      <c r="J45" s="115" t="n">
        <f aca="false">I45</f>
        <v>-0.1375</v>
      </c>
    </row>
    <row r="46" customFormat="false" ht="12.75" hidden="false" customHeight="false" outlineLevel="0" collapsed="false">
      <c r="A46" s="165"/>
      <c r="E46" s="67"/>
      <c r="F46" s="81"/>
      <c r="G46" s="67"/>
      <c r="H46" s="67"/>
      <c r="I46" s="177"/>
      <c r="J46" s="178"/>
    </row>
    <row r="47" customFormat="false" ht="12.75" hidden="false" customHeight="false" outlineLevel="0" collapsed="false">
      <c r="A47" s="165"/>
    </row>
    <row r="48" customFormat="false" ht="12.75" hidden="false" customHeight="false" outlineLevel="0" collapsed="false">
      <c r="A48" s="165"/>
    </row>
    <row r="49" customFormat="false" ht="12.75" hidden="false" customHeight="false" outlineLevel="0" collapsed="false">
      <c r="E49" s="21"/>
      <c r="F49" s="69"/>
      <c r="G49" s="69"/>
      <c r="H49" s="69"/>
      <c r="I49" s="69"/>
    </row>
    <row r="50" customFormat="false" ht="12.75" hidden="false" customHeight="false" outlineLevel="0" collapsed="false">
      <c r="A50" s="54" t="s">
        <v>44</v>
      </c>
      <c r="B50" s="17"/>
      <c r="C50" s="21"/>
      <c r="D50" s="21"/>
      <c r="E50" s="21"/>
      <c r="F50" s="116"/>
      <c r="G50" s="116"/>
      <c r="H50" s="116"/>
      <c r="I50" s="117"/>
      <c r="J50" s="118"/>
    </row>
    <row r="51" customFormat="false" ht="12.75" hidden="false" customHeight="false" outlineLevel="0" collapsed="false">
      <c r="A51" s="54"/>
      <c r="B51" s="17"/>
      <c r="C51" s="21"/>
      <c r="D51" s="21"/>
      <c r="E51" s="21"/>
      <c r="F51" s="119" t="str">
        <f aca="false">Daten!$F$7</f>
        <v>Betreuer/in:</v>
      </c>
      <c r="G51" s="120"/>
      <c r="H51" s="121" t="str">
        <f aca="false">Daten!$G$7</f>
        <v>Dr. Matthias Wübbeling</v>
      </c>
      <c r="I51" s="121"/>
      <c r="J51" s="121"/>
    </row>
    <row r="52" customFormat="false" ht="12.75" hidden="false" customHeight="false" outlineLevel="0" collapsed="false">
      <c r="A52" s="54"/>
      <c r="B52" s="17"/>
      <c r="C52" s="21"/>
      <c r="D52" s="21"/>
      <c r="E52" s="21"/>
      <c r="F52" s="21"/>
      <c r="G52" s="21"/>
      <c r="H52" s="21"/>
      <c r="I52" s="21"/>
      <c r="J52" s="18"/>
    </row>
    <row r="53" customFormat="false" ht="12.75" hidden="false" customHeight="false" outlineLevel="0" collapsed="false">
      <c r="A53" s="54"/>
      <c r="B53" s="17"/>
      <c r="C53" s="21"/>
      <c r="D53" s="21"/>
      <c r="E53" s="21"/>
      <c r="F53" s="21"/>
      <c r="G53" s="21"/>
      <c r="H53" s="21"/>
      <c r="I53" s="21"/>
      <c r="J53" s="18"/>
    </row>
    <row r="54" customFormat="false" ht="12.75" hidden="false" customHeight="false" outlineLevel="0" collapsed="false">
      <c r="A54" s="54"/>
      <c r="B54" s="17"/>
      <c r="C54" s="21"/>
      <c r="D54" s="21"/>
      <c r="E54" s="21"/>
      <c r="F54" s="21"/>
      <c r="G54" s="21"/>
      <c r="H54" s="21"/>
      <c r="I54" s="21"/>
      <c r="J54" s="18"/>
    </row>
    <row r="55" customFormat="false" ht="12.75" hidden="false" customHeight="false" outlineLevel="0" collapsed="false">
      <c r="A55" s="122" t="str">
        <f aca="false">Daten!$B$3</f>
        <v>Sefa Pilavci</v>
      </c>
      <c r="B55" s="122"/>
      <c r="C55" s="122"/>
      <c r="D55" s="122"/>
      <c r="E55" s="21"/>
      <c r="F55" s="119" t="str">
        <f aca="false">Daten!$F$8</f>
        <v>Fachvorgesetzte/r:</v>
      </c>
      <c r="G55" s="120"/>
      <c r="H55" s="123"/>
      <c r="I55" s="119" t="str">
        <f aca="false">Daten!$G$8</f>
        <v>Dr. Matthias Wübbeling</v>
      </c>
      <c r="J55" s="124"/>
    </row>
  </sheetData>
  <mergeCells count="3">
    <mergeCell ref="F7:G7"/>
    <mergeCell ref="F8:G8"/>
    <mergeCell ref="A55:D55"/>
  </mergeCells>
  <printOptions headings="false" gridLines="false" gridLinesSet="true" horizontalCentered="false" verticalCentered="false"/>
  <pageMargins left="0.7875" right="0.7875" top="0.70625"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56"/>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A45" activeCellId="0" sqref="A45"/>
    </sheetView>
  </sheetViews>
  <sheetFormatPr defaultColWidth="11.43359375" defaultRowHeight="12.75" zeroHeight="false" outlineLevelRow="0" outlineLevelCol="0"/>
  <cols>
    <col collapsed="false" customWidth="true" hidden="false" outlineLevel="0" max="1" min="1" style="163" width="11.3"/>
    <col collapsed="false" customWidth="true" hidden="false" outlineLevel="0" max="2" min="2" style="126" width="4.43"/>
    <col collapsed="false" customWidth="true" hidden="false" outlineLevel="0" max="8" min="3" style="127" width="7.29"/>
    <col collapsed="false" customWidth="true" hidden="false" outlineLevel="0" max="9" min="9" style="128" width="13.02"/>
    <col collapsed="false" customWidth="true" hidden="false" outlineLevel="0" max="10" min="10" style="126" width="10.58"/>
    <col collapsed="false" customWidth="false" hidden="false" outlineLevel="0" max="1024" min="11" style="129" width="11.42"/>
  </cols>
  <sheetData>
    <row r="1" customFormat="false" ht="12.75" hidden="false" customHeight="false" outlineLevel="0" collapsed="false">
      <c r="A1" s="165"/>
    </row>
    <row r="2" customFormat="false" ht="30" hidden="false" customHeight="false" outlineLevel="0" collapsed="false">
      <c r="A2" s="165"/>
      <c r="C2" s="51" t="str">
        <f aca="false">Daten!A1</f>
        <v>Zeiterfassungskarte</v>
      </c>
      <c r="D2" s="52"/>
      <c r="E2" s="21"/>
      <c r="F2" s="21"/>
      <c r="G2" s="21"/>
      <c r="H2" s="21"/>
      <c r="I2" s="53" t="n">
        <f aca="false">Daten!B4</f>
        <v>2022</v>
      </c>
    </row>
    <row r="3" customFormat="false" ht="13.5" hidden="false" customHeight="false" outlineLevel="0" collapsed="false">
      <c r="A3" s="165"/>
      <c r="D3" s="131"/>
    </row>
    <row r="4" customFormat="false" ht="12.75" hidden="false" customHeight="false" outlineLevel="0" collapsed="false">
      <c r="A4" s="165"/>
      <c r="C4" s="132" t="s">
        <v>33</v>
      </c>
      <c r="D4" s="133" t="s">
        <v>47</v>
      </c>
      <c r="E4" s="134"/>
      <c r="F4" s="135"/>
      <c r="G4" s="135"/>
      <c r="H4" s="64"/>
      <c r="I4" s="65"/>
    </row>
    <row r="5" customFormat="false" ht="12.75" hidden="false" customHeight="false" outlineLevel="0" collapsed="false">
      <c r="A5" s="165"/>
      <c r="C5" s="66" t="str">
        <f aca="false">Daten!B3</f>
        <v>Sefa Pilavci</v>
      </c>
      <c r="D5" s="76"/>
      <c r="E5" s="76"/>
      <c r="F5" s="136"/>
      <c r="G5" s="136"/>
      <c r="H5" s="69"/>
      <c r="I5" s="70" t="str">
        <f aca="false">Daten!$F$5</f>
        <v>Tutor Netzwerksicherheit</v>
      </c>
    </row>
    <row r="6" customFormat="false" ht="5.25" hidden="false" customHeight="true" outlineLevel="0" collapsed="false">
      <c r="A6" s="165"/>
      <c r="C6" s="71"/>
      <c r="D6" s="72"/>
      <c r="E6" s="72"/>
      <c r="F6" s="73"/>
      <c r="G6" s="73"/>
      <c r="H6" s="74"/>
      <c r="I6" s="75"/>
    </row>
    <row r="7" customFormat="false" ht="12.75" hidden="false" customHeight="false" outlineLevel="0" collapsed="false">
      <c r="A7" s="165"/>
      <c r="C7" s="66" t="str">
        <f aca="false">Daten!A7</f>
        <v>Vertragsbeginn:</v>
      </c>
      <c r="D7" s="76"/>
      <c r="E7" s="76"/>
      <c r="F7" s="77" t="n">
        <f aca="false">Daten!B7</f>
        <v>43190</v>
      </c>
      <c r="G7" s="77"/>
      <c r="H7" s="69"/>
      <c r="I7" s="78"/>
    </row>
    <row r="8" customFormat="false" ht="12.75" hidden="false" customHeight="false" outlineLevel="0" collapsed="false">
      <c r="A8" s="165"/>
      <c r="C8" s="66" t="str">
        <f aca="false">Daten!A8</f>
        <v>Vertragsende:</v>
      </c>
      <c r="D8" s="76"/>
      <c r="E8" s="76"/>
      <c r="F8" s="77" t="n">
        <f aca="false">Daten!B8</f>
        <v>43372</v>
      </c>
      <c r="G8" s="77"/>
      <c r="H8" s="69"/>
      <c r="I8" s="79"/>
    </row>
    <row r="9" customFormat="false" ht="5.25" hidden="false" customHeight="true" outlineLevel="0" collapsed="false">
      <c r="A9" s="165"/>
      <c r="C9" s="71"/>
      <c r="D9" s="72"/>
      <c r="E9" s="72"/>
      <c r="F9" s="73"/>
      <c r="G9" s="73"/>
      <c r="H9" s="74"/>
      <c r="I9" s="75"/>
    </row>
    <row r="10" customFormat="false" ht="12.75" hidden="false" customHeight="false" outlineLevel="0" collapsed="false">
      <c r="A10" s="165"/>
      <c r="C10" s="137" t="s">
        <v>34</v>
      </c>
      <c r="D10" s="136"/>
      <c r="E10" s="136"/>
      <c r="F10" s="138"/>
      <c r="G10" s="82" t="n">
        <f aca="false">IF(OR(Daten!B5="Januar",Daten!B5="Februar",Daten!B5="März",Daten!B5="April",Daten!B5="Mai",Daten!B5="Juni",Daten!B5="Juli"),Daten!B11,0)</f>
        <v>1.72083333333333</v>
      </c>
      <c r="H10" s="83" t="n">
        <f aca="false">IF(Daten!B5="Januar",Daten!C11,0)</f>
        <v>0</v>
      </c>
      <c r="I10" s="36"/>
    </row>
    <row r="11" customFormat="false" ht="12.75" hidden="false" customHeight="false" outlineLevel="0" collapsed="false">
      <c r="A11" s="165"/>
      <c r="C11" s="137" t="s">
        <v>35</v>
      </c>
      <c r="D11" s="138"/>
      <c r="E11" s="138"/>
      <c r="F11" s="138"/>
      <c r="G11" s="76" t="n">
        <f aca="false">IF(OR(Daten!B5="Januar",Daten!B5="Februar",Daten!B5="März",Daten!B5="April",Daten!B5="Mai",Daten!B5="Juni",Daten!B5="Juli"),Daten!B12,0)</f>
        <v>0.131944444444444</v>
      </c>
      <c r="H11" s="83" t="n">
        <f aca="false">IF(Daten!B5="Januar",Daten!C12,0)</f>
        <v>0</v>
      </c>
      <c r="I11" s="36"/>
    </row>
    <row r="12" customFormat="false" ht="13.5" hidden="false" customHeight="false" outlineLevel="0" collapsed="false">
      <c r="A12" s="165"/>
      <c r="C12" s="71"/>
      <c r="D12" s="72"/>
      <c r="E12" s="72"/>
      <c r="F12" s="72"/>
      <c r="G12" s="72"/>
      <c r="H12" s="85"/>
      <c r="I12" s="86"/>
    </row>
    <row r="13" customFormat="false" ht="12.75" hidden="false" customHeight="false" outlineLevel="0" collapsed="false">
      <c r="A13" s="165"/>
      <c r="B13" s="139" t="s">
        <v>36</v>
      </c>
      <c r="C13" s="140" t="s">
        <v>37</v>
      </c>
      <c r="D13" s="140" t="s">
        <v>38</v>
      </c>
      <c r="E13" s="140" t="s">
        <v>37</v>
      </c>
      <c r="F13" s="140" t="s">
        <v>38</v>
      </c>
      <c r="G13" s="140" t="s">
        <v>37</v>
      </c>
      <c r="H13" s="140" t="s">
        <v>38</v>
      </c>
      <c r="I13" s="140" t="s">
        <v>39</v>
      </c>
      <c r="J13" s="141" t="s">
        <v>13</v>
      </c>
    </row>
    <row r="14" customFormat="false" ht="12.75" hidden="false" customHeight="false" outlineLevel="0" collapsed="false">
      <c r="A14" s="130" t="s">
        <v>23</v>
      </c>
      <c r="B14" s="142" t="n">
        <v>1</v>
      </c>
      <c r="C14" s="92" t="n">
        <f aca="false">IF($K14="Feiertag","0",IF($A14="Donnerstag",Daten!$H$17,IF($A14="Freitag",Daten!$J$17,IF($A14="Montag",Daten!$B$17,IF($A14="Dienstag",Daten!$D$17,IF($A14="Mittwoch",Daten!$F$17,IF($A14="Samstag",Daten!$L$17,"0")))))))</f>
        <v>0</v>
      </c>
      <c r="D14" s="93" t="n">
        <f aca="false">IF($K14="Feiertag","0",IF($A14="Donnerstag",Daten!$I$17,IF($A14="Freitag",Daten!$K$17,IF($A14="Montag",Daten!$C$17,IF($A14="Dienstag",Daten!$E$17,IF($A14="Mittwoch",Daten!$G$17,IF($A14="Samstag",Daten!$M$17,"0")))))))</f>
        <v>0</v>
      </c>
      <c r="E14" s="92" t="n">
        <f aca="false">IF($K14="Feiertag","0",IF($A14="Donnerstag",Daten!$H$18,IF($A14="Freitag",Daten!$J$18,IF($A14="Montag",Daten!$B$18,IF($A14="Dienstag",Daten!$D$18,IF($A14="Mittwoch",Daten!$F$18,IF($A14="Samstag",Daten!$L$18,"0")))))))</f>
        <v>0</v>
      </c>
      <c r="F14" s="93" t="n">
        <f aca="false">IF($K14="Feiertag","0",IF($A14="Donnerstag",Daten!$I$18,IF($A14="Freitag",Daten!$K$18,IF($A14="Montag",Daten!$C$18,IF($A14="Dienstag",Daten!$E$18,IF($A14="Mittwoch",Daten!$G$18,IF($A14="Samstag",Daten!$M$18,"0")))))))</f>
        <v>0</v>
      </c>
      <c r="G14" s="150"/>
      <c r="H14" s="151"/>
      <c r="I14" s="152" t="n">
        <f aca="false">D14-C14+F14-E14+H14-G14</f>
        <v>0</v>
      </c>
      <c r="J14" s="153" t="n">
        <f aca="false">I14</f>
        <v>0</v>
      </c>
    </row>
    <row r="15" customFormat="false" ht="12.75" hidden="false" customHeight="false" outlineLevel="0" collapsed="false">
      <c r="A15" s="130" t="s">
        <v>24</v>
      </c>
      <c r="B15" s="142" t="n">
        <v>2</v>
      </c>
      <c r="C15" s="92" t="n">
        <f aca="false">IF($K15="Feiertag","0",IF($A15="Donnerstag",Daten!$H$17,IF($A15="Freitag",Daten!$J$17,IF($A15="Montag",Daten!$B$17,IF($A15="Dienstag",Daten!$D$17,IF($A15="Mittwoch",Daten!$F$17,IF($A15="Samstag",Daten!$L$17,"0")))))))</f>
        <v>0</v>
      </c>
      <c r="D15" s="93" t="n">
        <f aca="false">IF($K15="Feiertag","0",IF($A15="Donnerstag",Daten!$I$17,IF($A15="Freitag",Daten!$K$17,IF($A15="Montag",Daten!$C$17,IF($A15="Dienstag",Daten!$E$17,IF($A15="Mittwoch",Daten!$G$17,IF($A15="Samstag",Daten!$M$17,"0")))))))</f>
        <v>0</v>
      </c>
      <c r="E15" s="92" t="n">
        <f aca="false">IF($K15="Feiertag","0",IF($A15="Donnerstag",Daten!$H$18,IF($A15="Freitag",Daten!$J$18,IF($A15="Montag",Daten!$B$18,IF($A15="Dienstag",Daten!$D$18,IF($A15="Mittwoch",Daten!$F$18,IF($A15="Samstag",Daten!$L$18,"0")))))))</f>
        <v>0</v>
      </c>
      <c r="F15" s="93" t="n">
        <f aca="false">IF($K15="Feiertag","0",IF($A15="Donnerstag",Daten!$I$18,IF($A15="Freitag",Daten!$K$18,IF($A15="Montag",Daten!$C$18,IF($A15="Dienstag",Daten!$E$18,IF($A15="Mittwoch",Daten!$G$18,IF($A15="Samstag",Daten!$M$18,"0")))))))</f>
        <v>0</v>
      </c>
      <c r="G15" s="150"/>
      <c r="H15" s="151"/>
      <c r="I15" s="152" t="n">
        <f aca="false">D15-C15+F15-E15+H15-G15</f>
        <v>0</v>
      </c>
      <c r="J15" s="153" t="n">
        <f aca="false">I15</f>
        <v>0</v>
      </c>
    </row>
    <row r="16" customFormat="false" ht="12.75" hidden="false" customHeight="false" outlineLevel="0" collapsed="false">
      <c r="A16" s="130" t="s">
        <v>40</v>
      </c>
      <c r="B16" s="142" t="n">
        <v>3</v>
      </c>
      <c r="C16" s="92" t="str">
        <f aca="false">IF($K16="Feiertag","0",IF($A16="Donnerstag",Daten!$H$17,IF($A16="Freitag",Daten!$J$17,IF($A16="Montag",Daten!$B$17,IF($A16="Dienstag",Daten!$D$17,IF($A16="Mittwoch",Daten!$F$17,IF($A16="Samstag",Daten!$L$17,"0")))))))</f>
        <v>0</v>
      </c>
      <c r="D16" s="93" t="str">
        <f aca="false">IF($K16="Feiertag","0",IF($A16="Donnerstag",Daten!$I$17,IF($A16="Freitag",Daten!$K$17,IF($A16="Montag",Daten!$C$17,IF($A16="Dienstag",Daten!$E$17,IF($A16="Mittwoch",Daten!$G$17,IF($A16="Samstag",Daten!$M$17,"0")))))))</f>
        <v>0</v>
      </c>
      <c r="E16" s="92" t="str">
        <f aca="false">IF($K16="Feiertag","0",IF($A16="Donnerstag",Daten!$H$18,IF($A16="Freitag",Daten!$J$18,IF($A16="Montag",Daten!$B$18,IF($A16="Dienstag",Daten!$D$18,IF($A16="Mittwoch",Daten!$F$18,IF($A16="Samstag",Daten!$L$18,"0")))))))</f>
        <v>0</v>
      </c>
      <c r="F16" s="93" t="str">
        <f aca="false">IF($K16="Feiertag","0",IF($A16="Donnerstag",Daten!$I$18,IF($A16="Freitag",Daten!$K$18,IF($A16="Montag",Daten!$C$18,IF($A16="Dienstag",Daten!$E$18,IF($A16="Mittwoch",Daten!$G$18,IF($A16="Samstag",Daten!$M$18,"0")))))))</f>
        <v>0</v>
      </c>
      <c r="G16" s="150"/>
      <c r="H16" s="154"/>
      <c r="I16" s="152" t="n">
        <f aca="false">D16-C16+F16-E16+H16-G16</f>
        <v>0</v>
      </c>
      <c r="J16" s="153" t="n">
        <f aca="false">I16</f>
        <v>0</v>
      </c>
    </row>
    <row r="17" customFormat="false" ht="12.75" hidden="false" customHeight="false" outlineLevel="0" collapsed="false">
      <c r="A17" s="130" t="s">
        <v>19</v>
      </c>
      <c r="B17" s="142" t="n">
        <v>4</v>
      </c>
      <c r="C17" s="92" t="n">
        <f aca="false">IF($K17="Feiertag","0",IF($A17="Donnerstag",Daten!$H$17,IF($A17="Freitag",Daten!$J$17,IF($A17="Montag",Daten!$B$17,IF($A17="Dienstag",Daten!$D$17,IF($A17="Mittwoch",Daten!$F$17,IF($A17="Samstag",Daten!$L$17,"0")))))))</f>
        <v>0.583333333333333</v>
      </c>
      <c r="D17" s="93" t="n">
        <f aca="false">IF($K17="Feiertag","0",IF($A17="Donnerstag",Daten!$I$17,IF($A17="Freitag",Daten!$K$17,IF($A17="Montag",Daten!$C$17,IF($A17="Dienstag",Daten!$E$17,IF($A17="Mittwoch",Daten!$G$17,IF($A17="Samstag",Daten!$M$17,"0")))))))</f>
        <v>0.770833333333333</v>
      </c>
      <c r="E17" s="92" t="n">
        <f aca="false">IF($K17="Feiertag","0",IF($A17="Donnerstag",Daten!$H$18,IF($A17="Freitag",Daten!$J$18,IF($A17="Montag",Daten!$B$18,IF($A17="Dienstag",Daten!$D$18,IF($A17="Mittwoch",Daten!$F$18,IF($A17="Samstag",Daten!$L$18,"0")))))))</f>
        <v>0</v>
      </c>
      <c r="F17" s="93" t="n">
        <f aca="false">IF($K17="Feiertag","0",IF($A17="Donnerstag",Daten!$I$18,IF($A17="Freitag",Daten!$K$18,IF($A17="Montag",Daten!$C$18,IF($A17="Dienstag",Daten!$E$18,IF($A17="Mittwoch",Daten!$G$18,IF($A17="Samstag",Daten!$M$18,"0")))))))</f>
        <v>0</v>
      </c>
      <c r="G17" s="150"/>
      <c r="H17" s="151"/>
      <c r="I17" s="152" t="n">
        <f aca="false">D17-C17+F17-E17+H17-G17</f>
        <v>0.1875</v>
      </c>
      <c r="J17" s="153" t="n">
        <f aca="false">I17</f>
        <v>0.1875</v>
      </c>
    </row>
    <row r="18" customFormat="false" ht="12.75" hidden="false" customHeight="false" outlineLevel="0" collapsed="false">
      <c r="A18" s="130" t="s">
        <v>20</v>
      </c>
      <c r="B18" s="142" t="n">
        <v>5</v>
      </c>
      <c r="C18" s="92" t="n">
        <f aca="false">IF($K18="Feiertag","0",IF($A18="Donnerstag",Daten!$H$17,IF($A18="Freitag",Daten!$J$17,IF($A18="Montag",Daten!$B$17,IF($A18="Dienstag",Daten!$D$17,IF($A18="Mittwoch",Daten!$F$17,IF($A18="Samstag",Daten!$L$17,"0")))))))</f>
        <v>0.625</v>
      </c>
      <c r="D18" s="93" t="n">
        <f aca="false">IF($K18="Feiertag","0",IF($A18="Donnerstag",Daten!$I$17,IF($A18="Freitag",Daten!$K$17,IF($A18="Montag",Daten!$C$17,IF($A18="Dienstag",Daten!$E$17,IF($A18="Mittwoch",Daten!$G$17,IF($A18="Samstag",Daten!$M$17,"0")))))))</f>
        <v>0.833333333333333</v>
      </c>
      <c r="E18" s="92" t="n">
        <f aca="false">IF($K18="Feiertag","0",IF($A18="Donnerstag",Daten!$H$18,IF($A18="Freitag",Daten!$J$18,IF($A18="Montag",Daten!$B$18,IF($A18="Dienstag",Daten!$D$18,IF($A18="Mittwoch",Daten!$F$18,IF($A18="Samstag",Daten!$L$18,"0")))))))</f>
        <v>0</v>
      </c>
      <c r="F18" s="93" t="n">
        <f aca="false">IF($K18="Feiertag","0",IF($A18="Donnerstag",Daten!$I$18,IF($A18="Freitag",Daten!$K$18,IF($A18="Montag",Daten!$C$18,IF($A18="Dienstag",Daten!$E$18,IF($A18="Mittwoch",Daten!$G$18,IF($A18="Samstag",Daten!$M$18,"0")))))))</f>
        <v>0</v>
      </c>
      <c r="G18" s="150"/>
      <c r="H18" s="151"/>
      <c r="I18" s="152" t="n">
        <f aca="false">D18-C18+F18-E18+H18-G18</f>
        <v>0.208333333333333</v>
      </c>
      <c r="J18" s="153" t="n">
        <f aca="false">I18</f>
        <v>0.208333333333333</v>
      </c>
    </row>
    <row r="19" customFormat="false" ht="12.75" hidden="false" customHeight="false" outlineLevel="0" collapsed="false">
      <c r="A19" s="130" t="s">
        <v>21</v>
      </c>
      <c r="B19" s="142" t="n">
        <v>6</v>
      </c>
      <c r="C19" s="92" t="n">
        <f aca="false">IF($K19="Feiertag","0",IF($A19="Donnerstag",Daten!$H$17,IF($A19="Freitag",Daten!$J$17,IF($A19="Montag",Daten!$B$17,IF($A19="Dienstag",Daten!$D$17,IF($A19="Mittwoch",Daten!$F$17,IF($A19="Samstag",Daten!$L$17,"0")))))))</f>
        <v>0</v>
      </c>
      <c r="D19" s="93" t="n">
        <f aca="false">IF($K19="Feiertag","0",IF($A19="Donnerstag",Daten!$I$17,IF($A19="Freitag",Daten!$K$17,IF($A19="Montag",Daten!$C$17,IF($A19="Dienstag",Daten!$E$17,IF($A19="Mittwoch",Daten!$G$17,IF($A19="Samstag",Daten!$M$17,"0")))))))</f>
        <v>0</v>
      </c>
      <c r="E19" s="92" t="n">
        <f aca="false">IF($K19="Feiertag","0",IF($A19="Donnerstag",Daten!$H$18,IF($A19="Freitag",Daten!$J$18,IF($A19="Montag",Daten!$B$18,IF($A19="Dienstag",Daten!$D$18,IF($A19="Mittwoch",Daten!$F$18,IF($A19="Samstag",Daten!$L$18,"0")))))))</f>
        <v>0</v>
      </c>
      <c r="F19" s="93" t="n">
        <f aca="false">IF($K19="Feiertag","0",IF($A19="Donnerstag",Daten!$I$18,IF($A19="Freitag",Daten!$K$18,IF($A19="Montag",Daten!$C$18,IF($A19="Dienstag",Daten!$E$18,IF($A19="Mittwoch",Daten!$G$18,IF($A19="Samstag",Daten!$M$18,"0")))))))</f>
        <v>0</v>
      </c>
      <c r="G19" s="150"/>
      <c r="H19" s="151"/>
      <c r="I19" s="152" t="n">
        <f aca="false">D19-C19+F19-E19+H19-G19</f>
        <v>0</v>
      </c>
      <c r="J19" s="153" t="n">
        <f aca="false">I19</f>
        <v>0</v>
      </c>
    </row>
    <row r="20" customFormat="false" ht="12.75" hidden="false" customHeight="false" outlineLevel="0" collapsed="false">
      <c r="A20" s="130" t="s">
        <v>22</v>
      </c>
      <c r="B20" s="142" t="n">
        <v>7</v>
      </c>
      <c r="C20" s="92" t="n">
        <f aca="false">IF($K20="Feiertag","0",IF($A20="Donnerstag",Daten!$H$17,IF($A20="Freitag",Daten!$J$17,IF($A20="Montag",Daten!$B$17,IF($A20="Dienstag",Daten!$D$17,IF($A20="Mittwoch",Daten!$F$17,IF($A20="Samstag",Daten!$L$17,"0")))))))</f>
        <v>0</v>
      </c>
      <c r="D20" s="93" t="n">
        <f aca="false">IF($K20="Feiertag","0",IF($A20="Donnerstag",Daten!$I$17,IF($A20="Freitag",Daten!$K$17,IF($A20="Montag",Daten!$C$17,IF($A20="Dienstag",Daten!$E$17,IF($A20="Mittwoch",Daten!$G$17,IF($A20="Samstag",Daten!$M$17,"0")))))))</f>
        <v>0</v>
      </c>
      <c r="E20" s="92" t="n">
        <f aca="false">IF($K20="Feiertag","0",IF($A20="Donnerstag",Daten!$H$18,IF($A20="Freitag",Daten!$J$18,IF($A20="Montag",Daten!$B$18,IF($A20="Dienstag",Daten!$D$18,IF($A20="Mittwoch",Daten!$F$18,IF($A20="Samstag",Daten!$L$18,"0")))))))</f>
        <v>0</v>
      </c>
      <c r="F20" s="93" t="n">
        <f aca="false">IF($K20="Feiertag","0",IF($A20="Donnerstag",Daten!$I$18,IF($A20="Freitag",Daten!$K$18,IF($A20="Montag",Daten!$C$18,IF($A20="Dienstag",Daten!$E$18,IF($A20="Mittwoch",Daten!$G$18,IF($A20="Samstag",Daten!$M$18,"0")))))))</f>
        <v>0</v>
      </c>
      <c r="G20" s="150"/>
      <c r="H20" s="151"/>
      <c r="I20" s="152" t="n">
        <f aca="false">D20-C20+F20-E20+H20-G20</f>
        <v>0</v>
      </c>
      <c r="J20" s="153" t="n">
        <f aca="false">I20</f>
        <v>0</v>
      </c>
    </row>
    <row r="21" customFormat="false" ht="12.75" hidden="false" customHeight="false" outlineLevel="0" collapsed="false">
      <c r="A21" s="130" t="s">
        <v>23</v>
      </c>
      <c r="B21" s="142" t="n">
        <v>8</v>
      </c>
      <c r="C21" s="92" t="n">
        <f aca="false">IF($K21="Feiertag","0",IF($A21="Donnerstag",Daten!$H$17,IF($A21="Freitag",Daten!$J$17,IF($A21="Montag",Daten!$B$17,IF($A21="Dienstag",Daten!$D$17,IF($A21="Mittwoch",Daten!$F$17,IF($A21="Samstag",Daten!$L$17,"0")))))))</f>
        <v>0</v>
      </c>
      <c r="D21" s="93" t="n">
        <f aca="false">IF($K21="Feiertag","0",IF($A21="Donnerstag",Daten!$I$17,IF($A21="Freitag",Daten!$K$17,IF($A21="Montag",Daten!$C$17,IF($A21="Dienstag",Daten!$E$17,IF($A21="Mittwoch",Daten!$G$17,IF($A21="Samstag",Daten!$M$17,"0")))))))</f>
        <v>0</v>
      </c>
      <c r="E21" s="92" t="n">
        <f aca="false">IF($K21="Feiertag","0",IF($A21="Donnerstag",Daten!$H$18,IF($A21="Freitag",Daten!$J$18,IF($A21="Montag",Daten!$B$18,IF($A21="Dienstag",Daten!$D$18,IF($A21="Mittwoch",Daten!$F$18,IF($A21="Samstag",Daten!$L$18,"0")))))))</f>
        <v>0</v>
      </c>
      <c r="F21" s="93" t="n">
        <f aca="false">IF($K21="Feiertag","0",IF($A21="Donnerstag",Daten!$I$18,IF($A21="Freitag",Daten!$K$18,IF($A21="Montag",Daten!$C$18,IF($A21="Dienstag",Daten!$E$18,IF($A21="Mittwoch",Daten!$G$18,IF($A21="Samstag",Daten!$M$18,"0")))))))</f>
        <v>0</v>
      </c>
      <c r="G21" s="150"/>
      <c r="H21" s="151"/>
      <c r="I21" s="152" t="n">
        <f aca="false">D21-C21+F21-E21+H21-G21</f>
        <v>0</v>
      </c>
      <c r="J21" s="153" t="n">
        <f aca="false">I21</f>
        <v>0</v>
      </c>
    </row>
    <row r="22" customFormat="false" ht="12.75" hidden="false" customHeight="false" outlineLevel="0" collapsed="false">
      <c r="A22" s="130" t="s">
        <v>24</v>
      </c>
      <c r="B22" s="142" t="n">
        <v>9</v>
      </c>
      <c r="C22" s="92" t="n">
        <f aca="false">IF($K22="Feiertag","0",IF($A22="Donnerstag",Daten!$H$17,IF($A22="Freitag",Daten!$J$17,IF($A22="Montag",Daten!$B$17,IF($A22="Dienstag",Daten!$D$17,IF($A22="Mittwoch",Daten!$F$17,IF($A22="Samstag",Daten!$L$17,"0")))))))</f>
        <v>0</v>
      </c>
      <c r="D22" s="93" t="n">
        <f aca="false">IF($K22="Feiertag","0",IF($A22="Donnerstag",Daten!$I$17,IF($A22="Freitag",Daten!$K$17,IF($A22="Montag",Daten!$C$17,IF($A22="Dienstag",Daten!$E$17,IF($A22="Mittwoch",Daten!$G$17,IF($A22="Samstag",Daten!$M$17,"0")))))))</f>
        <v>0</v>
      </c>
      <c r="E22" s="92" t="n">
        <f aca="false">IF($K22="Feiertag","0",IF($A22="Donnerstag",Daten!$H$18,IF($A22="Freitag",Daten!$J$18,IF($A22="Montag",Daten!$B$18,IF($A22="Dienstag",Daten!$D$18,IF($A22="Mittwoch",Daten!$F$18,IF($A22="Samstag",Daten!$L$18,"0")))))))</f>
        <v>0</v>
      </c>
      <c r="F22" s="93" t="n">
        <f aca="false">IF($K22="Feiertag","0",IF($A22="Donnerstag",Daten!$I$18,IF($A22="Freitag",Daten!$K$18,IF($A22="Montag",Daten!$C$18,IF($A22="Dienstag",Daten!$E$18,IF($A22="Mittwoch",Daten!$G$18,IF($A22="Samstag",Daten!$M$18,"0")))))))</f>
        <v>0</v>
      </c>
      <c r="G22" s="150"/>
      <c r="H22" s="151"/>
      <c r="I22" s="152" t="n">
        <f aca="false">D22-C22+F22-E22+H22-G22</f>
        <v>0</v>
      </c>
      <c r="J22" s="153" t="n">
        <f aca="false">I22</f>
        <v>0</v>
      </c>
    </row>
    <row r="23" customFormat="false" ht="12.75" hidden="false" customHeight="false" outlineLevel="0" collapsed="false">
      <c r="A23" s="130" t="s">
        <v>40</v>
      </c>
      <c r="B23" s="142" t="n">
        <v>10</v>
      </c>
      <c r="C23" s="92" t="str">
        <f aca="false">IF($K23="Feiertag","0",IF($A23="Donnerstag",Daten!$H$17,IF($A23="Freitag",Daten!$J$17,IF($A23="Montag",Daten!$B$17,IF($A23="Dienstag",Daten!$D$17,IF($A23="Mittwoch",Daten!$F$17,IF($A23="Samstag",Daten!$L$17,"0")))))))</f>
        <v>0</v>
      </c>
      <c r="D23" s="93" t="str">
        <f aca="false">IF($K23="Feiertag","0",IF($A23="Donnerstag",Daten!$I$17,IF($A23="Freitag",Daten!$K$17,IF($A23="Montag",Daten!$C$17,IF($A23="Dienstag",Daten!$E$17,IF($A23="Mittwoch",Daten!$G$17,IF($A23="Samstag",Daten!$M$17,"0")))))))</f>
        <v>0</v>
      </c>
      <c r="E23" s="92" t="str">
        <f aca="false">IF($K23="Feiertag","0",IF($A23="Donnerstag",Daten!$H$18,IF($A23="Freitag",Daten!$J$18,IF($A23="Montag",Daten!$B$18,IF($A23="Dienstag",Daten!$D$18,IF($A23="Mittwoch",Daten!$F$18,IF($A23="Samstag",Daten!$L$18,"0")))))))</f>
        <v>0</v>
      </c>
      <c r="F23" s="93" t="str">
        <f aca="false">IF($K23="Feiertag","0",IF($A23="Donnerstag",Daten!$I$18,IF($A23="Freitag",Daten!$K$18,IF($A23="Montag",Daten!$C$18,IF($A23="Dienstag",Daten!$E$18,IF($A23="Mittwoch",Daten!$G$18,IF($A23="Samstag",Daten!$M$18,"0")))))))</f>
        <v>0</v>
      </c>
      <c r="G23" s="150"/>
      <c r="H23" s="151"/>
      <c r="I23" s="152" t="n">
        <f aca="false">D23-C23+F23-E23+H23-G23</f>
        <v>0</v>
      </c>
      <c r="J23" s="153" t="n">
        <f aca="false">I23</f>
        <v>0</v>
      </c>
    </row>
    <row r="24" customFormat="false" ht="12.75" hidden="false" customHeight="false" outlineLevel="0" collapsed="false">
      <c r="A24" s="130" t="s">
        <v>19</v>
      </c>
      <c r="B24" s="142" t="n">
        <v>11</v>
      </c>
      <c r="C24" s="92" t="n">
        <f aca="false">IF($K24="Feiertag","0",IF($A24="Donnerstag",Daten!$H$17,IF($A24="Freitag",Daten!$J$17,IF($A24="Montag",Daten!$B$17,IF($A24="Dienstag",Daten!$D$17,IF($A24="Mittwoch",Daten!$F$17,IF($A24="Samstag",Daten!$L$17,"0")))))))</f>
        <v>0.583333333333333</v>
      </c>
      <c r="D24" s="93" t="n">
        <f aca="false">IF($K24="Feiertag","0",IF($A24="Donnerstag",Daten!$I$17,IF($A24="Freitag",Daten!$K$17,IF($A24="Montag",Daten!$C$17,IF($A24="Dienstag",Daten!$E$17,IF($A24="Mittwoch",Daten!$G$17,IF($A24="Samstag",Daten!$M$17,"0")))))))</f>
        <v>0.770833333333333</v>
      </c>
      <c r="E24" s="92" t="n">
        <f aca="false">IF($K24="Feiertag","0",IF($A24="Donnerstag",Daten!$H$18,IF($A24="Freitag",Daten!$J$18,IF($A24="Montag",Daten!$B$18,IF($A24="Dienstag",Daten!$D$18,IF($A24="Mittwoch",Daten!$F$18,IF($A24="Samstag",Daten!$L$18,"0")))))))</f>
        <v>0</v>
      </c>
      <c r="F24" s="93" t="n">
        <f aca="false">IF($K24="Feiertag","0",IF($A24="Donnerstag",Daten!$I$18,IF($A24="Freitag",Daten!$K$18,IF($A24="Montag",Daten!$C$18,IF($A24="Dienstag",Daten!$E$18,IF($A24="Mittwoch",Daten!$G$18,IF($A24="Samstag",Daten!$M$18,"0")))))))</f>
        <v>0</v>
      </c>
      <c r="G24" s="150"/>
      <c r="H24" s="151"/>
      <c r="I24" s="152" t="n">
        <f aca="false">D24-C24+F24-E24+H24-G24</f>
        <v>0.1875</v>
      </c>
      <c r="J24" s="153" t="n">
        <f aca="false">I24</f>
        <v>0.1875</v>
      </c>
    </row>
    <row r="25" customFormat="false" ht="12.75" hidden="false" customHeight="false" outlineLevel="0" collapsed="false">
      <c r="A25" s="130" t="s">
        <v>20</v>
      </c>
      <c r="B25" s="142" t="n">
        <v>12</v>
      </c>
      <c r="C25" s="92" t="n">
        <f aca="false">IF($K25="Feiertag","0",IF($A25="Donnerstag",Daten!$H$17,IF($A25="Freitag",Daten!$J$17,IF($A25="Montag",Daten!$B$17,IF($A25="Dienstag",Daten!$D$17,IF($A25="Mittwoch",Daten!$F$17,IF($A25="Samstag",Daten!$L$17,"0")))))))</f>
        <v>0.625</v>
      </c>
      <c r="D25" s="93" t="n">
        <f aca="false">IF($K25="Feiertag","0",IF($A25="Donnerstag",Daten!$I$17,IF($A25="Freitag",Daten!$K$17,IF($A25="Montag",Daten!$C$17,IF($A25="Dienstag",Daten!$E$17,IF($A25="Mittwoch",Daten!$G$17,IF($A25="Samstag",Daten!$M$17,"0")))))))</f>
        <v>0.833333333333333</v>
      </c>
      <c r="E25" s="92" t="n">
        <f aca="false">IF($K25="Feiertag","0",IF($A25="Donnerstag",Daten!$H$18,IF($A25="Freitag",Daten!$J$18,IF($A25="Montag",Daten!$B$18,IF($A25="Dienstag",Daten!$D$18,IF($A25="Mittwoch",Daten!$F$18,IF($A25="Samstag",Daten!$L$18,"0")))))))</f>
        <v>0</v>
      </c>
      <c r="F25" s="93" t="n">
        <f aca="false">IF($K25="Feiertag","0",IF($A25="Donnerstag",Daten!$I$18,IF($A25="Freitag",Daten!$K$18,IF($A25="Montag",Daten!$C$18,IF($A25="Dienstag",Daten!$E$18,IF($A25="Mittwoch",Daten!$G$18,IF($A25="Samstag",Daten!$M$18,"0")))))))</f>
        <v>0</v>
      </c>
      <c r="G25" s="150"/>
      <c r="H25" s="151"/>
      <c r="I25" s="152" t="n">
        <f aca="false">D25-C25+F25-E25+H25-G25</f>
        <v>0.208333333333333</v>
      </c>
      <c r="J25" s="153" t="n">
        <f aca="false">I25</f>
        <v>0.208333333333333</v>
      </c>
    </row>
    <row r="26" customFormat="false" ht="12.75" hidden="false" customHeight="false" outlineLevel="0" collapsed="false">
      <c r="A26" s="130" t="s">
        <v>21</v>
      </c>
      <c r="B26" s="142" t="n">
        <v>13</v>
      </c>
      <c r="C26" s="92" t="n">
        <f aca="false">IF($K26="Feiertag","0",IF($A26="Donnerstag",Daten!$H$17,IF($A26="Freitag",Daten!$J$17,IF($A26="Montag",Daten!$B$17,IF($A26="Dienstag",Daten!$D$17,IF($A26="Mittwoch",Daten!$F$17,IF($A26="Samstag",Daten!$L$17,"0")))))))</f>
        <v>0</v>
      </c>
      <c r="D26" s="93" t="n">
        <f aca="false">IF($K26="Feiertag","0",IF($A26="Donnerstag",Daten!$I$17,IF($A26="Freitag",Daten!$K$17,IF($A26="Montag",Daten!$C$17,IF($A26="Dienstag",Daten!$E$17,IF($A26="Mittwoch",Daten!$G$17,IF($A26="Samstag",Daten!$M$17,"0")))))))</f>
        <v>0</v>
      </c>
      <c r="E26" s="92" t="n">
        <f aca="false">IF($K26="Feiertag","0",IF($A26="Donnerstag",Daten!$H$18,IF($A26="Freitag",Daten!$J$18,IF($A26="Montag",Daten!$B$18,IF($A26="Dienstag",Daten!$D$18,IF($A26="Mittwoch",Daten!$F$18,IF($A26="Samstag",Daten!$L$18,"0")))))))</f>
        <v>0</v>
      </c>
      <c r="F26" s="93" t="n">
        <f aca="false">IF($K26="Feiertag","0",IF($A26="Donnerstag",Daten!$I$18,IF($A26="Freitag",Daten!$K$18,IF($A26="Montag",Daten!$C$18,IF($A26="Dienstag",Daten!$E$18,IF($A26="Mittwoch",Daten!$G$18,IF($A26="Samstag",Daten!$M$18,"0")))))))</f>
        <v>0</v>
      </c>
      <c r="G26" s="150"/>
      <c r="H26" s="151"/>
      <c r="I26" s="152" t="n">
        <f aca="false">D26-C26+F26-E26+H26-G26</f>
        <v>0</v>
      </c>
      <c r="J26" s="153" t="n">
        <f aca="false">I26</f>
        <v>0</v>
      </c>
    </row>
    <row r="27" customFormat="false" ht="12.75" hidden="false" customHeight="false" outlineLevel="0" collapsed="false">
      <c r="A27" s="130" t="s">
        <v>22</v>
      </c>
      <c r="B27" s="142" t="n">
        <v>14</v>
      </c>
      <c r="C27" s="92" t="n">
        <f aca="false">IF($K27="Feiertag","0",IF($A27="Donnerstag",Daten!$H$17,IF($A27="Freitag",Daten!$J$17,IF($A27="Montag",Daten!$B$17,IF($A27="Dienstag",Daten!$D$17,IF($A27="Mittwoch",Daten!$F$17,IF($A27="Samstag",Daten!$L$17,"0")))))))</f>
        <v>0</v>
      </c>
      <c r="D27" s="93" t="n">
        <f aca="false">IF($K27="Feiertag","0",IF($A27="Donnerstag",Daten!$I$17,IF($A27="Freitag",Daten!$K$17,IF($A27="Montag",Daten!$C$17,IF($A27="Dienstag",Daten!$E$17,IF($A27="Mittwoch",Daten!$G$17,IF($A27="Samstag",Daten!$M$17,"0")))))))</f>
        <v>0</v>
      </c>
      <c r="E27" s="92" t="n">
        <f aca="false">IF($K27="Feiertag","0",IF($A27="Donnerstag",Daten!$H$18,IF($A27="Freitag",Daten!$J$18,IF($A27="Montag",Daten!$B$18,IF($A27="Dienstag",Daten!$D$18,IF($A27="Mittwoch",Daten!$F$18,IF($A27="Samstag",Daten!$L$18,"0")))))))</f>
        <v>0</v>
      </c>
      <c r="F27" s="93" t="n">
        <f aca="false">IF($K27="Feiertag","0",IF($A27="Donnerstag",Daten!$I$18,IF($A27="Freitag",Daten!$K$18,IF($A27="Montag",Daten!$C$18,IF($A27="Dienstag",Daten!$E$18,IF($A27="Mittwoch",Daten!$G$18,IF($A27="Samstag",Daten!$M$18,"0")))))))</f>
        <v>0</v>
      </c>
      <c r="G27" s="150"/>
      <c r="H27" s="151"/>
      <c r="I27" s="152" t="n">
        <f aca="false">D27-C27+F27-E27+H27-G27</f>
        <v>0</v>
      </c>
      <c r="J27" s="153" t="n">
        <f aca="false">I27</f>
        <v>0</v>
      </c>
    </row>
    <row r="28" customFormat="false" ht="12.75" hidden="false" customHeight="false" outlineLevel="0" collapsed="false">
      <c r="A28" s="130" t="s">
        <v>23</v>
      </c>
      <c r="B28" s="142" t="n">
        <v>15</v>
      </c>
      <c r="C28" s="92" t="n">
        <f aca="false">IF($K28="Feiertag","0",IF($A28="Donnerstag",Daten!$H$17,IF($A28="Freitag",Daten!$J$17,IF($A28="Montag",Daten!$B$17,IF($A28="Dienstag",Daten!$D$17,IF($A28="Mittwoch",Daten!$F$17,IF($A28="Samstag",Daten!$L$17,"0")))))))</f>
        <v>0</v>
      </c>
      <c r="D28" s="93" t="n">
        <f aca="false">IF($K28="Feiertag","0",IF($A28="Donnerstag",Daten!$I$17,IF($A28="Freitag",Daten!$K$17,IF($A28="Montag",Daten!$C$17,IF($A28="Dienstag",Daten!$E$17,IF($A28="Mittwoch",Daten!$G$17,IF($A28="Samstag",Daten!$M$17,"0")))))))</f>
        <v>0</v>
      </c>
      <c r="E28" s="92" t="n">
        <f aca="false">IF($K28="Feiertag","0",IF($A28="Donnerstag",Daten!$H$18,IF($A28="Freitag",Daten!$J$18,IF($A28="Montag",Daten!$B$18,IF($A28="Dienstag",Daten!$D$18,IF($A28="Mittwoch",Daten!$F$18,IF($A28="Samstag",Daten!$L$18,"0")))))))</f>
        <v>0</v>
      </c>
      <c r="F28" s="93" t="n">
        <f aca="false">IF($K28="Feiertag","0",IF($A28="Donnerstag",Daten!$I$18,IF($A28="Freitag",Daten!$K$18,IF($A28="Montag",Daten!$C$18,IF($A28="Dienstag",Daten!$E$18,IF($A28="Mittwoch",Daten!$G$18,IF($A28="Samstag",Daten!$M$18,"0")))))))</f>
        <v>0</v>
      </c>
      <c r="G28" s="150"/>
      <c r="H28" s="151"/>
      <c r="I28" s="152" t="n">
        <f aca="false">D28-C28+F28-E28+H28-G28</f>
        <v>0</v>
      </c>
      <c r="J28" s="153" t="n">
        <f aca="false">I28</f>
        <v>0</v>
      </c>
    </row>
    <row r="29" customFormat="false" ht="12.75" hidden="false" customHeight="false" outlineLevel="0" collapsed="false">
      <c r="A29" s="130" t="s">
        <v>24</v>
      </c>
      <c r="B29" s="142" t="n">
        <v>16</v>
      </c>
      <c r="C29" s="92" t="n">
        <f aca="false">IF($K29="Feiertag","0",IF($A29="Donnerstag",Daten!$H$17,IF($A29="Freitag",Daten!$J$17,IF($A29="Montag",Daten!$B$17,IF($A29="Dienstag",Daten!$D$17,IF($A29="Mittwoch",Daten!$F$17,IF($A29="Samstag",Daten!$L$17,"0")))))))</f>
        <v>0</v>
      </c>
      <c r="D29" s="93" t="n">
        <f aca="false">IF($K29="Feiertag","0",IF($A29="Donnerstag",Daten!$I$17,IF($A29="Freitag",Daten!$K$17,IF($A29="Montag",Daten!$C$17,IF($A29="Dienstag",Daten!$E$17,IF($A29="Mittwoch",Daten!$G$17,IF($A29="Samstag",Daten!$M$17,"0")))))))</f>
        <v>0</v>
      </c>
      <c r="E29" s="92" t="n">
        <f aca="false">IF($K29="Feiertag","0",IF($A29="Donnerstag",Daten!$H$18,IF($A29="Freitag",Daten!$J$18,IF($A29="Montag",Daten!$B$18,IF($A29="Dienstag",Daten!$D$18,IF($A29="Mittwoch",Daten!$F$18,IF($A29="Samstag",Daten!$L$18,"0")))))))</f>
        <v>0</v>
      </c>
      <c r="F29" s="93" t="n">
        <f aca="false">IF($K29="Feiertag","0",IF($A29="Donnerstag",Daten!$I$18,IF($A29="Freitag",Daten!$K$18,IF($A29="Montag",Daten!$C$18,IF($A29="Dienstag",Daten!$E$18,IF($A29="Mittwoch",Daten!$G$18,IF($A29="Samstag",Daten!$M$18,"0")))))))</f>
        <v>0</v>
      </c>
      <c r="G29" s="150"/>
      <c r="H29" s="151"/>
      <c r="I29" s="152" t="n">
        <f aca="false">D29-C29+F29-E29+H29-G29</f>
        <v>0</v>
      </c>
      <c r="J29" s="153" t="n">
        <f aca="false">I29</f>
        <v>0</v>
      </c>
    </row>
    <row r="30" customFormat="false" ht="12.75" hidden="false" customHeight="false" outlineLevel="0" collapsed="false">
      <c r="A30" s="130" t="s">
        <v>40</v>
      </c>
      <c r="B30" s="142" t="n">
        <v>17</v>
      </c>
      <c r="C30" s="92" t="str">
        <f aca="false">IF($K30="Feiertag","0",IF($A30="Donnerstag",Daten!$H$17,IF($A30="Freitag",Daten!$J$17,IF($A30="Montag",Daten!$B$17,IF($A30="Dienstag",Daten!$D$17,IF($A30="Mittwoch",Daten!$F$17,IF($A30="Samstag",Daten!$L$17,"0")))))))</f>
        <v>0</v>
      </c>
      <c r="D30" s="93" t="str">
        <f aca="false">IF($K30="Feiertag","0",IF($A30="Donnerstag",Daten!$I$17,IF($A30="Freitag",Daten!$K$17,IF($A30="Montag",Daten!$C$17,IF($A30="Dienstag",Daten!$E$17,IF($A30="Mittwoch",Daten!$G$17,IF($A30="Samstag",Daten!$M$17,"0")))))))</f>
        <v>0</v>
      </c>
      <c r="E30" s="92" t="str">
        <f aca="false">IF($K30="Feiertag","0",IF($A30="Donnerstag",Daten!$H$18,IF($A30="Freitag",Daten!$J$18,IF($A30="Montag",Daten!$B$18,IF($A30="Dienstag",Daten!$D$18,IF($A30="Mittwoch",Daten!$F$18,IF($A30="Samstag",Daten!$L$18,"0")))))))</f>
        <v>0</v>
      </c>
      <c r="F30" s="93" t="str">
        <f aca="false">IF($K30="Feiertag","0",IF($A30="Donnerstag",Daten!$I$18,IF($A30="Freitag",Daten!$K$18,IF($A30="Montag",Daten!$C$18,IF($A30="Dienstag",Daten!$E$18,IF($A30="Mittwoch",Daten!$G$18,IF($A30="Samstag",Daten!$M$18,"0")))))))</f>
        <v>0</v>
      </c>
      <c r="G30" s="179"/>
      <c r="H30" s="180"/>
      <c r="I30" s="152" t="n">
        <f aca="false">D30-C30+F30-E30+H30-G30</f>
        <v>0</v>
      </c>
      <c r="J30" s="153" t="n">
        <f aca="false">I30</f>
        <v>0</v>
      </c>
    </row>
    <row r="31" customFormat="false" ht="12.75" hidden="false" customHeight="false" outlineLevel="0" collapsed="false">
      <c r="A31" s="130" t="s">
        <v>19</v>
      </c>
      <c r="B31" s="142" t="n">
        <v>18</v>
      </c>
      <c r="C31" s="92" t="n">
        <f aca="false">IF($K31="Feiertag","0",IF($A31="Donnerstag",Daten!$H$17,IF($A31="Freitag",Daten!$J$17,IF($A31="Montag",Daten!$B$17,IF($A31="Dienstag",Daten!$D$17,IF($A31="Mittwoch",Daten!$F$17,IF($A31="Samstag",Daten!$L$17,"0")))))))</f>
        <v>0.583333333333333</v>
      </c>
      <c r="D31" s="93" t="n">
        <f aca="false">IF($K31="Feiertag","0",IF($A31="Donnerstag",Daten!$I$17,IF($A31="Freitag",Daten!$K$17,IF($A31="Montag",Daten!$C$17,IF($A31="Dienstag",Daten!$E$17,IF($A31="Mittwoch",Daten!$G$17,IF($A31="Samstag",Daten!$M$17,"0")))))))</f>
        <v>0.770833333333333</v>
      </c>
      <c r="E31" s="92" t="n">
        <f aca="false">IF($K31="Feiertag","0",IF($A31="Donnerstag",Daten!$H$18,IF($A31="Freitag",Daten!$J$18,IF($A31="Montag",Daten!$B$18,IF($A31="Dienstag",Daten!$D$18,IF($A31="Mittwoch",Daten!$F$18,IF($A31="Samstag",Daten!$L$18,"0")))))))</f>
        <v>0</v>
      </c>
      <c r="F31" s="93" t="n">
        <f aca="false">IF($K31="Feiertag","0",IF($A31="Donnerstag",Daten!$I$18,IF($A31="Freitag",Daten!$K$18,IF($A31="Montag",Daten!$C$18,IF($A31="Dienstag",Daten!$E$18,IF($A31="Mittwoch",Daten!$G$18,IF($A31="Samstag",Daten!$M$18,"0")))))))</f>
        <v>0</v>
      </c>
      <c r="G31" s="150"/>
      <c r="H31" s="151"/>
      <c r="I31" s="152" t="n">
        <f aca="false">D31-C31+F31-E31+H31-G31</f>
        <v>0.1875</v>
      </c>
      <c r="J31" s="153" t="n">
        <f aca="false">I31</f>
        <v>0.1875</v>
      </c>
    </row>
    <row r="32" customFormat="false" ht="12.75" hidden="false" customHeight="false" outlineLevel="0" collapsed="false">
      <c r="A32" s="130" t="s">
        <v>20</v>
      </c>
      <c r="B32" s="142" t="n">
        <v>19</v>
      </c>
      <c r="C32" s="92" t="n">
        <f aca="false">IF($K32="Feiertag","0",IF($A32="Donnerstag",Daten!$H$17,IF($A32="Freitag",Daten!$J$17,IF($A32="Montag",Daten!$B$17,IF($A32="Dienstag",Daten!$D$17,IF($A32="Mittwoch",Daten!$F$17,IF($A32="Samstag",Daten!$L$17,"0")))))))</f>
        <v>0.625</v>
      </c>
      <c r="D32" s="93" t="n">
        <f aca="false">IF($K32="Feiertag","0",IF($A32="Donnerstag",Daten!$I$17,IF($A32="Freitag",Daten!$K$17,IF($A32="Montag",Daten!$C$17,IF($A32="Dienstag",Daten!$E$17,IF($A32="Mittwoch",Daten!$G$17,IF($A32="Samstag",Daten!$M$17,"0")))))))</f>
        <v>0.833333333333333</v>
      </c>
      <c r="E32" s="92" t="n">
        <f aca="false">IF($K32="Feiertag","0",IF($A32="Donnerstag",Daten!$H$18,IF($A32="Freitag",Daten!$J$18,IF($A32="Montag",Daten!$B$18,IF($A32="Dienstag",Daten!$D$18,IF($A32="Mittwoch",Daten!$F$18,IF($A32="Samstag",Daten!$L$18,"0")))))))</f>
        <v>0</v>
      </c>
      <c r="F32" s="93" t="n">
        <f aca="false">IF($K32="Feiertag","0",IF($A32="Donnerstag",Daten!$I$18,IF($A32="Freitag",Daten!$K$18,IF($A32="Montag",Daten!$C$18,IF($A32="Dienstag",Daten!$E$18,IF($A32="Mittwoch",Daten!$G$18,IF($A32="Samstag",Daten!$M$18,"0")))))))</f>
        <v>0</v>
      </c>
      <c r="G32" s="150"/>
      <c r="H32" s="151"/>
      <c r="I32" s="152" t="n">
        <f aca="false">D32-C32+F32-E32+H32-G32</f>
        <v>0.208333333333333</v>
      </c>
      <c r="J32" s="153" t="n">
        <f aca="false">I32</f>
        <v>0.208333333333333</v>
      </c>
    </row>
    <row r="33" customFormat="false" ht="12.75" hidden="false" customHeight="false" outlineLevel="0" collapsed="false">
      <c r="A33" s="130" t="s">
        <v>21</v>
      </c>
      <c r="B33" s="142" t="n">
        <v>20</v>
      </c>
      <c r="C33" s="92" t="n">
        <f aca="false">IF($K33="Feiertag","0",IF($A33="Donnerstag",Daten!$H$17,IF($A33="Freitag",Daten!$J$17,IF($A33="Montag",Daten!$B$17,IF($A33="Dienstag",Daten!$D$17,IF($A33="Mittwoch",Daten!$F$17,IF($A33="Samstag",Daten!$L$17,"0")))))))</f>
        <v>0</v>
      </c>
      <c r="D33" s="93" t="n">
        <f aca="false">IF($K33="Feiertag","0",IF($A33="Donnerstag",Daten!$I$17,IF($A33="Freitag",Daten!$K$17,IF($A33="Montag",Daten!$C$17,IF($A33="Dienstag",Daten!$E$17,IF($A33="Mittwoch",Daten!$G$17,IF($A33="Samstag",Daten!$M$17,"0")))))))</f>
        <v>0</v>
      </c>
      <c r="E33" s="92" t="n">
        <f aca="false">IF($K33="Feiertag","0",IF($A33="Donnerstag",Daten!$H$18,IF($A33="Freitag",Daten!$J$18,IF($A33="Montag",Daten!$B$18,IF($A33="Dienstag",Daten!$D$18,IF($A33="Mittwoch",Daten!$F$18,IF($A33="Samstag",Daten!$L$18,"0")))))))</f>
        <v>0</v>
      </c>
      <c r="F33" s="93" t="n">
        <f aca="false">IF($K33="Feiertag","0",IF($A33="Donnerstag",Daten!$I$18,IF($A33="Freitag",Daten!$K$18,IF($A33="Montag",Daten!$C$18,IF($A33="Dienstag",Daten!$E$18,IF($A33="Mittwoch",Daten!$G$18,IF($A33="Samstag",Daten!$M$18,"0")))))))</f>
        <v>0</v>
      </c>
      <c r="G33" s="150"/>
      <c r="H33" s="151"/>
      <c r="I33" s="152" t="n">
        <f aca="false">D33-C33+F33-E33+H33-G33</f>
        <v>0</v>
      </c>
      <c r="J33" s="153" t="n">
        <f aca="false">I33</f>
        <v>0</v>
      </c>
    </row>
    <row r="34" customFormat="false" ht="12.75" hidden="false" customHeight="false" outlineLevel="0" collapsed="false">
      <c r="A34" s="130" t="s">
        <v>22</v>
      </c>
      <c r="B34" s="142" t="n">
        <v>21</v>
      </c>
      <c r="C34" s="92" t="n">
        <f aca="false">IF($K34="Feiertag","0",IF($A34="Donnerstag",Daten!$H$17,IF($A34="Freitag",Daten!$J$17,IF($A34="Montag",Daten!$B$17,IF($A34="Dienstag",Daten!$D$17,IF($A34="Mittwoch",Daten!$F$17,IF($A34="Samstag",Daten!$L$17,"0")))))))</f>
        <v>0</v>
      </c>
      <c r="D34" s="93" t="n">
        <f aca="false">IF($K34="Feiertag","0",IF($A34="Donnerstag",Daten!$I$17,IF($A34="Freitag",Daten!$K$17,IF($A34="Montag",Daten!$C$17,IF($A34="Dienstag",Daten!$E$17,IF($A34="Mittwoch",Daten!$G$17,IF($A34="Samstag",Daten!$M$17,"0")))))))</f>
        <v>0</v>
      </c>
      <c r="E34" s="92" t="n">
        <f aca="false">IF($K34="Feiertag","0",IF($A34="Donnerstag",Daten!$H$18,IF($A34="Freitag",Daten!$J$18,IF($A34="Montag",Daten!$B$18,IF($A34="Dienstag",Daten!$D$18,IF($A34="Mittwoch",Daten!$F$18,IF($A34="Samstag",Daten!$L$18,"0")))))))</f>
        <v>0</v>
      </c>
      <c r="F34" s="93" t="n">
        <f aca="false">IF($K34="Feiertag","0",IF($A34="Donnerstag",Daten!$I$18,IF($A34="Freitag",Daten!$K$18,IF($A34="Montag",Daten!$C$18,IF($A34="Dienstag",Daten!$E$18,IF($A34="Mittwoch",Daten!$G$18,IF($A34="Samstag",Daten!$M$18,"0")))))))</f>
        <v>0</v>
      </c>
      <c r="G34" s="150"/>
      <c r="H34" s="151"/>
      <c r="I34" s="152" t="n">
        <f aca="false">D34-C34+F34-E34+H34-G34</f>
        <v>0</v>
      </c>
      <c r="J34" s="153" t="n">
        <f aca="false">I34</f>
        <v>0</v>
      </c>
    </row>
    <row r="35" customFormat="false" ht="12.75" hidden="false" customHeight="false" outlineLevel="0" collapsed="false">
      <c r="A35" s="130" t="s">
        <v>23</v>
      </c>
      <c r="B35" s="142" t="n">
        <v>22</v>
      </c>
      <c r="C35" s="92" t="n">
        <f aca="false">IF($K35="Feiertag","0",IF($A35="Donnerstag",Daten!$H$17,IF($A35="Freitag",Daten!$J$17,IF($A35="Montag",Daten!$B$17,IF($A35="Dienstag",Daten!$D$17,IF($A35="Mittwoch",Daten!$F$17,IF($A35="Samstag",Daten!$L$17,"0")))))))</f>
        <v>0</v>
      </c>
      <c r="D35" s="93" t="n">
        <f aca="false">IF($K35="Feiertag","0",IF($A35="Donnerstag",Daten!$I$17,IF($A35="Freitag",Daten!$K$17,IF($A35="Montag",Daten!$C$17,IF($A35="Dienstag",Daten!$E$17,IF($A35="Mittwoch",Daten!$G$17,IF($A35="Samstag",Daten!$M$17,"0")))))))</f>
        <v>0</v>
      </c>
      <c r="E35" s="92" t="n">
        <f aca="false">IF($K35="Feiertag","0",IF($A35="Donnerstag",Daten!$H$18,IF($A35="Freitag",Daten!$J$18,IF($A35="Montag",Daten!$B$18,IF($A35="Dienstag",Daten!$D$18,IF($A35="Mittwoch",Daten!$F$18,IF($A35="Samstag",Daten!$L$18,"0")))))))</f>
        <v>0</v>
      </c>
      <c r="F35" s="93" t="n">
        <f aca="false">IF($K35="Feiertag","0",IF($A35="Donnerstag",Daten!$I$18,IF($A35="Freitag",Daten!$K$18,IF($A35="Montag",Daten!$C$18,IF($A35="Dienstag",Daten!$E$18,IF($A35="Mittwoch",Daten!$G$18,IF($A35="Samstag",Daten!$M$18,"0")))))))</f>
        <v>0</v>
      </c>
      <c r="G35" s="150"/>
      <c r="H35" s="151"/>
      <c r="I35" s="152" t="n">
        <f aca="false">D35-C35+F35-E35+H35-G35</f>
        <v>0</v>
      </c>
      <c r="J35" s="153" t="n">
        <f aca="false">I35</f>
        <v>0</v>
      </c>
    </row>
    <row r="36" customFormat="false" ht="12.75" hidden="false" customHeight="false" outlineLevel="0" collapsed="false">
      <c r="A36" s="130" t="s">
        <v>24</v>
      </c>
      <c r="B36" s="142" t="n">
        <v>23</v>
      </c>
      <c r="C36" s="92" t="n">
        <f aca="false">IF($K36="Feiertag","0",IF($A36="Donnerstag",Daten!$H$17,IF($A36="Freitag",Daten!$J$17,IF($A36="Montag",Daten!$B$17,IF($A36="Dienstag",Daten!$D$17,IF($A36="Mittwoch",Daten!$F$17,IF($A36="Samstag",Daten!$L$17,"0")))))))</f>
        <v>0</v>
      </c>
      <c r="D36" s="93" t="n">
        <f aca="false">IF($K36="Feiertag","0",IF($A36="Donnerstag",Daten!$I$17,IF($A36="Freitag",Daten!$K$17,IF($A36="Montag",Daten!$C$17,IF($A36="Dienstag",Daten!$E$17,IF($A36="Mittwoch",Daten!$G$17,IF($A36="Samstag",Daten!$M$17,"0")))))))</f>
        <v>0</v>
      </c>
      <c r="E36" s="92" t="n">
        <f aca="false">IF($K36="Feiertag","0",IF($A36="Donnerstag",Daten!$H$18,IF($A36="Freitag",Daten!$J$18,IF($A36="Montag",Daten!$B$18,IF($A36="Dienstag",Daten!$D$18,IF($A36="Mittwoch",Daten!$F$18,IF($A36="Samstag",Daten!$L$18,"0")))))))</f>
        <v>0</v>
      </c>
      <c r="F36" s="93" t="n">
        <f aca="false">IF($K36="Feiertag","0",IF($A36="Donnerstag",Daten!$I$18,IF($A36="Freitag",Daten!$K$18,IF($A36="Montag",Daten!$C$18,IF($A36="Dienstag",Daten!$E$18,IF($A36="Mittwoch",Daten!$G$18,IF($A36="Samstag",Daten!$M$18,"0")))))))</f>
        <v>0</v>
      </c>
      <c r="G36" s="150"/>
      <c r="H36" s="151"/>
      <c r="I36" s="152" t="n">
        <f aca="false">D36-C36+F36-E36+H36-G36</f>
        <v>0</v>
      </c>
      <c r="J36" s="153" t="n">
        <f aca="false">I36</f>
        <v>0</v>
      </c>
    </row>
    <row r="37" customFormat="false" ht="12.75" hidden="false" customHeight="false" outlineLevel="0" collapsed="false">
      <c r="A37" s="130" t="s">
        <v>40</v>
      </c>
      <c r="B37" s="142" t="n">
        <v>24</v>
      </c>
      <c r="C37" s="92" t="str">
        <f aca="false">IF($K37="Feiertag","0",IF($A37="Donnerstag",Daten!$H$17,IF($A37="Freitag",Daten!$J$17,IF($A37="Montag",Daten!$B$17,IF($A37="Dienstag",Daten!$D$17,IF($A37="Mittwoch",Daten!$F$17,IF($A37="Samstag",Daten!$L$17,"0")))))))</f>
        <v>0</v>
      </c>
      <c r="D37" s="93" t="str">
        <f aca="false">IF($K37="Feiertag","0",IF($A37="Donnerstag",Daten!$I$17,IF($A37="Freitag",Daten!$K$17,IF($A37="Montag",Daten!$C$17,IF($A37="Dienstag",Daten!$E$17,IF($A37="Mittwoch",Daten!$G$17,IF($A37="Samstag",Daten!$M$17,"0")))))))</f>
        <v>0</v>
      </c>
      <c r="E37" s="92" t="str">
        <f aca="false">IF($K37="Feiertag","0",IF($A37="Donnerstag",Daten!$H$18,IF($A37="Freitag",Daten!$J$18,IF($A37="Montag",Daten!$B$18,IF($A37="Dienstag",Daten!$D$18,IF($A37="Mittwoch",Daten!$F$18,IF($A37="Samstag",Daten!$L$18,"0")))))))</f>
        <v>0</v>
      </c>
      <c r="F37" s="93" t="str">
        <f aca="false">IF($K37="Feiertag","0",IF($A37="Donnerstag",Daten!$I$18,IF($A37="Freitag",Daten!$K$18,IF($A37="Montag",Daten!$C$18,IF($A37="Dienstag",Daten!$E$18,IF($A37="Mittwoch",Daten!$G$18,IF($A37="Samstag",Daten!$M$18,"0")))))))</f>
        <v>0</v>
      </c>
      <c r="G37" s="150"/>
      <c r="H37" s="151"/>
      <c r="I37" s="152" t="n">
        <f aca="false">D37-C37+F37-E37+H37-G37</f>
        <v>0</v>
      </c>
      <c r="J37" s="153" t="n">
        <f aca="false">I37</f>
        <v>0</v>
      </c>
    </row>
    <row r="38" customFormat="false" ht="12.75" hidden="false" customHeight="false" outlineLevel="0" collapsed="false">
      <c r="A38" s="130" t="s">
        <v>19</v>
      </c>
      <c r="B38" s="142" t="n">
        <v>25</v>
      </c>
      <c r="C38" s="92" t="n">
        <f aca="false">IF($K38="Feiertag","0",IF($A38="Donnerstag",Daten!$H$17,IF($A38="Freitag",Daten!$J$17,IF($A38="Montag",Daten!$B$17,IF($A38="Dienstag",Daten!$D$17,IF($A38="Mittwoch",Daten!$F$17,IF($A38="Samstag",Daten!$L$17,"0")))))))</f>
        <v>0.583333333333333</v>
      </c>
      <c r="D38" s="93" t="n">
        <f aca="false">IF($K38="Feiertag","0",IF($A38="Donnerstag",Daten!$I$17,IF($A38="Freitag",Daten!$K$17,IF($A38="Montag",Daten!$C$17,IF($A38="Dienstag",Daten!$E$17,IF($A38="Mittwoch",Daten!$G$17,IF($A38="Samstag",Daten!$M$17,"0")))))))</f>
        <v>0.770833333333333</v>
      </c>
      <c r="E38" s="92" t="n">
        <f aca="false">IF($K38="Feiertag","0",IF($A38="Donnerstag",Daten!$H$18,IF($A38="Freitag",Daten!$J$18,IF($A38="Montag",Daten!$B$18,IF($A38="Dienstag",Daten!$D$18,IF($A38="Mittwoch",Daten!$F$18,IF($A38="Samstag",Daten!$L$18,"0")))))))</f>
        <v>0</v>
      </c>
      <c r="F38" s="93" t="n">
        <f aca="false">IF($K38="Feiertag","0",IF($A38="Donnerstag",Daten!$I$18,IF($A38="Freitag",Daten!$K$18,IF($A38="Montag",Daten!$C$18,IF($A38="Dienstag",Daten!$E$18,IF($A38="Mittwoch",Daten!$G$18,IF($A38="Samstag",Daten!$M$18,"0")))))))</f>
        <v>0</v>
      </c>
      <c r="G38" s="150"/>
      <c r="H38" s="151"/>
      <c r="I38" s="152" t="n">
        <f aca="false">D38-C38+F38-E38+H38-G38</f>
        <v>0.1875</v>
      </c>
      <c r="J38" s="153" t="n">
        <f aca="false">I38</f>
        <v>0.1875</v>
      </c>
    </row>
    <row r="39" customFormat="false" ht="12.75" hidden="false" customHeight="false" outlineLevel="0" collapsed="false">
      <c r="A39" s="130" t="s">
        <v>20</v>
      </c>
      <c r="B39" s="142" t="n">
        <v>26</v>
      </c>
      <c r="C39" s="92" t="n">
        <f aca="false">IF($K39="Feiertag","0",IF($A39="Donnerstag",Daten!$H$17,IF($A39="Freitag",Daten!$J$17,IF($A39="Montag",Daten!$B$17,IF($A39="Dienstag",Daten!$D$17,IF($A39="Mittwoch",Daten!$F$17,IF($A39="Samstag",Daten!$L$17,"0")))))))</f>
        <v>0.625</v>
      </c>
      <c r="D39" s="93" t="n">
        <f aca="false">IF($K39="Feiertag","0",IF($A39="Donnerstag",Daten!$I$17,IF($A39="Freitag",Daten!$K$17,IF($A39="Montag",Daten!$C$17,IF($A39="Dienstag",Daten!$E$17,IF($A39="Mittwoch",Daten!$G$17,IF($A39="Samstag",Daten!$M$17,"0")))))))</f>
        <v>0.833333333333333</v>
      </c>
      <c r="E39" s="92" t="n">
        <f aca="false">IF($K39="Feiertag","0",IF($A39="Donnerstag",Daten!$H$18,IF($A39="Freitag",Daten!$J$18,IF($A39="Montag",Daten!$B$18,IF($A39="Dienstag",Daten!$D$18,IF($A39="Mittwoch",Daten!$F$18,IF($A39="Samstag",Daten!$L$18,"0")))))))</f>
        <v>0</v>
      </c>
      <c r="F39" s="93" t="n">
        <f aca="false">IF($K39="Feiertag","0",IF($A39="Donnerstag",Daten!$I$18,IF($A39="Freitag",Daten!$K$18,IF($A39="Montag",Daten!$C$18,IF($A39="Dienstag",Daten!$E$18,IF($A39="Mittwoch",Daten!$G$18,IF($A39="Samstag",Daten!$M$18,"0")))))))</f>
        <v>0</v>
      </c>
      <c r="G39" s="150"/>
      <c r="H39" s="151"/>
      <c r="I39" s="152" t="n">
        <f aca="false">D39-C39+F39-E39+H39-G39</f>
        <v>0.208333333333333</v>
      </c>
      <c r="J39" s="153" t="n">
        <f aca="false">I39</f>
        <v>0.208333333333333</v>
      </c>
    </row>
    <row r="40" customFormat="false" ht="12.75" hidden="false" customHeight="false" outlineLevel="0" collapsed="false">
      <c r="A40" s="130" t="s">
        <v>21</v>
      </c>
      <c r="B40" s="142" t="n">
        <v>27</v>
      </c>
      <c r="C40" s="92" t="n">
        <f aca="false">IF($K40="Feiertag","0",IF($A40="Donnerstag",Daten!$H$17,IF($A40="Freitag",Daten!$J$17,IF($A40="Montag",Daten!$B$17,IF($A40="Dienstag",Daten!$D$17,IF($A40="Mittwoch",Daten!$F$17,IF($A40="Samstag",Daten!$L$17,"0")))))))</f>
        <v>0</v>
      </c>
      <c r="D40" s="93" t="n">
        <f aca="false">IF($K40="Feiertag","0",IF($A40="Donnerstag",Daten!$I$17,IF($A40="Freitag",Daten!$K$17,IF($A40="Montag",Daten!$C$17,IF($A40="Dienstag",Daten!$E$17,IF($A40="Mittwoch",Daten!$G$17,IF($A40="Samstag",Daten!$M$17,"0")))))))</f>
        <v>0</v>
      </c>
      <c r="E40" s="92" t="n">
        <f aca="false">IF($K40="Feiertag","0",IF($A40="Donnerstag",Daten!$H$18,IF($A40="Freitag",Daten!$J$18,IF($A40="Montag",Daten!$B$18,IF($A40="Dienstag",Daten!$D$18,IF($A40="Mittwoch",Daten!$F$18,IF($A40="Samstag",Daten!$L$18,"0")))))))</f>
        <v>0</v>
      </c>
      <c r="F40" s="93" t="n">
        <f aca="false">IF($K40="Feiertag","0",IF($A40="Donnerstag",Daten!$I$18,IF($A40="Freitag",Daten!$K$18,IF($A40="Montag",Daten!$C$18,IF($A40="Dienstag",Daten!$E$18,IF($A40="Mittwoch",Daten!$G$18,IF($A40="Samstag",Daten!$M$18,"0")))))))</f>
        <v>0</v>
      </c>
      <c r="G40" s="150"/>
      <c r="H40" s="151"/>
      <c r="I40" s="152" t="n">
        <f aca="false">D40-C40+F40-E40+H40-G40</f>
        <v>0</v>
      </c>
      <c r="J40" s="153" t="n">
        <f aca="false">I40</f>
        <v>0</v>
      </c>
    </row>
    <row r="41" customFormat="false" ht="12.75" hidden="false" customHeight="false" outlineLevel="0" collapsed="false">
      <c r="A41" s="130" t="s">
        <v>22</v>
      </c>
      <c r="B41" s="142" t="n">
        <v>28</v>
      </c>
      <c r="C41" s="92" t="n">
        <f aca="false">IF($K41="Feiertag","0",IF($A41="Donnerstag",Daten!$H$17,IF($A41="Freitag",Daten!$J$17,IF($A41="Montag",Daten!$B$17,IF($A41="Dienstag",Daten!$D$17,IF($A41="Mittwoch",Daten!$F$17,IF($A41="Samstag",Daten!$L$17,"0")))))))</f>
        <v>0</v>
      </c>
      <c r="D41" s="93" t="n">
        <f aca="false">IF($K41="Feiertag","0",IF($A41="Donnerstag",Daten!$I$17,IF($A41="Freitag",Daten!$K$17,IF($A41="Montag",Daten!$C$17,IF($A41="Dienstag",Daten!$E$17,IF($A41="Mittwoch",Daten!$G$17,IF($A41="Samstag",Daten!$M$17,"0")))))))</f>
        <v>0</v>
      </c>
      <c r="E41" s="92" t="n">
        <f aca="false">IF($K41="Feiertag","0",IF($A41="Donnerstag",Daten!$H$18,IF($A41="Freitag",Daten!$J$18,IF($A41="Montag",Daten!$B$18,IF($A41="Dienstag",Daten!$D$18,IF($A41="Mittwoch",Daten!$F$18,IF($A41="Samstag",Daten!$L$18,"0")))))))</f>
        <v>0</v>
      </c>
      <c r="F41" s="93" t="n">
        <f aca="false">IF($K41="Feiertag","0",IF($A41="Donnerstag",Daten!$I$18,IF($A41="Freitag",Daten!$K$18,IF($A41="Montag",Daten!$C$18,IF($A41="Dienstag",Daten!$E$18,IF($A41="Mittwoch",Daten!$G$18,IF($A41="Samstag",Daten!$M$18,"0")))))))</f>
        <v>0</v>
      </c>
      <c r="G41" s="150"/>
      <c r="H41" s="151"/>
      <c r="I41" s="152" t="n">
        <f aca="false">D41-C41+F41-E41+H41-G41</f>
        <v>0</v>
      </c>
      <c r="J41" s="153" t="n">
        <f aca="false">I41</f>
        <v>0</v>
      </c>
    </row>
    <row r="42" customFormat="false" ht="12.75" hidden="false" customHeight="false" outlineLevel="0" collapsed="false">
      <c r="A42" s="130" t="s">
        <v>23</v>
      </c>
      <c r="B42" s="142" t="n">
        <v>29</v>
      </c>
      <c r="C42" s="92" t="n">
        <f aca="false">IF($K42="Feiertag","0",IF($A42="Donnerstag",Daten!$H$17,IF($A42="Freitag",Daten!$J$17,IF($A42="Montag",Daten!$B$17,IF($A42="Dienstag",Daten!$D$17,IF($A42="Mittwoch",Daten!$F$17,IF($A42="Samstag",Daten!$L$17,"0")))))))</f>
        <v>0</v>
      </c>
      <c r="D42" s="93" t="n">
        <f aca="false">IF($K42="Feiertag","0",IF($A42="Donnerstag",Daten!$I$17,IF($A42="Freitag",Daten!$K$17,IF($A42="Montag",Daten!$C$17,IF($A42="Dienstag",Daten!$E$17,IF($A42="Mittwoch",Daten!$G$17,IF($A42="Samstag",Daten!$M$17,"0")))))))</f>
        <v>0</v>
      </c>
      <c r="E42" s="92" t="n">
        <f aca="false">IF($K42="Feiertag","0",IF($A42="Donnerstag",Daten!$H$18,IF($A42="Freitag",Daten!$J$18,IF($A42="Montag",Daten!$B$18,IF($A42="Dienstag",Daten!$D$18,IF($A42="Mittwoch",Daten!$F$18,IF($A42="Samstag",Daten!$L$18,"0")))))))</f>
        <v>0</v>
      </c>
      <c r="F42" s="93" t="n">
        <f aca="false">IF($K42="Feiertag","0",IF($A42="Donnerstag",Daten!$I$18,IF($A42="Freitag",Daten!$K$18,IF($A42="Montag",Daten!$C$18,IF($A42="Dienstag",Daten!$E$18,IF($A42="Mittwoch",Daten!$G$18,IF($A42="Samstag",Daten!$M$18,"0")))))))</f>
        <v>0</v>
      </c>
      <c r="G42" s="179"/>
      <c r="H42" s="180"/>
      <c r="I42" s="152" t="n">
        <f aca="false">D42-C42+F42-E42+H42-G42</f>
        <v>0</v>
      </c>
      <c r="J42" s="153" t="n">
        <f aca="false">I42</f>
        <v>0</v>
      </c>
    </row>
    <row r="43" customFormat="false" ht="12.75" hidden="false" customHeight="false" outlineLevel="0" collapsed="false">
      <c r="A43" s="130" t="s">
        <v>24</v>
      </c>
      <c r="B43" s="142" t="n">
        <v>30</v>
      </c>
      <c r="C43" s="92" t="n">
        <f aca="false">IF($K43="Feiertag","0",IF($A43="Donnerstag",Daten!$H$17,IF($A43="Freitag",Daten!$J$17,IF($A43="Montag",Daten!$B$17,IF($A43="Dienstag",Daten!$D$17,IF($A43="Mittwoch",Daten!$F$17,IF($A43="Samstag",Daten!$L$17,"0")))))))</f>
        <v>0</v>
      </c>
      <c r="D43" s="93" t="n">
        <f aca="false">IF($K43="Feiertag","0",IF($A43="Donnerstag",Daten!$I$17,IF($A43="Freitag",Daten!$K$17,IF($A43="Montag",Daten!$C$17,IF($A43="Dienstag",Daten!$E$17,IF($A43="Mittwoch",Daten!$G$17,IF($A43="Samstag",Daten!$M$17,"0")))))))</f>
        <v>0</v>
      </c>
      <c r="E43" s="92" t="n">
        <f aca="false">IF($K43="Feiertag","0",IF($A43="Donnerstag",Daten!$H$18,IF($A43="Freitag",Daten!$J$18,IF($A43="Montag",Daten!$B$18,IF($A43="Dienstag",Daten!$D$18,IF($A43="Mittwoch",Daten!$F$18,IF($A43="Samstag",Daten!$L$18,"0")))))))</f>
        <v>0</v>
      </c>
      <c r="F43" s="93" t="n">
        <f aca="false">IF($K43="Feiertag","0",IF($A43="Donnerstag",Daten!$I$18,IF($A43="Freitag",Daten!$K$18,IF($A43="Montag",Daten!$C$18,IF($A43="Dienstag",Daten!$E$18,IF($A43="Mittwoch",Daten!$G$18,IF($A43="Samstag",Daten!$M$18,"0")))))))</f>
        <v>0</v>
      </c>
      <c r="G43" s="150"/>
      <c r="H43" s="181"/>
      <c r="I43" s="152" t="n">
        <f aca="false">D43-C43+F43-E43+H43-G43</f>
        <v>0</v>
      </c>
      <c r="J43" s="153" t="n">
        <f aca="false">I43</f>
        <v>0</v>
      </c>
    </row>
    <row r="44" customFormat="false" ht="13.5" hidden="false" customHeight="false" outlineLevel="0" collapsed="false">
      <c r="A44" s="130" t="s">
        <v>40</v>
      </c>
      <c r="B44" s="161" t="n">
        <v>31</v>
      </c>
      <c r="C44" s="100" t="str">
        <f aca="false">IF($K44="Feiertag","0",IF($A44="Donnerstag",Daten!$H$17,IF($A44="Freitag",Daten!$J$17,IF($A44="Montag",Daten!$B$17,IF($A44="Dienstag",Daten!$D$17,IF($A44="Mittwoch",Daten!$F$17,IF($A44="Samstag",Daten!$L$17,"0")))))))</f>
        <v>0</v>
      </c>
      <c r="D44" s="101" t="str">
        <f aca="false">IF($K44="Feiertag","0",IF($A44="Donnerstag",Daten!$I$17,IF($A44="Freitag",Daten!$K$17,IF($A44="Montag",Daten!$C$17,IF($A44="Dienstag",Daten!$E$17,IF($A44="Mittwoch",Daten!$G$17,IF($A44="Samstag",Daten!$M$17,"0")))))))</f>
        <v>0</v>
      </c>
      <c r="E44" s="92" t="str">
        <f aca="false">IF($K44="Feiertag","0",IF($A44="Donnerstag",Daten!$H$18,IF($A44="Freitag",Daten!$J$18,IF($A44="Montag",Daten!$B$18,IF($A44="Dienstag",Daten!$D$18,IF($A44="Mittwoch",Daten!$F$18,IF($A44="Samstag",Daten!$L$18,"0")))))))</f>
        <v>0</v>
      </c>
      <c r="F44" s="93" t="str">
        <f aca="false">IF($K44="Feiertag","0",IF($A44="Donnerstag",Daten!$I$18,IF($A44="Freitag",Daten!$K$18,IF($A44="Montag",Daten!$C$18,IF($A44="Dienstag",Daten!$E$18,IF($A44="Mittwoch",Daten!$G$18,IF($A44="Samstag",Daten!$M$18,"0")))))))</f>
        <v>0</v>
      </c>
      <c r="G44" s="168"/>
      <c r="H44" s="169"/>
      <c r="I44" s="170" t="n">
        <f aca="false">D44-C44+F44-E44+H44-G44</f>
        <v>0</v>
      </c>
      <c r="J44" s="171" t="n">
        <f aca="false">I44</f>
        <v>0</v>
      </c>
    </row>
    <row r="45" customFormat="false" ht="12.75" hidden="false" customHeight="false" outlineLevel="0" collapsed="false">
      <c r="A45" s="165"/>
      <c r="E45" s="106" t="s">
        <v>42</v>
      </c>
      <c r="F45" s="107"/>
      <c r="G45" s="108"/>
      <c r="H45" s="108"/>
      <c r="I45" s="109" t="n">
        <f aca="false">SUM(I$14:I44)</f>
        <v>1.58333333333333</v>
      </c>
      <c r="J45" s="110" t="n">
        <f aca="false">I45</f>
        <v>1.58333333333333</v>
      </c>
    </row>
    <row r="46" customFormat="false" ht="12.75" hidden="false" customHeight="false" outlineLevel="0" collapsed="false">
      <c r="A46" s="165"/>
      <c r="E46" s="111" t="s">
        <v>43</v>
      </c>
      <c r="F46" s="112"/>
      <c r="G46" s="113"/>
      <c r="H46" s="113"/>
      <c r="I46" s="114" t="n">
        <f aca="false">SUM(I$14:I44,-G$10)</f>
        <v>-0.1375</v>
      </c>
      <c r="J46" s="115" t="n">
        <f aca="false">I46</f>
        <v>-0.1375</v>
      </c>
    </row>
    <row r="50" customFormat="false" ht="12.75" hidden="false" customHeight="false" outlineLevel="0" collapsed="false">
      <c r="A50" s="54" t="s">
        <v>44</v>
      </c>
      <c r="B50" s="17"/>
      <c r="C50" s="21"/>
      <c r="D50" s="21"/>
      <c r="E50" s="21"/>
      <c r="F50" s="116"/>
      <c r="G50" s="116"/>
      <c r="H50" s="116"/>
      <c r="I50" s="117"/>
      <c r="J50" s="118"/>
    </row>
    <row r="51" customFormat="false" ht="12.75" hidden="false" customHeight="false" outlineLevel="0" collapsed="false">
      <c r="A51" s="54"/>
      <c r="B51" s="17"/>
      <c r="C51" s="21"/>
      <c r="D51" s="21"/>
      <c r="E51" s="21"/>
      <c r="F51" s="119" t="str">
        <f aca="false">Daten!$F$7</f>
        <v>Betreuer/in:</v>
      </c>
      <c r="G51" s="120"/>
      <c r="H51" s="121" t="str">
        <f aca="false">Daten!$G$7</f>
        <v>Dr. Matthias Wübbeling</v>
      </c>
      <c r="I51" s="121"/>
      <c r="J51" s="121"/>
    </row>
    <row r="52" customFormat="false" ht="12.75" hidden="false" customHeight="false" outlineLevel="0" collapsed="false">
      <c r="A52" s="54"/>
      <c r="B52" s="17"/>
      <c r="C52" s="21"/>
      <c r="D52" s="21"/>
      <c r="E52" s="21"/>
      <c r="F52" s="21"/>
      <c r="G52" s="21"/>
      <c r="H52" s="21"/>
      <c r="I52" s="21"/>
      <c r="J52" s="18"/>
    </row>
    <row r="53" customFormat="false" ht="12.75" hidden="false" customHeight="false" outlineLevel="0" collapsed="false">
      <c r="A53" s="54"/>
      <c r="B53" s="17"/>
      <c r="C53" s="21"/>
      <c r="D53" s="21"/>
      <c r="E53" s="21"/>
      <c r="F53" s="21"/>
      <c r="G53" s="21"/>
      <c r="H53" s="21"/>
      <c r="I53" s="21"/>
      <c r="J53" s="18"/>
    </row>
    <row r="54" customFormat="false" ht="12.75" hidden="false" customHeight="false" outlineLevel="0" collapsed="false">
      <c r="A54" s="54"/>
      <c r="B54" s="17"/>
      <c r="C54" s="21"/>
      <c r="D54" s="21"/>
      <c r="E54" s="21"/>
      <c r="F54" s="21"/>
      <c r="G54" s="21"/>
      <c r="H54" s="21"/>
      <c r="I54" s="21"/>
      <c r="J54" s="18"/>
    </row>
    <row r="55" customFormat="false" ht="12.75" hidden="false" customHeight="false" outlineLevel="0" collapsed="false">
      <c r="A55" s="122" t="str">
        <f aca="false">Daten!$B$3</f>
        <v>Sefa Pilavci</v>
      </c>
      <c r="B55" s="122"/>
      <c r="C55" s="122"/>
      <c r="D55" s="122"/>
      <c r="E55" s="21"/>
      <c r="F55" s="119" t="str">
        <f aca="false">Daten!$F$8</f>
        <v>Fachvorgesetzte/r:</v>
      </c>
      <c r="G55" s="120"/>
      <c r="H55" s="123"/>
      <c r="I55" s="119" t="str">
        <f aca="false">Daten!$G$8</f>
        <v>Dr. Matthias Wübbeling</v>
      </c>
      <c r="J55" s="124"/>
    </row>
    <row r="56" customFormat="false" ht="12.75" hidden="false" customHeight="false" outlineLevel="0" collapsed="false">
      <c r="C56" s="21"/>
      <c r="D56" s="21"/>
      <c r="E56" s="21"/>
      <c r="F56" s="21"/>
      <c r="G56" s="21"/>
      <c r="H56" s="21"/>
      <c r="I56" s="18"/>
    </row>
  </sheetData>
  <mergeCells count="3">
    <mergeCell ref="F7:G7"/>
    <mergeCell ref="F8:G8"/>
    <mergeCell ref="A55:D55"/>
  </mergeCells>
  <printOptions headings="false" gridLines="false" gridLinesSet="true" horizontalCentered="false" verticalCentered="false"/>
  <pageMargins left="0.7875" right="0.7875"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5" activeCellId="0" sqref="A45"/>
    </sheetView>
  </sheetViews>
  <sheetFormatPr defaultColWidth="11.43359375" defaultRowHeight="12.75" zeroHeight="false" outlineLevelRow="0" outlineLevelCol="0"/>
  <cols>
    <col collapsed="false" customWidth="true" hidden="false" outlineLevel="0" max="1" min="1" style="163" width="11.3"/>
    <col collapsed="false" customWidth="true" hidden="false" outlineLevel="0" max="2" min="2" style="129" width="4.43"/>
    <col collapsed="false" customWidth="true" hidden="false" outlineLevel="0" max="8" min="3" style="127" width="7.29"/>
    <col collapsed="false" customWidth="true" hidden="false" outlineLevel="0" max="9" min="9" style="128" width="13.02"/>
    <col collapsed="false" customWidth="true" hidden="false" outlineLevel="0" max="10" min="10" style="126" width="10.58"/>
    <col collapsed="false" customWidth="false" hidden="false" outlineLevel="0" max="1024" min="11" style="129" width="11.42"/>
  </cols>
  <sheetData>
    <row r="1" customFormat="false" ht="12.75" hidden="false" customHeight="false" outlineLevel="0" collapsed="false">
      <c r="A1" s="165"/>
    </row>
    <row r="2" customFormat="false" ht="30" hidden="false" customHeight="false" outlineLevel="0" collapsed="false">
      <c r="A2" s="165"/>
      <c r="C2" s="51" t="str">
        <f aca="false">Daten!A1</f>
        <v>Zeiterfassungskarte</v>
      </c>
      <c r="D2" s="52"/>
      <c r="E2" s="21"/>
      <c r="F2" s="21"/>
      <c r="G2" s="21"/>
      <c r="H2" s="21"/>
      <c r="I2" s="53" t="n">
        <f aca="false">Daten!B4</f>
        <v>2022</v>
      </c>
    </row>
    <row r="3" customFormat="false" ht="13.5" hidden="false" customHeight="false" outlineLevel="0" collapsed="false">
      <c r="A3" s="165"/>
      <c r="D3" s="131"/>
    </row>
    <row r="4" customFormat="false" ht="12.75" hidden="false" customHeight="false" outlineLevel="0" collapsed="false">
      <c r="A4" s="165"/>
      <c r="C4" s="132" t="s">
        <v>33</v>
      </c>
      <c r="D4" s="133" t="s">
        <v>48</v>
      </c>
      <c r="E4" s="134"/>
      <c r="F4" s="135"/>
      <c r="G4" s="135"/>
      <c r="H4" s="64"/>
      <c r="I4" s="65"/>
    </row>
    <row r="5" customFormat="false" ht="12.75" hidden="false" customHeight="false" outlineLevel="0" collapsed="false">
      <c r="A5" s="165"/>
      <c r="C5" s="66" t="str">
        <f aca="false">Daten!B3</f>
        <v>Sefa Pilavci</v>
      </c>
      <c r="D5" s="76"/>
      <c r="E5" s="76"/>
      <c r="F5" s="136"/>
      <c r="G5" s="136"/>
      <c r="H5" s="69"/>
      <c r="I5" s="70" t="str">
        <f aca="false">Daten!$F$5</f>
        <v>Tutor Netzwerksicherheit</v>
      </c>
    </row>
    <row r="6" customFormat="false" ht="5.25" hidden="false" customHeight="true" outlineLevel="0" collapsed="false">
      <c r="A6" s="165"/>
      <c r="C6" s="71"/>
      <c r="D6" s="72"/>
      <c r="E6" s="72"/>
      <c r="F6" s="73"/>
      <c r="G6" s="73"/>
      <c r="H6" s="74"/>
      <c r="I6" s="75"/>
    </row>
    <row r="7" customFormat="false" ht="12.75" hidden="false" customHeight="false" outlineLevel="0" collapsed="false">
      <c r="A7" s="165"/>
      <c r="C7" s="66" t="str">
        <f aca="false">Daten!A7</f>
        <v>Vertragsbeginn:</v>
      </c>
      <c r="D7" s="76"/>
      <c r="E7" s="76"/>
      <c r="F7" s="77" t="n">
        <f aca="false">Daten!B7</f>
        <v>43190</v>
      </c>
      <c r="G7" s="77"/>
      <c r="H7" s="69"/>
      <c r="I7" s="78"/>
    </row>
    <row r="8" customFormat="false" ht="12.75" hidden="false" customHeight="false" outlineLevel="0" collapsed="false">
      <c r="A8" s="165"/>
      <c r="C8" s="66" t="str">
        <f aca="false">Daten!A8</f>
        <v>Vertragsende:</v>
      </c>
      <c r="D8" s="76"/>
      <c r="E8" s="76"/>
      <c r="F8" s="77" t="n">
        <f aca="false">Daten!B8</f>
        <v>43372</v>
      </c>
      <c r="G8" s="77"/>
      <c r="H8" s="69"/>
      <c r="I8" s="79"/>
    </row>
    <row r="9" customFormat="false" ht="5.25" hidden="false" customHeight="true" outlineLevel="0" collapsed="false">
      <c r="A9" s="165"/>
      <c r="C9" s="71"/>
      <c r="D9" s="72"/>
      <c r="E9" s="72"/>
      <c r="F9" s="73"/>
      <c r="G9" s="73"/>
      <c r="H9" s="74"/>
      <c r="I9" s="75"/>
    </row>
    <row r="10" customFormat="false" ht="12.75" hidden="false" customHeight="false" outlineLevel="0" collapsed="false">
      <c r="A10" s="165"/>
      <c r="C10" s="137" t="s">
        <v>34</v>
      </c>
      <c r="D10" s="136"/>
      <c r="E10" s="136"/>
      <c r="F10" s="138"/>
      <c r="G10" s="82" t="n">
        <f aca="false">IF(OR(Daten!B5="Januar",Daten!B5="Februar",Daten!B5="März",Daten!B5="April",Daten!B5="Mai",Daten!B5="Juni",Daten!B5="Juli",Daten!B5="August"),Daten!B11,0)</f>
        <v>1.72083333333333</v>
      </c>
      <c r="H10" s="83" t="n">
        <f aca="false">IF(Daten!B5="Januar",Daten!C11,0)</f>
        <v>0</v>
      </c>
      <c r="I10" s="36"/>
    </row>
    <row r="11" customFormat="false" ht="12.75" hidden="false" customHeight="false" outlineLevel="0" collapsed="false">
      <c r="A11" s="165"/>
      <c r="C11" s="137" t="s">
        <v>35</v>
      </c>
      <c r="D11" s="138"/>
      <c r="E11" s="138"/>
      <c r="F11" s="138"/>
      <c r="G11" s="76" t="n">
        <f aca="false">IF(OR(Daten!B5="Januar",Daten!B5="Februar",Daten!B5="März",Daten!B5="April",Daten!B5="Mai",Daten!B5="Juni",Daten!B5="Juli",Daten!B5="August"),Daten!B12,0)</f>
        <v>0.131944444444444</v>
      </c>
      <c r="H11" s="83" t="n">
        <f aca="false">IF(Daten!B5="Januar",Daten!C12,0)</f>
        <v>0</v>
      </c>
      <c r="I11" s="36"/>
    </row>
    <row r="12" customFormat="false" ht="13.5" hidden="false" customHeight="false" outlineLevel="0" collapsed="false">
      <c r="A12" s="165"/>
      <c r="C12" s="71"/>
      <c r="D12" s="72"/>
      <c r="E12" s="72"/>
      <c r="F12" s="72"/>
      <c r="G12" s="72"/>
      <c r="H12" s="85"/>
      <c r="I12" s="86"/>
    </row>
    <row r="13" customFormat="false" ht="12.75" hidden="false" customHeight="false" outlineLevel="0" collapsed="false">
      <c r="A13" s="165"/>
      <c r="B13" s="139" t="s">
        <v>36</v>
      </c>
      <c r="C13" s="140" t="s">
        <v>37</v>
      </c>
      <c r="D13" s="140" t="s">
        <v>38</v>
      </c>
      <c r="E13" s="140" t="s">
        <v>37</v>
      </c>
      <c r="F13" s="140" t="s">
        <v>38</v>
      </c>
      <c r="G13" s="140" t="s">
        <v>37</v>
      </c>
      <c r="H13" s="140" t="s">
        <v>38</v>
      </c>
      <c r="I13" s="140" t="s">
        <v>39</v>
      </c>
      <c r="J13" s="141" t="s">
        <v>13</v>
      </c>
    </row>
    <row r="14" customFormat="false" ht="12.75" hidden="false" customHeight="false" outlineLevel="0" collapsed="false">
      <c r="A14" s="130" t="s">
        <v>19</v>
      </c>
      <c r="B14" s="182" t="n">
        <v>1</v>
      </c>
      <c r="C14" s="92" t="n">
        <f aca="false">IF($K14="Feiertag","0",IF($A14="Donnerstag",Daten!$H$17,IF($A14="Freitag",Daten!$J$17,IF($A14="Montag",Daten!$B$17,IF($A14="Dienstag",Daten!$D$17,IF($A14="Mittwoch",Daten!$F$17,IF($A14="Samstag",Daten!$L$17,"0")))))))</f>
        <v>0.583333333333333</v>
      </c>
      <c r="D14" s="93" t="n">
        <f aca="false">IF($K14="Feiertag","0",IF($A14="Donnerstag",Daten!$I$17,IF($A14="Freitag",Daten!$K$17,IF($A14="Montag",Daten!$C$17,IF($A14="Dienstag",Daten!$E$17,IF($A14="Mittwoch",Daten!$G$17,IF($A14="Samstag",Daten!$M$17,"0")))))))</f>
        <v>0.770833333333333</v>
      </c>
      <c r="E14" s="92" t="n">
        <f aca="false">IF($K14="Feiertag","0",IF($A14="Donnerstag",Daten!$H$18,IF($A14="Freitag",Daten!$J$18,IF($A14="Montag",Daten!$B$18,IF($A14="Dienstag",Daten!$D$18,IF($A14="Mittwoch",Daten!$F$18,IF($A14="Samstag",Daten!$L$18,"0")))))))</f>
        <v>0</v>
      </c>
      <c r="F14" s="93" t="n">
        <f aca="false">IF($K14="Feiertag","0",IF($A14="Donnerstag",Daten!$I$18,IF($A14="Freitag",Daten!$K$18,IF($A14="Montag",Daten!$C$18,IF($A14="Dienstag",Daten!$E$18,IF($A14="Mittwoch",Daten!$G$18,IF($A14="Samstag",Daten!$M$18,"0")))))))</f>
        <v>0</v>
      </c>
      <c r="G14" s="150"/>
      <c r="H14" s="151"/>
      <c r="I14" s="152" t="n">
        <f aca="false">D14-C14+F14-E14+H14-G14</f>
        <v>0.1875</v>
      </c>
      <c r="J14" s="153" t="n">
        <f aca="false">I14</f>
        <v>0.1875</v>
      </c>
    </row>
    <row r="15" customFormat="false" ht="12.75" hidden="false" customHeight="false" outlineLevel="0" collapsed="false">
      <c r="A15" s="130" t="s">
        <v>20</v>
      </c>
      <c r="B15" s="182" t="n">
        <v>2</v>
      </c>
      <c r="C15" s="92" t="n">
        <f aca="false">IF($K15="Feiertag","0",IF($A15="Donnerstag",Daten!$H$17,IF($A15="Freitag",Daten!$J$17,IF($A15="Montag",Daten!$B$17,IF($A15="Dienstag",Daten!$D$17,IF($A15="Mittwoch",Daten!$F$17,IF($A15="Samstag",Daten!$L$17,"0")))))))</f>
        <v>0.625</v>
      </c>
      <c r="D15" s="93" t="n">
        <f aca="false">IF($K15="Feiertag","0",IF($A15="Donnerstag",Daten!$I$17,IF($A15="Freitag",Daten!$K$17,IF($A15="Montag",Daten!$C$17,IF($A15="Dienstag",Daten!$E$17,IF($A15="Mittwoch",Daten!$G$17,IF($A15="Samstag",Daten!$M$17,"0")))))))</f>
        <v>0.833333333333333</v>
      </c>
      <c r="E15" s="92" t="n">
        <f aca="false">IF($K15="Feiertag","0",IF($A15="Donnerstag",Daten!$H$18,IF($A15="Freitag",Daten!$J$18,IF($A15="Montag",Daten!$B$18,IF($A15="Dienstag",Daten!$D$18,IF($A15="Mittwoch",Daten!$F$18,IF($A15="Samstag",Daten!$L$18,"0")))))))</f>
        <v>0</v>
      </c>
      <c r="F15" s="93" t="n">
        <f aca="false">IF($K15="Feiertag","0",IF($A15="Donnerstag",Daten!$I$18,IF($A15="Freitag",Daten!$K$18,IF($A15="Montag",Daten!$C$18,IF($A15="Dienstag",Daten!$E$18,IF($A15="Mittwoch",Daten!$G$18,IF($A15="Samstag",Daten!$M$18,"0")))))))</f>
        <v>0</v>
      </c>
      <c r="G15" s="150"/>
      <c r="H15" s="151"/>
      <c r="I15" s="152" t="n">
        <f aca="false">D15-C15+F15-E15+H15-G15</f>
        <v>0.208333333333333</v>
      </c>
      <c r="J15" s="153" t="n">
        <f aca="false">I15</f>
        <v>0.208333333333333</v>
      </c>
    </row>
    <row r="16" customFormat="false" ht="12.75" hidden="false" customHeight="false" outlineLevel="0" collapsed="false">
      <c r="A16" s="130" t="s">
        <v>21</v>
      </c>
      <c r="B16" s="182" t="n">
        <v>3</v>
      </c>
      <c r="C16" s="92" t="n">
        <f aca="false">IF($K16="Feiertag","0",IF($A16="Donnerstag",Daten!$H$17,IF($A16="Freitag",Daten!$J$17,IF($A16="Montag",Daten!$B$17,IF($A16="Dienstag",Daten!$D$17,IF($A16="Mittwoch",Daten!$F$17,IF($A16="Samstag",Daten!$L$17,"0")))))))</f>
        <v>0</v>
      </c>
      <c r="D16" s="93" t="n">
        <f aca="false">IF($K16="Feiertag","0",IF($A16="Donnerstag",Daten!$I$17,IF($A16="Freitag",Daten!$K$17,IF($A16="Montag",Daten!$C$17,IF($A16="Dienstag",Daten!$E$17,IF($A16="Mittwoch",Daten!$G$17,IF($A16="Samstag",Daten!$M$17,"0")))))))</f>
        <v>0</v>
      </c>
      <c r="E16" s="92" t="n">
        <f aca="false">IF($K16="Feiertag","0",IF($A16="Donnerstag",Daten!$H$18,IF($A16="Freitag",Daten!$J$18,IF($A16="Montag",Daten!$B$18,IF($A16="Dienstag",Daten!$D$18,IF($A16="Mittwoch",Daten!$F$18,IF($A16="Samstag",Daten!$L$18,"0")))))))</f>
        <v>0</v>
      </c>
      <c r="F16" s="93" t="n">
        <f aca="false">IF($K16="Feiertag","0",IF($A16="Donnerstag",Daten!$I$18,IF($A16="Freitag",Daten!$K$18,IF($A16="Montag",Daten!$C$18,IF($A16="Dienstag",Daten!$E$18,IF($A16="Mittwoch",Daten!$G$18,IF($A16="Samstag",Daten!$M$18,"0")))))))</f>
        <v>0</v>
      </c>
      <c r="G16" s="150"/>
      <c r="H16" s="154"/>
      <c r="I16" s="152" t="n">
        <f aca="false">D16-C16+F16-E16+H16-G16</f>
        <v>0</v>
      </c>
      <c r="J16" s="153" t="n">
        <f aca="false">I16</f>
        <v>0</v>
      </c>
    </row>
    <row r="17" customFormat="false" ht="12.75" hidden="false" customHeight="false" outlineLevel="0" collapsed="false">
      <c r="A17" s="130" t="s">
        <v>22</v>
      </c>
      <c r="B17" s="182" t="n">
        <v>4</v>
      </c>
      <c r="C17" s="92" t="n">
        <f aca="false">IF($K17="Feiertag","0",IF($A17="Donnerstag",Daten!$H$17,IF($A17="Freitag",Daten!$J$17,IF($A17="Montag",Daten!$B$17,IF($A17="Dienstag",Daten!$D$17,IF($A17="Mittwoch",Daten!$F$17,IF($A17="Samstag",Daten!$L$17,"0")))))))</f>
        <v>0</v>
      </c>
      <c r="D17" s="93" t="n">
        <f aca="false">IF($K17="Feiertag","0",IF($A17="Donnerstag",Daten!$I$17,IF($A17="Freitag",Daten!$K$17,IF($A17="Montag",Daten!$C$17,IF($A17="Dienstag",Daten!$E$17,IF($A17="Mittwoch",Daten!$G$17,IF($A17="Samstag",Daten!$M$17,"0")))))))</f>
        <v>0</v>
      </c>
      <c r="E17" s="92" t="n">
        <f aca="false">IF($K17="Feiertag","0",IF($A17="Donnerstag",Daten!$H$18,IF($A17="Freitag",Daten!$J$18,IF($A17="Montag",Daten!$B$18,IF($A17="Dienstag",Daten!$D$18,IF($A17="Mittwoch",Daten!$F$18,IF($A17="Samstag",Daten!$L$18,"0")))))))</f>
        <v>0</v>
      </c>
      <c r="F17" s="93" t="n">
        <f aca="false">IF($K17="Feiertag","0",IF($A17="Donnerstag",Daten!$I$18,IF($A17="Freitag",Daten!$K$18,IF($A17="Montag",Daten!$C$18,IF($A17="Dienstag",Daten!$E$18,IF($A17="Mittwoch",Daten!$G$18,IF($A17="Samstag",Daten!$M$18,"0")))))))</f>
        <v>0</v>
      </c>
      <c r="G17" s="150"/>
      <c r="H17" s="151"/>
      <c r="I17" s="152" t="n">
        <f aca="false">D17-C17+F17-E17+H17-G17</f>
        <v>0</v>
      </c>
      <c r="J17" s="153" t="n">
        <f aca="false">I17</f>
        <v>0</v>
      </c>
    </row>
    <row r="18" customFormat="false" ht="12.75" hidden="false" customHeight="false" outlineLevel="0" collapsed="false">
      <c r="A18" s="130" t="s">
        <v>23</v>
      </c>
      <c r="B18" s="182" t="n">
        <v>5</v>
      </c>
      <c r="C18" s="92" t="n">
        <f aca="false">IF($K18="Feiertag","0",IF($A18="Donnerstag",Daten!$H$17,IF($A18="Freitag",Daten!$J$17,IF($A18="Montag",Daten!$B$17,IF($A18="Dienstag",Daten!$D$17,IF($A18="Mittwoch",Daten!$F$17,IF($A18="Samstag",Daten!$L$17,"0")))))))</f>
        <v>0</v>
      </c>
      <c r="D18" s="93" t="n">
        <f aca="false">IF($K18="Feiertag","0",IF($A18="Donnerstag",Daten!$I$17,IF($A18="Freitag",Daten!$K$17,IF($A18="Montag",Daten!$C$17,IF($A18="Dienstag",Daten!$E$17,IF($A18="Mittwoch",Daten!$G$17,IF($A18="Samstag",Daten!$M$17,"0")))))))</f>
        <v>0</v>
      </c>
      <c r="E18" s="92" t="n">
        <f aca="false">IF($K18="Feiertag","0",IF($A18="Donnerstag",Daten!$H$18,IF($A18="Freitag",Daten!$J$18,IF($A18="Montag",Daten!$B$18,IF($A18="Dienstag",Daten!$D$18,IF($A18="Mittwoch",Daten!$F$18,IF($A18="Samstag",Daten!$L$18,"0")))))))</f>
        <v>0</v>
      </c>
      <c r="F18" s="93" t="n">
        <f aca="false">IF($K18="Feiertag","0",IF($A18="Donnerstag",Daten!$I$18,IF($A18="Freitag",Daten!$K$18,IF($A18="Montag",Daten!$C$18,IF($A18="Dienstag",Daten!$E$18,IF($A18="Mittwoch",Daten!$G$18,IF($A18="Samstag",Daten!$M$18,"0")))))))</f>
        <v>0</v>
      </c>
      <c r="G18" s="150"/>
      <c r="H18" s="151"/>
      <c r="I18" s="152" t="n">
        <f aca="false">D18-C18+F18-E18+H18-G18</f>
        <v>0</v>
      </c>
      <c r="J18" s="153" t="n">
        <f aca="false">I18</f>
        <v>0</v>
      </c>
    </row>
    <row r="19" customFormat="false" ht="12.75" hidden="false" customHeight="false" outlineLevel="0" collapsed="false">
      <c r="A19" s="130" t="s">
        <v>24</v>
      </c>
      <c r="B19" s="182" t="n">
        <v>6</v>
      </c>
      <c r="C19" s="92" t="n">
        <f aca="false">IF($K19="Feiertag","0",IF($A19="Donnerstag",Daten!$H$17,IF($A19="Freitag",Daten!$J$17,IF($A19="Montag",Daten!$B$17,IF($A19="Dienstag",Daten!$D$17,IF($A19="Mittwoch",Daten!$F$17,IF($A19="Samstag",Daten!$L$17,"0")))))))</f>
        <v>0</v>
      </c>
      <c r="D19" s="93" t="n">
        <f aca="false">IF($K19="Feiertag","0",IF($A19="Donnerstag",Daten!$I$17,IF($A19="Freitag",Daten!$K$17,IF($A19="Montag",Daten!$C$17,IF($A19="Dienstag",Daten!$E$17,IF($A19="Mittwoch",Daten!$G$17,IF($A19="Samstag",Daten!$M$17,"0")))))))</f>
        <v>0</v>
      </c>
      <c r="E19" s="92" t="n">
        <f aca="false">IF($K19="Feiertag","0",IF($A19="Donnerstag",Daten!$H$18,IF($A19="Freitag",Daten!$J$18,IF($A19="Montag",Daten!$B$18,IF($A19="Dienstag",Daten!$D$18,IF($A19="Mittwoch",Daten!$F$18,IF($A19="Samstag",Daten!$L$18,"0")))))))</f>
        <v>0</v>
      </c>
      <c r="F19" s="93" t="n">
        <f aca="false">IF($K19="Feiertag","0",IF($A19="Donnerstag",Daten!$I$18,IF($A19="Freitag",Daten!$K$18,IF($A19="Montag",Daten!$C$18,IF($A19="Dienstag",Daten!$E$18,IF($A19="Mittwoch",Daten!$G$18,IF($A19="Samstag",Daten!$M$18,"0")))))))</f>
        <v>0</v>
      </c>
      <c r="G19" s="150"/>
      <c r="H19" s="151"/>
      <c r="I19" s="152" t="n">
        <f aca="false">D19-C19+F19-E19+H19-G19</f>
        <v>0</v>
      </c>
      <c r="J19" s="153" t="n">
        <f aca="false">I19</f>
        <v>0</v>
      </c>
    </row>
    <row r="20" customFormat="false" ht="12.75" hidden="false" customHeight="false" outlineLevel="0" collapsed="false">
      <c r="A20" s="130" t="s">
        <v>40</v>
      </c>
      <c r="B20" s="182" t="n">
        <v>7</v>
      </c>
      <c r="C20" s="92" t="str">
        <f aca="false">IF($K20="Feiertag","0",IF($A20="Donnerstag",Daten!$H$17,IF($A20="Freitag",Daten!$J$17,IF($A20="Montag",Daten!$B$17,IF($A20="Dienstag",Daten!$D$17,IF($A20="Mittwoch",Daten!$F$17,IF($A20="Samstag",Daten!$L$17,"0")))))))</f>
        <v>0</v>
      </c>
      <c r="D20" s="93" t="str">
        <f aca="false">IF($K20="Feiertag","0",IF($A20="Donnerstag",Daten!$I$17,IF($A20="Freitag",Daten!$K$17,IF($A20="Montag",Daten!$C$17,IF($A20="Dienstag",Daten!$E$17,IF($A20="Mittwoch",Daten!$G$17,IF($A20="Samstag",Daten!$M$17,"0")))))))</f>
        <v>0</v>
      </c>
      <c r="E20" s="92" t="str">
        <f aca="false">IF($K20="Feiertag","0",IF($A20="Donnerstag",Daten!$H$18,IF($A20="Freitag",Daten!$J$18,IF($A20="Montag",Daten!$B$18,IF($A20="Dienstag",Daten!$D$18,IF($A20="Mittwoch",Daten!$F$18,IF($A20="Samstag",Daten!$L$18,"0")))))))</f>
        <v>0</v>
      </c>
      <c r="F20" s="93" t="str">
        <f aca="false">IF($K20="Feiertag","0",IF($A20="Donnerstag",Daten!$I$18,IF($A20="Freitag",Daten!$K$18,IF($A20="Montag",Daten!$C$18,IF($A20="Dienstag",Daten!$E$18,IF($A20="Mittwoch",Daten!$G$18,IF($A20="Samstag",Daten!$M$18,"0")))))))</f>
        <v>0</v>
      </c>
      <c r="G20" s="150"/>
      <c r="H20" s="151"/>
      <c r="I20" s="152" t="n">
        <f aca="false">D20-C20+F20-E20+H20-G20</f>
        <v>0</v>
      </c>
      <c r="J20" s="153" t="n">
        <f aca="false">I20</f>
        <v>0</v>
      </c>
    </row>
    <row r="21" customFormat="false" ht="12.75" hidden="false" customHeight="false" outlineLevel="0" collapsed="false">
      <c r="A21" s="130" t="s">
        <v>19</v>
      </c>
      <c r="B21" s="182" t="n">
        <v>8</v>
      </c>
      <c r="C21" s="92" t="n">
        <f aca="false">IF($K21="Feiertag","0",IF($A21="Donnerstag",Daten!$H$17,IF($A21="Freitag",Daten!$J$17,IF($A21="Montag",Daten!$B$17,IF($A21="Dienstag",Daten!$D$17,IF($A21="Mittwoch",Daten!$F$17,IF($A21="Samstag",Daten!$L$17,"0")))))))</f>
        <v>0.583333333333333</v>
      </c>
      <c r="D21" s="93" t="n">
        <f aca="false">IF($K21="Feiertag","0",IF($A21="Donnerstag",Daten!$I$17,IF($A21="Freitag",Daten!$K$17,IF($A21="Montag",Daten!$C$17,IF($A21="Dienstag",Daten!$E$17,IF($A21="Mittwoch",Daten!$G$17,IF($A21="Samstag",Daten!$M$17,"0")))))))</f>
        <v>0.770833333333333</v>
      </c>
      <c r="E21" s="92" t="n">
        <f aca="false">IF($K21="Feiertag","0",IF($A21="Donnerstag",Daten!$H$18,IF($A21="Freitag",Daten!$J$18,IF($A21="Montag",Daten!$B$18,IF($A21="Dienstag",Daten!$D$18,IF($A21="Mittwoch",Daten!$F$18,IF($A21="Samstag",Daten!$L$18,"0")))))))</f>
        <v>0</v>
      </c>
      <c r="F21" s="93" t="n">
        <f aca="false">IF($K21="Feiertag","0",IF($A21="Donnerstag",Daten!$I$18,IF($A21="Freitag",Daten!$K$18,IF($A21="Montag",Daten!$C$18,IF($A21="Dienstag",Daten!$E$18,IF($A21="Mittwoch",Daten!$G$18,IF($A21="Samstag",Daten!$M$18,"0")))))))</f>
        <v>0</v>
      </c>
      <c r="G21" s="150"/>
      <c r="H21" s="151"/>
      <c r="I21" s="152" t="n">
        <f aca="false">D21-C21+F21-E21+H21-G21</f>
        <v>0.1875</v>
      </c>
      <c r="J21" s="153" t="n">
        <f aca="false">I21</f>
        <v>0.1875</v>
      </c>
    </row>
    <row r="22" customFormat="false" ht="12.75" hidden="false" customHeight="false" outlineLevel="0" collapsed="false">
      <c r="A22" s="130" t="s">
        <v>20</v>
      </c>
      <c r="B22" s="182" t="n">
        <v>9</v>
      </c>
      <c r="C22" s="92" t="n">
        <f aca="false">IF($K22="Feiertag","0",IF($A22="Donnerstag",Daten!$H$17,IF($A22="Freitag",Daten!$J$17,IF($A22="Montag",Daten!$B$17,IF($A22="Dienstag",Daten!$D$17,IF($A22="Mittwoch",Daten!$F$17,IF($A22="Samstag",Daten!$L$17,"0")))))))</f>
        <v>0.625</v>
      </c>
      <c r="D22" s="93" t="n">
        <f aca="false">IF($K22="Feiertag","0",IF($A22="Donnerstag",Daten!$I$17,IF($A22="Freitag",Daten!$K$17,IF($A22="Montag",Daten!$C$17,IF($A22="Dienstag",Daten!$E$17,IF($A22="Mittwoch",Daten!$G$17,IF($A22="Samstag",Daten!$M$17,"0")))))))</f>
        <v>0.833333333333333</v>
      </c>
      <c r="E22" s="92" t="n">
        <f aca="false">IF($K22="Feiertag","0",IF($A22="Donnerstag",Daten!$H$18,IF($A22="Freitag",Daten!$J$18,IF($A22="Montag",Daten!$B$18,IF($A22="Dienstag",Daten!$D$18,IF($A22="Mittwoch",Daten!$F$18,IF($A22="Samstag",Daten!$L$18,"0")))))))</f>
        <v>0</v>
      </c>
      <c r="F22" s="93" t="n">
        <f aca="false">IF($K22="Feiertag","0",IF($A22="Donnerstag",Daten!$I$18,IF($A22="Freitag",Daten!$K$18,IF($A22="Montag",Daten!$C$18,IF($A22="Dienstag",Daten!$E$18,IF($A22="Mittwoch",Daten!$G$18,IF($A22="Samstag",Daten!$M$18,"0")))))))</f>
        <v>0</v>
      </c>
      <c r="G22" s="150"/>
      <c r="H22" s="151"/>
      <c r="I22" s="152" t="n">
        <f aca="false">D22-C22+F22-E22+H22-G22</f>
        <v>0.208333333333333</v>
      </c>
      <c r="J22" s="153" t="n">
        <f aca="false">I22</f>
        <v>0.208333333333333</v>
      </c>
    </row>
    <row r="23" customFormat="false" ht="12.75" hidden="false" customHeight="false" outlineLevel="0" collapsed="false">
      <c r="A23" s="130" t="s">
        <v>21</v>
      </c>
      <c r="B23" s="182" t="n">
        <v>10</v>
      </c>
      <c r="C23" s="92" t="n">
        <f aca="false">IF($K23="Feiertag","0",IF($A23="Donnerstag",Daten!$H$17,IF($A23="Freitag",Daten!$J$17,IF($A23="Montag",Daten!$B$17,IF($A23="Dienstag",Daten!$D$17,IF($A23="Mittwoch",Daten!$F$17,IF($A23="Samstag",Daten!$L$17,"0")))))))</f>
        <v>0</v>
      </c>
      <c r="D23" s="93" t="n">
        <f aca="false">IF($K23="Feiertag","0",IF($A23="Donnerstag",Daten!$I$17,IF($A23="Freitag",Daten!$K$17,IF($A23="Montag",Daten!$C$17,IF($A23="Dienstag",Daten!$E$17,IF($A23="Mittwoch",Daten!$G$17,IF($A23="Samstag",Daten!$M$17,"0")))))))</f>
        <v>0</v>
      </c>
      <c r="E23" s="92" t="n">
        <f aca="false">IF($K23="Feiertag","0",IF($A23="Donnerstag",Daten!$H$18,IF($A23="Freitag",Daten!$J$18,IF($A23="Montag",Daten!$B$18,IF($A23="Dienstag",Daten!$D$18,IF($A23="Mittwoch",Daten!$F$18,IF($A23="Samstag",Daten!$L$18,"0")))))))</f>
        <v>0</v>
      </c>
      <c r="F23" s="93" t="n">
        <f aca="false">IF($K23="Feiertag","0",IF($A23="Donnerstag",Daten!$I$18,IF($A23="Freitag",Daten!$K$18,IF($A23="Montag",Daten!$C$18,IF($A23="Dienstag",Daten!$E$18,IF($A23="Mittwoch",Daten!$G$18,IF($A23="Samstag",Daten!$M$18,"0")))))))</f>
        <v>0</v>
      </c>
      <c r="G23" s="150"/>
      <c r="H23" s="151"/>
      <c r="I23" s="152" t="n">
        <f aca="false">D23-C23+F23-E23+H23-G23</f>
        <v>0</v>
      </c>
      <c r="J23" s="153" t="n">
        <f aca="false">I23</f>
        <v>0</v>
      </c>
    </row>
    <row r="24" customFormat="false" ht="12.75" hidden="false" customHeight="false" outlineLevel="0" collapsed="false">
      <c r="A24" s="130" t="s">
        <v>22</v>
      </c>
      <c r="B24" s="182" t="n">
        <v>11</v>
      </c>
      <c r="C24" s="92" t="n">
        <f aca="false">IF($K24="Feiertag","0",IF($A24="Donnerstag",Daten!$H$17,IF($A24="Freitag",Daten!$J$17,IF($A24="Montag",Daten!$B$17,IF($A24="Dienstag",Daten!$D$17,IF($A24="Mittwoch",Daten!$F$17,IF($A24="Samstag",Daten!$L$17,"0")))))))</f>
        <v>0</v>
      </c>
      <c r="D24" s="93" t="n">
        <f aca="false">IF($K24="Feiertag","0",IF($A24="Donnerstag",Daten!$I$17,IF($A24="Freitag",Daten!$K$17,IF($A24="Montag",Daten!$C$17,IF($A24="Dienstag",Daten!$E$17,IF($A24="Mittwoch",Daten!$G$17,IF($A24="Samstag",Daten!$M$17,"0")))))))</f>
        <v>0</v>
      </c>
      <c r="E24" s="92" t="n">
        <f aca="false">IF($K24="Feiertag","0",IF($A24="Donnerstag",Daten!$H$18,IF($A24="Freitag",Daten!$J$18,IF($A24="Montag",Daten!$B$18,IF($A24="Dienstag",Daten!$D$18,IF($A24="Mittwoch",Daten!$F$18,IF($A24="Samstag",Daten!$L$18,"0")))))))</f>
        <v>0</v>
      </c>
      <c r="F24" s="93" t="n">
        <f aca="false">IF($K24="Feiertag","0",IF($A24="Donnerstag",Daten!$I$18,IF($A24="Freitag",Daten!$K$18,IF($A24="Montag",Daten!$C$18,IF($A24="Dienstag",Daten!$E$18,IF($A24="Mittwoch",Daten!$G$18,IF($A24="Samstag",Daten!$M$18,"0")))))))</f>
        <v>0</v>
      </c>
      <c r="G24" s="150"/>
      <c r="H24" s="151"/>
      <c r="I24" s="152" t="n">
        <f aca="false">D24-C24+F24-E24+H24-G24</f>
        <v>0</v>
      </c>
      <c r="J24" s="153" t="n">
        <f aca="false">I24</f>
        <v>0</v>
      </c>
    </row>
    <row r="25" customFormat="false" ht="12.75" hidden="false" customHeight="false" outlineLevel="0" collapsed="false">
      <c r="A25" s="130" t="s">
        <v>23</v>
      </c>
      <c r="B25" s="182" t="n">
        <v>12</v>
      </c>
      <c r="C25" s="92" t="n">
        <f aca="false">IF($K25="Feiertag","0",IF($A25="Donnerstag",Daten!$H$17,IF($A25="Freitag",Daten!$J$17,IF($A25="Montag",Daten!$B$17,IF($A25="Dienstag",Daten!$D$17,IF($A25="Mittwoch",Daten!$F$17,IF($A25="Samstag",Daten!$L$17,"0")))))))</f>
        <v>0</v>
      </c>
      <c r="D25" s="93" t="n">
        <f aca="false">IF($K25="Feiertag","0",IF($A25="Donnerstag",Daten!$I$17,IF($A25="Freitag",Daten!$K$17,IF($A25="Montag",Daten!$C$17,IF($A25="Dienstag",Daten!$E$17,IF($A25="Mittwoch",Daten!$G$17,IF($A25="Samstag",Daten!$M$17,"0")))))))</f>
        <v>0</v>
      </c>
      <c r="E25" s="92" t="n">
        <f aca="false">IF($K25="Feiertag","0",IF($A25="Donnerstag",Daten!$H$18,IF($A25="Freitag",Daten!$J$18,IF($A25="Montag",Daten!$B$18,IF($A25="Dienstag",Daten!$D$18,IF($A25="Mittwoch",Daten!$F$18,IF($A25="Samstag",Daten!$L$18,"0")))))))</f>
        <v>0</v>
      </c>
      <c r="F25" s="93" t="n">
        <f aca="false">IF($K25="Feiertag","0",IF($A25="Donnerstag",Daten!$I$18,IF($A25="Freitag",Daten!$K$18,IF($A25="Montag",Daten!$C$18,IF($A25="Dienstag",Daten!$E$18,IF($A25="Mittwoch",Daten!$G$18,IF($A25="Samstag",Daten!$M$18,"0")))))))</f>
        <v>0</v>
      </c>
      <c r="G25" s="150"/>
      <c r="H25" s="151"/>
      <c r="I25" s="152" t="n">
        <f aca="false">D25-C25+F25-E25+H25-G25</f>
        <v>0</v>
      </c>
      <c r="J25" s="153" t="n">
        <f aca="false">I25</f>
        <v>0</v>
      </c>
    </row>
    <row r="26" customFormat="false" ht="12.75" hidden="false" customHeight="false" outlineLevel="0" collapsed="false">
      <c r="A26" s="130" t="s">
        <v>24</v>
      </c>
      <c r="B26" s="182" t="n">
        <v>13</v>
      </c>
      <c r="C26" s="92" t="n">
        <f aca="false">IF($K26="Feiertag","0",IF($A26="Donnerstag",Daten!$H$17,IF($A26="Freitag",Daten!$J$17,IF($A26="Montag",Daten!$B$17,IF($A26="Dienstag",Daten!$D$17,IF($A26="Mittwoch",Daten!$F$17,IF($A26="Samstag",Daten!$L$17,"0")))))))</f>
        <v>0</v>
      </c>
      <c r="D26" s="93" t="n">
        <f aca="false">IF($K26="Feiertag","0",IF($A26="Donnerstag",Daten!$I$17,IF($A26="Freitag",Daten!$K$17,IF($A26="Montag",Daten!$C$17,IF($A26="Dienstag",Daten!$E$17,IF($A26="Mittwoch",Daten!$G$17,IF($A26="Samstag",Daten!$M$17,"0")))))))</f>
        <v>0</v>
      </c>
      <c r="E26" s="92" t="n">
        <f aca="false">IF($K26="Feiertag","0",IF($A26="Donnerstag",Daten!$H$18,IF($A26="Freitag",Daten!$J$18,IF($A26="Montag",Daten!$B$18,IF($A26="Dienstag",Daten!$D$18,IF($A26="Mittwoch",Daten!$F$18,IF($A26="Samstag",Daten!$L$18,"0")))))))</f>
        <v>0</v>
      </c>
      <c r="F26" s="93" t="n">
        <f aca="false">IF($K26="Feiertag","0",IF($A26="Donnerstag",Daten!$I$18,IF($A26="Freitag",Daten!$K$18,IF($A26="Montag",Daten!$C$18,IF($A26="Dienstag",Daten!$E$18,IF($A26="Mittwoch",Daten!$G$18,IF($A26="Samstag",Daten!$M$18,"0")))))))</f>
        <v>0</v>
      </c>
      <c r="G26" s="150"/>
      <c r="H26" s="151"/>
      <c r="I26" s="152" t="n">
        <f aca="false">D26-C26+F26-E26+H26-G26</f>
        <v>0</v>
      </c>
      <c r="J26" s="153" t="n">
        <f aca="false">I26</f>
        <v>0</v>
      </c>
    </row>
    <row r="27" customFormat="false" ht="12.75" hidden="false" customHeight="false" outlineLevel="0" collapsed="false">
      <c r="A27" s="130" t="s">
        <v>40</v>
      </c>
      <c r="B27" s="182" t="n">
        <v>14</v>
      </c>
      <c r="C27" s="92" t="str">
        <f aca="false">IF($K27="Feiertag","0",IF($A27="Donnerstag",Daten!$H$17,IF($A27="Freitag",Daten!$J$17,IF($A27="Montag",Daten!$B$17,IF($A27="Dienstag",Daten!$D$17,IF($A27="Mittwoch",Daten!$F$17,IF($A27="Samstag",Daten!$L$17,"0")))))))</f>
        <v>0</v>
      </c>
      <c r="D27" s="93" t="str">
        <f aca="false">IF($K27="Feiertag","0",IF($A27="Donnerstag",Daten!$I$17,IF($A27="Freitag",Daten!$K$17,IF($A27="Montag",Daten!$C$17,IF($A27="Dienstag",Daten!$E$17,IF($A27="Mittwoch",Daten!$G$17,IF($A27="Samstag",Daten!$M$17,"0")))))))</f>
        <v>0</v>
      </c>
      <c r="E27" s="92" t="str">
        <f aca="false">IF($K27="Feiertag","0",IF($A27="Donnerstag",Daten!$H$18,IF($A27="Freitag",Daten!$J$18,IF($A27="Montag",Daten!$B$18,IF($A27="Dienstag",Daten!$D$18,IF($A27="Mittwoch",Daten!$F$18,IF($A27="Samstag",Daten!$L$18,"0")))))))</f>
        <v>0</v>
      </c>
      <c r="F27" s="93" t="str">
        <f aca="false">IF($K27="Feiertag","0",IF($A27="Donnerstag",Daten!$I$18,IF($A27="Freitag",Daten!$K$18,IF($A27="Montag",Daten!$C$18,IF($A27="Dienstag",Daten!$E$18,IF($A27="Mittwoch",Daten!$G$18,IF($A27="Samstag",Daten!$M$18,"0")))))))</f>
        <v>0</v>
      </c>
      <c r="G27" s="150"/>
      <c r="H27" s="151"/>
      <c r="I27" s="152" t="n">
        <f aca="false">D27-C27+F27-E27+H27-G27</f>
        <v>0</v>
      </c>
      <c r="J27" s="153" t="n">
        <f aca="false">I27</f>
        <v>0</v>
      </c>
    </row>
    <row r="28" customFormat="false" ht="12.75" hidden="false" customHeight="false" outlineLevel="0" collapsed="false">
      <c r="A28" s="130" t="s">
        <v>19</v>
      </c>
      <c r="B28" s="182" t="n">
        <v>15</v>
      </c>
      <c r="C28" s="92" t="n">
        <f aca="false">IF($K28="Feiertag","0",IF($A28="Donnerstag",Daten!$H$17,IF($A28="Freitag",Daten!$J$17,IF($A28="Montag",Daten!$B$17,IF($A28="Dienstag",Daten!$D$17,IF($A28="Mittwoch",Daten!$F$17,IF($A28="Samstag",Daten!$L$17,"0")))))))</f>
        <v>0.583333333333333</v>
      </c>
      <c r="D28" s="93" t="n">
        <f aca="false">IF($K28="Feiertag","0",IF($A28="Donnerstag",Daten!$I$17,IF($A28="Freitag",Daten!$K$17,IF($A28="Montag",Daten!$C$17,IF($A28="Dienstag",Daten!$E$17,IF($A28="Mittwoch",Daten!$G$17,IF($A28="Samstag",Daten!$M$17,"0")))))))</f>
        <v>0.770833333333333</v>
      </c>
      <c r="E28" s="92" t="n">
        <f aca="false">IF($K28="Feiertag","0",IF($A28="Donnerstag",Daten!$H$18,IF($A28="Freitag",Daten!$J$18,IF($A28="Montag",Daten!$B$18,IF($A28="Dienstag",Daten!$D$18,IF($A28="Mittwoch",Daten!$F$18,IF($A28="Samstag",Daten!$L$18,"0")))))))</f>
        <v>0</v>
      </c>
      <c r="F28" s="93" t="n">
        <f aca="false">IF($K28="Feiertag","0",IF($A28="Donnerstag",Daten!$I$18,IF($A28="Freitag",Daten!$K$18,IF($A28="Montag",Daten!$C$18,IF($A28="Dienstag",Daten!$E$18,IF($A28="Mittwoch",Daten!$G$18,IF($A28="Samstag",Daten!$M$18,"0")))))))</f>
        <v>0</v>
      </c>
      <c r="G28" s="150"/>
      <c r="H28" s="151"/>
      <c r="I28" s="152" t="n">
        <f aca="false">D28-C28+F28-E28+H28-G28</f>
        <v>0.1875</v>
      </c>
      <c r="J28" s="153" t="n">
        <f aca="false">I28</f>
        <v>0.1875</v>
      </c>
    </row>
    <row r="29" customFormat="false" ht="12.75" hidden="false" customHeight="false" outlineLevel="0" collapsed="false">
      <c r="A29" s="130" t="s">
        <v>20</v>
      </c>
      <c r="B29" s="182" t="n">
        <v>16</v>
      </c>
      <c r="C29" s="92" t="n">
        <f aca="false">IF($K29="Feiertag","0",IF($A29="Donnerstag",Daten!$H$17,IF($A29="Freitag",Daten!$J$17,IF($A29="Montag",Daten!$B$17,IF($A29="Dienstag",Daten!$D$17,IF($A29="Mittwoch",Daten!$F$17,IF($A29="Samstag",Daten!$L$17,"0")))))))</f>
        <v>0.625</v>
      </c>
      <c r="D29" s="93" t="n">
        <f aca="false">IF($K29="Feiertag","0",IF($A29="Donnerstag",Daten!$I$17,IF($A29="Freitag",Daten!$K$17,IF($A29="Montag",Daten!$C$17,IF($A29="Dienstag",Daten!$E$17,IF($A29="Mittwoch",Daten!$G$17,IF($A29="Samstag",Daten!$M$17,"0")))))))</f>
        <v>0.833333333333333</v>
      </c>
      <c r="E29" s="92" t="n">
        <f aca="false">IF($K29="Feiertag","0",IF($A29="Donnerstag",Daten!$H$18,IF($A29="Freitag",Daten!$J$18,IF($A29="Montag",Daten!$B$18,IF($A29="Dienstag",Daten!$D$18,IF($A29="Mittwoch",Daten!$F$18,IF($A29="Samstag",Daten!$L$18,"0")))))))</f>
        <v>0</v>
      </c>
      <c r="F29" s="93" t="n">
        <f aca="false">IF($K29="Feiertag","0",IF($A29="Donnerstag",Daten!$I$18,IF($A29="Freitag",Daten!$K$18,IF($A29="Montag",Daten!$C$18,IF($A29="Dienstag",Daten!$E$18,IF($A29="Mittwoch",Daten!$G$18,IF($A29="Samstag",Daten!$M$18,"0")))))))</f>
        <v>0</v>
      </c>
      <c r="G29" s="150"/>
      <c r="H29" s="151"/>
      <c r="I29" s="152" t="n">
        <f aca="false">D29-C29+F29-E29+H29-G29</f>
        <v>0.208333333333333</v>
      </c>
      <c r="J29" s="153" t="n">
        <f aca="false">I29</f>
        <v>0.208333333333333</v>
      </c>
    </row>
    <row r="30" customFormat="false" ht="12.75" hidden="false" customHeight="false" outlineLevel="0" collapsed="false">
      <c r="A30" s="130" t="s">
        <v>21</v>
      </c>
      <c r="B30" s="182" t="n">
        <v>17</v>
      </c>
      <c r="C30" s="92" t="n">
        <f aca="false">IF($K30="Feiertag","0",IF($A30="Donnerstag",Daten!$H$17,IF($A30="Freitag",Daten!$J$17,IF($A30="Montag",Daten!$B$17,IF($A30="Dienstag",Daten!$D$17,IF($A30="Mittwoch",Daten!$F$17,IF($A30="Samstag",Daten!$L$17,"0")))))))</f>
        <v>0</v>
      </c>
      <c r="D30" s="93" t="n">
        <f aca="false">IF($K30="Feiertag","0",IF($A30="Donnerstag",Daten!$I$17,IF($A30="Freitag",Daten!$K$17,IF($A30="Montag",Daten!$C$17,IF($A30="Dienstag",Daten!$E$17,IF($A30="Mittwoch",Daten!$G$17,IF($A30="Samstag",Daten!$M$17,"0")))))))</f>
        <v>0</v>
      </c>
      <c r="E30" s="92" t="n">
        <f aca="false">IF($K30="Feiertag","0",IF($A30="Donnerstag",Daten!$H$18,IF($A30="Freitag",Daten!$J$18,IF($A30="Montag",Daten!$B$18,IF($A30="Dienstag",Daten!$D$18,IF($A30="Mittwoch",Daten!$F$18,IF($A30="Samstag",Daten!$L$18,"0")))))))</f>
        <v>0</v>
      </c>
      <c r="F30" s="93" t="n">
        <f aca="false">IF($K30="Feiertag","0",IF($A30="Donnerstag",Daten!$I$18,IF($A30="Freitag",Daten!$K$18,IF($A30="Montag",Daten!$C$18,IF($A30="Dienstag",Daten!$E$18,IF($A30="Mittwoch",Daten!$G$18,IF($A30="Samstag",Daten!$M$18,"0")))))))</f>
        <v>0</v>
      </c>
      <c r="G30" s="179"/>
      <c r="H30" s="180"/>
      <c r="I30" s="152" t="n">
        <f aca="false">D30-C30+F30-E30+H30-G30</f>
        <v>0</v>
      </c>
      <c r="J30" s="153" t="n">
        <f aca="false">I30</f>
        <v>0</v>
      </c>
    </row>
    <row r="31" customFormat="false" ht="12.75" hidden="false" customHeight="false" outlineLevel="0" collapsed="false">
      <c r="A31" s="130" t="s">
        <v>22</v>
      </c>
      <c r="B31" s="182" t="n">
        <v>18</v>
      </c>
      <c r="C31" s="92" t="n">
        <f aca="false">IF($K31="Feiertag","0",IF($A31="Donnerstag",Daten!$H$17,IF($A31="Freitag",Daten!$J$17,IF($A31="Montag",Daten!$B$17,IF($A31="Dienstag",Daten!$D$17,IF($A31="Mittwoch",Daten!$F$17,IF($A31="Samstag",Daten!$L$17,"0")))))))</f>
        <v>0</v>
      </c>
      <c r="D31" s="93" t="n">
        <f aca="false">IF($K31="Feiertag","0",IF($A31="Donnerstag",Daten!$I$17,IF($A31="Freitag",Daten!$K$17,IF($A31="Montag",Daten!$C$17,IF($A31="Dienstag",Daten!$E$17,IF($A31="Mittwoch",Daten!$G$17,IF($A31="Samstag",Daten!$M$17,"0")))))))</f>
        <v>0</v>
      </c>
      <c r="E31" s="92" t="n">
        <f aca="false">IF($K31="Feiertag","0",IF($A31="Donnerstag",Daten!$H$18,IF($A31="Freitag",Daten!$J$18,IF($A31="Montag",Daten!$B$18,IF($A31="Dienstag",Daten!$D$18,IF($A31="Mittwoch",Daten!$F$18,IF($A31="Samstag",Daten!$L$18,"0")))))))</f>
        <v>0</v>
      </c>
      <c r="F31" s="93" t="n">
        <f aca="false">IF($K31="Feiertag","0",IF($A31="Donnerstag",Daten!$I$18,IF($A31="Freitag",Daten!$K$18,IF($A31="Montag",Daten!$C$18,IF($A31="Dienstag",Daten!$E$18,IF($A31="Mittwoch",Daten!$G$18,IF($A31="Samstag",Daten!$M$18,"0")))))))</f>
        <v>0</v>
      </c>
      <c r="G31" s="150"/>
      <c r="H31" s="151"/>
      <c r="I31" s="152" t="n">
        <f aca="false">D31-C31+F31-E31+H31-G31</f>
        <v>0</v>
      </c>
      <c r="J31" s="153" t="n">
        <f aca="false">I31</f>
        <v>0</v>
      </c>
    </row>
    <row r="32" customFormat="false" ht="12.75" hidden="false" customHeight="false" outlineLevel="0" collapsed="false">
      <c r="A32" s="130" t="s">
        <v>23</v>
      </c>
      <c r="B32" s="182" t="n">
        <v>19</v>
      </c>
      <c r="C32" s="92" t="n">
        <f aca="false">IF($K32="Feiertag","0",IF($A32="Donnerstag",Daten!$H$17,IF($A32="Freitag",Daten!$J$17,IF($A32="Montag",Daten!$B$17,IF($A32="Dienstag",Daten!$D$17,IF($A32="Mittwoch",Daten!$F$17,IF($A32="Samstag",Daten!$L$17,"0")))))))</f>
        <v>0</v>
      </c>
      <c r="D32" s="93" t="n">
        <f aca="false">IF($K32="Feiertag","0",IF($A32="Donnerstag",Daten!$I$17,IF($A32="Freitag",Daten!$K$17,IF($A32="Montag",Daten!$C$17,IF($A32="Dienstag",Daten!$E$17,IF($A32="Mittwoch",Daten!$G$17,IF($A32="Samstag",Daten!$M$17,"0")))))))</f>
        <v>0</v>
      </c>
      <c r="E32" s="92" t="n">
        <f aca="false">IF($K32="Feiertag","0",IF($A32="Donnerstag",Daten!$H$18,IF($A32="Freitag",Daten!$J$18,IF($A32="Montag",Daten!$B$18,IF($A32="Dienstag",Daten!$D$18,IF($A32="Mittwoch",Daten!$F$18,IF($A32="Samstag",Daten!$L$18,"0")))))))</f>
        <v>0</v>
      </c>
      <c r="F32" s="93" t="n">
        <f aca="false">IF($K32="Feiertag","0",IF($A32="Donnerstag",Daten!$I$18,IF($A32="Freitag",Daten!$K$18,IF($A32="Montag",Daten!$C$18,IF($A32="Dienstag",Daten!$E$18,IF($A32="Mittwoch",Daten!$G$18,IF($A32="Samstag",Daten!$M$18,"0")))))))</f>
        <v>0</v>
      </c>
      <c r="G32" s="150"/>
      <c r="H32" s="151"/>
      <c r="I32" s="152" t="n">
        <f aca="false">D32-C32+F32-E32+H32-G32</f>
        <v>0</v>
      </c>
      <c r="J32" s="153" t="n">
        <f aca="false">I32</f>
        <v>0</v>
      </c>
    </row>
    <row r="33" customFormat="false" ht="12.75" hidden="false" customHeight="false" outlineLevel="0" collapsed="false">
      <c r="A33" s="130" t="s">
        <v>24</v>
      </c>
      <c r="B33" s="182" t="n">
        <v>20</v>
      </c>
      <c r="C33" s="92" t="n">
        <f aca="false">IF($K33="Feiertag","0",IF($A33="Donnerstag",Daten!$H$17,IF($A33="Freitag",Daten!$J$17,IF($A33="Montag",Daten!$B$17,IF($A33="Dienstag",Daten!$D$17,IF($A33="Mittwoch",Daten!$F$17,IF($A33="Samstag",Daten!$L$17,"0")))))))</f>
        <v>0</v>
      </c>
      <c r="D33" s="93" t="n">
        <f aca="false">IF($K33="Feiertag","0",IF($A33="Donnerstag",Daten!$I$17,IF($A33="Freitag",Daten!$K$17,IF($A33="Montag",Daten!$C$17,IF($A33="Dienstag",Daten!$E$17,IF($A33="Mittwoch",Daten!$G$17,IF($A33="Samstag",Daten!$M$17,"0")))))))</f>
        <v>0</v>
      </c>
      <c r="E33" s="92" t="n">
        <f aca="false">IF($K33="Feiertag","0",IF($A33="Donnerstag",Daten!$H$18,IF($A33="Freitag",Daten!$J$18,IF($A33="Montag",Daten!$B$18,IF($A33="Dienstag",Daten!$D$18,IF($A33="Mittwoch",Daten!$F$18,IF($A33="Samstag",Daten!$L$18,"0")))))))</f>
        <v>0</v>
      </c>
      <c r="F33" s="93" t="n">
        <f aca="false">IF($K33="Feiertag","0",IF($A33="Donnerstag",Daten!$I$18,IF($A33="Freitag",Daten!$K$18,IF($A33="Montag",Daten!$C$18,IF($A33="Dienstag",Daten!$E$18,IF($A33="Mittwoch",Daten!$G$18,IF($A33="Samstag",Daten!$M$18,"0")))))))</f>
        <v>0</v>
      </c>
      <c r="G33" s="150"/>
      <c r="H33" s="151"/>
      <c r="I33" s="152" t="n">
        <f aca="false">D33-C33+F33-E33+H33-G33</f>
        <v>0</v>
      </c>
      <c r="J33" s="153" t="n">
        <f aca="false">I33</f>
        <v>0</v>
      </c>
    </row>
    <row r="34" customFormat="false" ht="12.75" hidden="false" customHeight="false" outlineLevel="0" collapsed="false">
      <c r="A34" s="130" t="s">
        <v>40</v>
      </c>
      <c r="B34" s="182" t="n">
        <v>21</v>
      </c>
      <c r="C34" s="92" t="str">
        <f aca="false">IF($K34="Feiertag","0",IF($A34="Donnerstag",Daten!$H$17,IF($A34="Freitag",Daten!$J$17,IF($A34="Montag",Daten!$B$17,IF($A34="Dienstag",Daten!$D$17,IF($A34="Mittwoch",Daten!$F$17,IF($A34="Samstag",Daten!$L$17,"0")))))))</f>
        <v>0</v>
      </c>
      <c r="D34" s="93" t="str">
        <f aca="false">IF($K34="Feiertag","0",IF($A34="Donnerstag",Daten!$I$17,IF($A34="Freitag",Daten!$K$17,IF($A34="Montag",Daten!$C$17,IF($A34="Dienstag",Daten!$E$17,IF($A34="Mittwoch",Daten!$G$17,IF($A34="Samstag",Daten!$M$17,"0")))))))</f>
        <v>0</v>
      </c>
      <c r="E34" s="92" t="str">
        <f aca="false">IF($K34="Feiertag","0",IF($A34="Donnerstag",Daten!$H$18,IF($A34="Freitag",Daten!$J$18,IF($A34="Montag",Daten!$B$18,IF($A34="Dienstag",Daten!$D$18,IF($A34="Mittwoch",Daten!$F$18,IF($A34="Samstag",Daten!$L$18,"0")))))))</f>
        <v>0</v>
      </c>
      <c r="F34" s="93" t="str">
        <f aca="false">IF($K34="Feiertag","0",IF($A34="Donnerstag",Daten!$I$18,IF($A34="Freitag",Daten!$K$18,IF($A34="Montag",Daten!$C$18,IF($A34="Dienstag",Daten!$E$18,IF($A34="Mittwoch",Daten!$G$18,IF($A34="Samstag",Daten!$M$18,"0")))))))</f>
        <v>0</v>
      </c>
      <c r="G34" s="150"/>
      <c r="H34" s="151"/>
      <c r="I34" s="152" t="n">
        <f aca="false">D34-C34+F34-E34+H34-G34</f>
        <v>0</v>
      </c>
      <c r="J34" s="153" t="n">
        <f aca="false">I34</f>
        <v>0</v>
      </c>
    </row>
    <row r="35" customFormat="false" ht="12.75" hidden="false" customHeight="false" outlineLevel="0" collapsed="false">
      <c r="A35" s="130" t="s">
        <v>19</v>
      </c>
      <c r="B35" s="182" t="n">
        <v>22</v>
      </c>
      <c r="C35" s="92" t="n">
        <f aca="false">IF($K35="Feiertag","0",IF($A35="Donnerstag",Daten!$H$17,IF($A35="Freitag",Daten!$J$17,IF($A35="Montag",Daten!$B$17,IF($A35="Dienstag",Daten!$D$17,IF($A35="Mittwoch",Daten!$F$17,IF($A35="Samstag",Daten!$L$17,"0")))))))</f>
        <v>0.583333333333333</v>
      </c>
      <c r="D35" s="93" t="n">
        <f aca="false">IF($K35="Feiertag","0",IF($A35="Donnerstag",Daten!$I$17,IF($A35="Freitag",Daten!$K$17,IF($A35="Montag",Daten!$C$17,IF($A35="Dienstag",Daten!$E$17,IF($A35="Mittwoch",Daten!$G$17,IF($A35="Samstag",Daten!$M$17,"0")))))))</f>
        <v>0.770833333333333</v>
      </c>
      <c r="E35" s="92" t="n">
        <f aca="false">IF($K35="Feiertag","0",IF($A35="Donnerstag",Daten!$H$18,IF($A35="Freitag",Daten!$J$18,IF($A35="Montag",Daten!$B$18,IF($A35="Dienstag",Daten!$D$18,IF($A35="Mittwoch",Daten!$F$18,IF($A35="Samstag",Daten!$L$18,"0")))))))</f>
        <v>0</v>
      </c>
      <c r="F35" s="93" t="n">
        <f aca="false">IF($K35="Feiertag","0",IF($A35="Donnerstag",Daten!$I$18,IF($A35="Freitag",Daten!$K$18,IF($A35="Montag",Daten!$C$18,IF($A35="Dienstag",Daten!$E$18,IF($A35="Mittwoch",Daten!$G$18,IF($A35="Samstag",Daten!$M$18,"0")))))))</f>
        <v>0</v>
      </c>
      <c r="G35" s="150"/>
      <c r="H35" s="151"/>
      <c r="I35" s="152" t="n">
        <f aca="false">D35-C35+F35-E35+H35-G35</f>
        <v>0.1875</v>
      </c>
      <c r="J35" s="153" t="n">
        <f aca="false">I35</f>
        <v>0.1875</v>
      </c>
    </row>
    <row r="36" customFormat="false" ht="12.75" hidden="false" customHeight="false" outlineLevel="0" collapsed="false">
      <c r="A36" s="130" t="s">
        <v>20</v>
      </c>
      <c r="B36" s="182" t="n">
        <v>23</v>
      </c>
      <c r="C36" s="92" t="n">
        <f aca="false">IF($K36="Feiertag","0",IF($A36="Donnerstag",Daten!$H$17,IF($A36="Freitag",Daten!$J$17,IF($A36="Montag",Daten!$B$17,IF($A36="Dienstag",Daten!$D$17,IF($A36="Mittwoch",Daten!$F$17,IF($A36="Samstag",Daten!$L$17,"0")))))))</f>
        <v>0.625</v>
      </c>
      <c r="D36" s="93" t="n">
        <f aca="false">IF($K36="Feiertag","0",IF($A36="Donnerstag",Daten!$I$17,IF($A36="Freitag",Daten!$K$17,IF($A36="Montag",Daten!$C$17,IF($A36="Dienstag",Daten!$E$17,IF($A36="Mittwoch",Daten!$G$17,IF($A36="Samstag",Daten!$M$17,"0")))))))</f>
        <v>0.833333333333333</v>
      </c>
      <c r="E36" s="92" t="n">
        <f aca="false">IF($K36="Feiertag","0",IF($A36="Donnerstag",Daten!$H$18,IF($A36="Freitag",Daten!$J$18,IF($A36="Montag",Daten!$B$18,IF($A36="Dienstag",Daten!$D$18,IF($A36="Mittwoch",Daten!$F$18,IF($A36="Samstag",Daten!$L$18,"0")))))))</f>
        <v>0</v>
      </c>
      <c r="F36" s="93" t="n">
        <f aca="false">IF($K36="Feiertag","0",IF($A36="Donnerstag",Daten!$I$18,IF($A36="Freitag",Daten!$K$18,IF($A36="Montag",Daten!$C$18,IF($A36="Dienstag",Daten!$E$18,IF($A36="Mittwoch",Daten!$G$18,IF($A36="Samstag",Daten!$M$18,"0")))))))</f>
        <v>0</v>
      </c>
      <c r="G36" s="150"/>
      <c r="H36" s="151"/>
      <c r="I36" s="152" t="n">
        <f aca="false">D36-C36+F36-E36+H36-G36</f>
        <v>0.208333333333333</v>
      </c>
      <c r="J36" s="153" t="n">
        <f aca="false">I36</f>
        <v>0.208333333333333</v>
      </c>
    </row>
    <row r="37" customFormat="false" ht="12.75" hidden="false" customHeight="false" outlineLevel="0" collapsed="false">
      <c r="A37" s="130" t="s">
        <v>21</v>
      </c>
      <c r="B37" s="182" t="n">
        <v>24</v>
      </c>
      <c r="C37" s="92" t="n">
        <f aca="false">IF($K37="Feiertag","0",IF($A37="Donnerstag",Daten!$H$17,IF($A37="Freitag",Daten!$J$17,IF($A37="Montag",Daten!$B$17,IF($A37="Dienstag",Daten!$D$17,IF($A37="Mittwoch",Daten!$F$17,IF($A37="Samstag",Daten!$L$17,"0")))))))</f>
        <v>0</v>
      </c>
      <c r="D37" s="93" t="n">
        <f aca="false">IF($K37="Feiertag","0",IF($A37="Donnerstag",Daten!$I$17,IF($A37="Freitag",Daten!$K$17,IF($A37="Montag",Daten!$C$17,IF($A37="Dienstag",Daten!$E$17,IF($A37="Mittwoch",Daten!$G$17,IF($A37="Samstag",Daten!$M$17,"0")))))))</f>
        <v>0</v>
      </c>
      <c r="E37" s="92" t="n">
        <f aca="false">IF($K37="Feiertag","0",IF($A37="Donnerstag",Daten!$H$18,IF($A37="Freitag",Daten!$J$18,IF($A37="Montag",Daten!$B$18,IF($A37="Dienstag",Daten!$D$18,IF($A37="Mittwoch",Daten!$F$18,IF($A37="Samstag",Daten!$L$18,"0")))))))</f>
        <v>0</v>
      </c>
      <c r="F37" s="93" t="n">
        <f aca="false">IF($K37="Feiertag","0",IF($A37="Donnerstag",Daten!$I$18,IF($A37="Freitag",Daten!$K$18,IF($A37="Montag",Daten!$C$18,IF($A37="Dienstag",Daten!$E$18,IF($A37="Mittwoch",Daten!$G$18,IF($A37="Samstag",Daten!$M$18,"0")))))))</f>
        <v>0</v>
      </c>
      <c r="G37" s="150"/>
      <c r="H37" s="151"/>
      <c r="I37" s="152" t="n">
        <f aca="false">D37-C37+F37-E37+H37-G37</f>
        <v>0</v>
      </c>
      <c r="J37" s="153" t="n">
        <f aca="false">I37</f>
        <v>0</v>
      </c>
    </row>
    <row r="38" customFormat="false" ht="12.75" hidden="false" customHeight="false" outlineLevel="0" collapsed="false">
      <c r="A38" s="130" t="s">
        <v>22</v>
      </c>
      <c r="B38" s="182" t="n">
        <v>25</v>
      </c>
      <c r="C38" s="92" t="n">
        <f aca="false">IF($K38="Feiertag","0",IF($A38="Donnerstag",Daten!$H$17,IF($A38="Freitag",Daten!$J$17,IF($A38="Montag",Daten!$B$17,IF($A38="Dienstag",Daten!$D$17,IF($A38="Mittwoch",Daten!$F$17,IF($A38="Samstag",Daten!$L$17,"0")))))))</f>
        <v>0</v>
      </c>
      <c r="D38" s="93" t="n">
        <f aca="false">IF($K38="Feiertag","0",IF($A38="Donnerstag",Daten!$I$17,IF($A38="Freitag",Daten!$K$17,IF($A38="Montag",Daten!$C$17,IF($A38="Dienstag",Daten!$E$17,IF($A38="Mittwoch",Daten!$G$17,IF($A38="Samstag",Daten!$M$17,"0")))))))</f>
        <v>0</v>
      </c>
      <c r="E38" s="92" t="n">
        <f aca="false">IF($K38="Feiertag","0",IF($A38="Donnerstag",Daten!$H$18,IF($A38="Freitag",Daten!$J$18,IF($A38="Montag",Daten!$B$18,IF($A38="Dienstag",Daten!$D$18,IF($A38="Mittwoch",Daten!$F$18,IF($A38="Samstag",Daten!$L$18,"0")))))))</f>
        <v>0</v>
      </c>
      <c r="F38" s="93" t="n">
        <f aca="false">IF($K38="Feiertag","0",IF($A38="Donnerstag",Daten!$I$18,IF($A38="Freitag",Daten!$K$18,IF($A38="Montag",Daten!$C$18,IF($A38="Dienstag",Daten!$E$18,IF($A38="Mittwoch",Daten!$G$18,IF($A38="Samstag",Daten!$M$18,"0")))))))</f>
        <v>0</v>
      </c>
      <c r="G38" s="150"/>
      <c r="H38" s="151"/>
      <c r="I38" s="152" t="n">
        <f aca="false">D38-C38+F38-E38+H38-G38</f>
        <v>0</v>
      </c>
      <c r="J38" s="153" t="n">
        <f aca="false">I38</f>
        <v>0</v>
      </c>
    </row>
    <row r="39" customFormat="false" ht="12.75" hidden="false" customHeight="false" outlineLevel="0" collapsed="false">
      <c r="A39" s="130" t="s">
        <v>23</v>
      </c>
      <c r="B39" s="182" t="n">
        <v>26</v>
      </c>
      <c r="C39" s="92" t="n">
        <f aca="false">IF($K39="Feiertag","0",IF($A39="Donnerstag",Daten!$H$17,IF($A39="Freitag",Daten!$J$17,IF($A39="Montag",Daten!$B$17,IF($A39="Dienstag",Daten!$D$17,IF($A39="Mittwoch",Daten!$F$17,IF($A39="Samstag",Daten!$L$17,"0")))))))</f>
        <v>0</v>
      </c>
      <c r="D39" s="93" t="n">
        <f aca="false">IF($K39="Feiertag","0",IF($A39="Donnerstag",Daten!$I$17,IF($A39="Freitag",Daten!$K$17,IF($A39="Montag",Daten!$C$17,IF($A39="Dienstag",Daten!$E$17,IF($A39="Mittwoch",Daten!$G$17,IF($A39="Samstag",Daten!$M$17,"0")))))))</f>
        <v>0</v>
      </c>
      <c r="E39" s="92" t="n">
        <f aca="false">IF($K39="Feiertag","0",IF($A39="Donnerstag",Daten!$H$18,IF($A39="Freitag",Daten!$J$18,IF($A39="Montag",Daten!$B$18,IF($A39="Dienstag",Daten!$D$18,IF($A39="Mittwoch",Daten!$F$18,IF($A39="Samstag",Daten!$L$18,"0")))))))</f>
        <v>0</v>
      </c>
      <c r="F39" s="93" t="n">
        <f aca="false">IF($K39="Feiertag","0",IF($A39="Donnerstag",Daten!$I$18,IF($A39="Freitag",Daten!$K$18,IF($A39="Montag",Daten!$C$18,IF($A39="Dienstag",Daten!$E$18,IF($A39="Mittwoch",Daten!$G$18,IF($A39="Samstag",Daten!$M$18,"0")))))))</f>
        <v>0</v>
      </c>
      <c r="G39" s="150"/>
      <c r="H39" s="151"/>
      <c r="I39" s="152" t="n">
        <f aca="false">D39-C39+F39-E39+H39-G39</f>
        <v>0</v>
      </c>
      <c r="J39" s="153" t="n">
        <f aca="false">I39</f>
        <v>0</v>
      </c>
    </row>
    <row r="40" customFormat="false" ht="12.75" hidden="false" customHeight="false" outlineLevel="0" collapsed="false">
      <c r="A40" s="130" t="s">
        <v>24</v>
      </c>
      <c r="B40" s="182" t="n">
        <v>27</v>
      </c>
      <c r="C40" s="92" t="n">
        <f aca="false">IF($K40="Feiertag","0",IF($A40="Donnerstag",Daten!$H$17,IF($A40="Freitag",Daten!$J$17,IF($A40="Montag",Daten!$B$17,IF($A40="Dienstag",Daten!$D$17,IF($A40="Mittwoch",Daten!$F$17,IF($A40="Samstag",Daten!$L$17,"0")))))))</f>
        <v>0</v>
      </c>
      <c r="D40" s="93" t="n">
        <f aca="false">IF($K40="Feiertag","0",IF($A40="Donnerstag",Daten!$I$17,IF($A40="Freitag",Daten!$K$17,IF($A40="Montag",Daten!$C$17,IF($A40="Dienstag",Daten!$E$17,IF($A40="Mittwoch",Daten!$G$17,IF($A40="Samstag",Daten!$M$17,"0")))))))</f>
        <v>0</v>
      </c>
      <c r="E40" s="92" t="n">
        <f aca="false">IF($K40="Feiertag","0",IF($A40="Donnerstag",Daten!$H$18,IF($A40="Freitag",Daten!$J$18,IF($A40="Montag",Daten!$B$18,IF($A40="Dienstag",Daten!$D$18,IF($A40="Mittwoch",Daten!$F$18,IF($A40="Samstag",Daten!$L$18,"0")))))))</f>
        <v>0</v>
      </c>
      <c r="F40" s="93" t="n">
        <f aca="false">IF($K40="Feiertag","0",IF($A40="Donnerstag",Daten!$I$18,IF($A40="Freitag",Daten!$K$18,IF($A40="Montag",Daten!$C$18,IF($A40="Dienstag",Daten!$E$18,IF($A40="Mittwoch",Daten!$G$18,IF($A40="Samstag",Daten!$M$18,"0")))))))</f>
        <v>0</v>
      </c>
      <c r="G40" s="179"/>
      <c r="H40" s="180"/>
      <c r="I40" s="152" t="n">
        <f aca="false">D40-C40+F40-E40+H40-G40</f>
        <v>0</v>
      </c>
      <c r="J40" s="153" t="n">
        <f aca="false">I40</f>
        <v>0</v>
      </c>
    </row>
    <row r="41" customFormat="false" ht="12.75" hidden="false" customHeight="false" outlineLevel="0" collapsed="false">
      <c r="A41" s="130" t="s">
        <v>40</v>
      </c>
      <c r="B41" s="182" t="n">
        <v>28</v>
      </c>
      <c r="C41" s="92" t="str">
        <f aca="false">IF($K41="Feiertag","0",IF($A41="Donnerstag",Daten!$H$17,IF($A41="Freitag",Daten!$J$17,IF($A41="Montag",Daten!$B$17,IF($A41="Dienstag",Daten!$D$17,IF($A41="Mittwoch",Daten!$F$17,IF($A41="Samstag",Daten!$L$17,"0")))))))</f>
        <v>0</v>
      </c>
      <c r="D41" s="93" t="str">
        <f aca="false">IF($K41="Feiertag","0",IF($A41="Donnerstag",Daten!$I$17,IF($A41="Freitag",Daten!$K$17,IF($A41="Montag",Daten!$C$17,IF($A41="Dienstag",Daten!$E$17,IF($A41="Mittwoch",Daten!$G$17,IF($A41="Samstag",Daten!$M$17,"0")))))))</f>
        <v>0</v>
      </c>
      <c r="E41" s="92" t="str">
        <f aca="false">IF($K41="Feiertag","0",IF($A41="Donnerstag",Daten!$H$18,IF($A41="Freitag",Daten!$J$18,IF($A41="Montag",Daten!$B$18,IF($A41="Dienstag",Daten!$D$18,IF($A41="Mittwoch",Daten!$F$18,IF($A41="Samstag",Daten!$L$18,"0")))))))</f>
        <v>0</v>
      </c>
      <c r="F41" s="93" t="str">
        <f aca="false">IF($K41="Feiertag","0",IF($A41="Donnerstag",Daten!$I$18,IF($A41="Freitag",Daten!$K$18,IF($A41="Montag",Daten!$C$18,IF($A41="Dienstag",Daten!$E$18,IF($A41="Mittwoch",Daten!$G$18,IF($A41="Samstag",Daten!$M$18,"0")))))))</f>
        <v>0</v>
      </c>
      <c r="G41" s="150"/>
      <c r="H41" s="151"/>
      <c r="I41" s="152" t="n">
        <f aca="false">D41-C41+F41-E41+H41-G41</f>
        <v>0</v>
      </c>
      <c r="J41" s="153" t="n">
        <f aca="false">I41</f>
        <v>0</v>
      </c>
    </row>
    <row r="42" customFormat="false" ht="12.75" hidden="false" customHeight="false" outlineLevel="0" collapsed="false">
      <c r="A42" s="130" t="s">
        <v>19</v>
      </c>
      <c r="B42" s="182" t="n">
        <v>29</v>
      </c>
      <c r="C42" s="92" t="n">
        <f aca="false">IF($K42="Feiertag","0",IF($A42="Donnerstag",Daten!$H$17,IF($A42="Freitag",Daten!$J$17,IF($A42="Montag",Daten!$B$17,IF($A42="Dienstag",Daten!$D$17,IF($A42="Mittwoch",Daten!$F$17,IF($A42="Samstag",Daten!$L$17,"0")))))))</f>
        <v>0.583333333333333</v>
      </c>
      <c r="D42" s="93" t="n">
        <f aca="false">IF($K42="Feiertag","0",IF($A42="Donnerstag",Daten!$I$17,IF($A42="Freitag",Daten!$K$17,IF($A42="Montag",Daten!$C$17,IF($A42="Dienstag",Daten!$E$17,IF($A42="Mittwoch",Daten!$G$17,IF($A42="Samstag",Daten!$M$17,"0")))))))</f>
        <v>0.770833333333333</v>
      </c>
      <c r="E42" s="92" t="n">
        <f aca="false">IF($K42="Feiertag","0",IF($A42="Donnerstag",Daten!$H$18,IF($A42="Freitag",Daten!$J$18,IF($A42="Montag",Daten!$B$18,IF($A42="Dienstag",Daten!$D$18,IF($A42="Mittwoch",Daten!$F$18,IF($A42="Samstag",Daten!$L$18,"0")))))))</f>
        <v>0</v>
      </c>
      <c r="F42" s="93" t="n">
        <f aca="false">IF($K42="Feiertag","0",IF($A42="Donnerstag",Daten!$I$18,IF($A42="Freitag",Daten!$K$18,IF($A42="Montag",Daten!$C$18,IF($A42="Dienstag",Daten!$E$18,IF($A42="Mittwoch",Daten!$G$18,IF($A42="Samstag",Daten!$M$18,"0")))))))</f>
        <v>0</v>
      </c>
      <c r="G42" s="179"/>
      <c r="H42" s="180"/>
      <c r="I42" s="152" t="n">
        <f aca="false">D42-C42+F42-E42+H42-G42</f>
        <v>0.1875</v>
      </c>
      <c r="J42" s="153" t="n">
        <f aca="false">I42</f>
        <v>0.1875</v>
      </c>
    </row>
    <row r="43" customFormat="false" ht="12.75" hidden="false" customHeight="false" outlineLevel="0" collapsed="false">
      <c r="A43" s="130" t="s">
        <v>20</v>
      </c>
      <c r="B43" s="182" t="n">
        <v>30</v>
      </c>
      <c r="C43" s="92" t="n">
        <f aca="false">IF($K43="Feiertag","0",IF($A43="Donnerstag",Daten!$H$17,IF($A43="Freitag",Daten!$J$17,IF($A43="Montag",Daten!$B$17,IF($A43="Dienstag",Daten!$D$17,IF($A43="Mittwoch",Daten!$F$17,IF($A43="Samstag",Daten!$L$17,"0")))))))</f>
        <v>0.625</v>
      </c>
      <c r="D43" s="93" t="n">
        <f aca="false">IF($K43="Feiertag","0",IF($A43="Donnerstag",Daten!$I$17,IF($A43="Freitag",Daten!$K$17,IF($A43="Montag",Daten!$C$17,IF($A43="Dienstag",Daten!$E$17,IF($A43="Mittwoch",Daten!$G$17,IF($A43="Samstag",Daten!$M$17,"0")))))))</f>
        <v>0.833333333333333</v>
      </c>
      <c r="E43" s="92" t="n">
        <f aca="false">IF($K43="Feiertag","0",IF($A43="Donnerstag",Daten!$H$18,IF($A43="Freitag",Daten!$J$18,IF($A43="Montag",Daten!$B$18,IF($A43="Dienstag",Daten!$D$18,IF($A43="Mittwoch",Daten!$F$18,IF($A43="Samstag",Daten!$L$18,"0")))))))</f>
        <v>0</v>
      </c>
      <c r="F43" s="93" t="n">
        <f aca="false">IF($K43="Feiertag","0",IF($A43="Donnerstag",Daten!$I$18,IF($A43="Freitag",Daten!$K$18,IF($A43="Montag",Daten!$C$18,IF($A43="Dienstag",Daten!$E$18,IF($A43="Mittwoch",Daten!$G$18,IF($A43="Samstag",Daten!$M$18,"0")))))))</f>
        <v>0</v>
      </c>
      <c r="G43" s="150"/>
      <c r="H43" s="181"/>
      <c r="I43" s="152" t="n">
        <f aca="false">D43-C43+F43-E43+H43-G43</f>
        <v>0.208333333333333</v>
      </c>
      <c r="J43" s="153" t="n">
        <f aca="false">I43</f>
        <v>0.208333333333333</v>
      </c>
    </row>
    <row r="44" customFormat="false" ht="13.5" hidden="false" customHeight="false" outlineLevel="0" collapsed="false">
      <c r="A44" s="130" t="s">
        <v>21</v>
      </c>
      <c r="B44" s="183" t="n">
        <v>31</v>
      </c>
      <c r="C44" s="100" t="n">
        <f aca="false">IF($K44="Feiertag","0",IF($A44="Donnerstag",Daten!$H$17,IF($A44="Freitag",Daten!$J$17,IF($A44="Montag",Daten!$B$17,IF($A44="Dienstag",Daten!$D$17,IF($A44="Mittwoch",Daten!$F$17,IF($A44="Samstag",Daten!$L$17,"0")))))))</f>
        <v>0</v>
      </c>
      <c r="D44" s="101" t="n">
        <f aca="false">IF($K44="Feiertag","0",IF($A44="Donnerstag",Daten!$I$17,IF($A44="Freitag",Daten!$K$17,IF($A44="Montag",Daten!$C$17,IF($A44="Dienstag",Daten!$E$17,IF($A44="Mittwoch",Daten!$G$17,IF($A44="Samstag",Daten!$M$17,"0")))))))</f>
        <v>0</v>
      </c>
      <c r="E44" s="92" t="n">
        <f aca="false">IF($K44="Feiertag","0",IF($A44="Donnerstag",Daten!$H$18,IF($A44="Freitag",Daten!$J$18,IF($A44="Montag",Daten!$B$18,IF($A44="Dienstag",Daten!$D$18,IF($A44="Mittwoch",Daten!$F$18,IF($A44="Samstag",Daten!$L$18,"0")))))))</f>
        <v>0</v>
      </c>
      <c r="F44" s="93" t="n">
        <f aca="false">IF($K44="Feiertag","0",IF($A44="Donnerstag",Daten!$I$18,IF($A44="Freitag",Daten!$K$18,IF($A44="Montag",Daten!$C$18,IF($A44="Dienstag",Daten!$E$18,IF($A44="Mittwoch",Daten!$G$18,IF($A44="Samstag",Daten!$M$18,"0")))))))</f>
        <v>0</v>
      </c>
      <c r="G44" s="168"/>
      <c r="H44" s="169"/>
      <c r="I44" s="170" t="n">
        <f aca="false">D44-C44+F44-E44+H44-G44</f>
        <v>0</v>
      </c>
      <c r="J44" s="171" t="n">
        <f aca="false">I44</f>
        <v>0</v>
      </c>
    </row>
    <row r="45" customFormat="false" ht="12.75" hidden="false" customHeight="false" outlineLevel="0" collapsed="false">
      <c r="A45" s="165"/>
      <c r="E45" s="106" t="s">
        <v>42</v>
      </c>
      <c r="F45" s="107"/>
      <c r="G45" s="108"/>
      <c r="H45" s="108"/>
      <c r="I45" s="109" t="n">
        <f aca="false">SUM(I$14:I44)</f>
        <v>1.97916666666667</v>
      </c>
      <c r="J45" s="110" t="n">
        <f aca="false">I45</f>
        <v>1.97916666666667</v>
      </c>
    </row>
    <row r="46" customFormat="false" ht="12.75" hidden="false" customHeight="false" outlineLevel="0" collapsed="false">
      <c r="A46" s="165"/>
      <c r="E46" s="111" t="s">
        <v>43</v>
      </c>
      <c r="F46" s="112"/>
      <c r="G46" s="113"/>
      <c r="H46" s="113"/>
      <c r="I46" s="114" t="n">
        <f aca="false">SUM(I$14:I44,-G$10)</f>
        <v>0.258333333333334</v>
      </c>
      <c r="J46" s="115" t="n">
        <f aca="false">I46</f>
        <v>0.258333333333334</v>
      </c>
    </row>
    <row r="50" customFormat="false" ht="12.75" hidden="false" customHeight="false" outlineLevel="0" collapsed="false">
      <c r="E50" s="21"/>
      <c r="F50" s="69"/>
      <c r="G50" s="69"/>
      <c r="H50" s="69"/>
      <c r="I50" s="69"/>
    </row>
    <row r="51" customFormat="false" ht="12.75" hidden="false" customHeight="false" outlineLevel="0" collapsed="false">
      <c r="A51" s="54" t="s">
        <v>44</v>
      </c>
      <c r="B51" s="17"/>
      <c r="C51" s="21"/>
      <c r="D51" s="21"/>
      <c r="E51" s="21"/>
      <c r="F51" s="116"/>
      <c r="G51" s="116"/>
      <c r="H51" s="116"/>
      <c r="I51" s="117"/>
      <c r="J51" s="118"/>
    </row>
    <row r="52" customFormat="false" ht="12.75" hidden="false" customHeight="false" outlineLevel="0" collapsed="false">
      <c r="A52" s="54"/>
      <c r="B52" s="17"/>
      <c r="C52" s="21"/>
      <c r="D52" s="21"/>
      <c r="E52" s="21"/>
      <c r="F52" s="119" t="str">
        <f aca="false">Daten!$F$7</f>
        <v>Betreuer/in:</v>
      </c>
      <c r="G52" s="120"/>
      <c r="H52" s="121" t="str">
        <f aca="false">Daten!$G$7</f>
        <v>Dr. Matthias Wübbeling</v>
      </c>
      <c r="I52" s="121"/>
      <c r="J52" s="121"/>
    </row>
    <row r="53" customFormat="false" ht="12.75" hidden="false" customHeight="false" outlineLevel="0" collapsed="false">
      <c r="A53" s="54"/>
      <c r="B53" s="17"/>
      <c r="C53" s="21"/>
      <c r="D53" s="21"/>
      <c r="E53" s="21"/>
      <c r="F53" s="21"/>
      <c r="G53" s="21"/>
      <c r="H53" s="21"/>
      <c r="I53" s="21"/>
      <c r="J53" s="18"/>
    </row>
    <row r="54" customFormat="false" ht="12.75" hidden="false" customHeight="false" outlineLevel="0" collapsed="false">
      <c r="A54" s="54"/>
      <c r="B54" s="17"/>
      <c r="C54" s="21"/>
      <c r="D54" s="21"/>
      <c r="E54" s="21"/>
      <c r="F54" s="21"/>
      <c r="G54" s="21"/>
      <c r="H54" s="21"/>
      <c r="I54" s="21"/>
      <c r="J54" s="18"/>
    </row>
    <row r="55" customFormat="false" ht="12.75" hidden="false" customHeight="false" outlineLevel="0" collapsed="false">
      <c r="A55" s="54"/>
      <c r="B55" s="17"/>
      <c r="C55" s="21"/>
      <c r="D55" s="21"/>
      <c r="E55" s="21"/>
      <c r="F55" s="21"/>
      <c r="G55" s="21"/>
      <c r="H55" s="21"/>
      <c r="I55" s="21"/>
      <c r="J55" s="18"/>
    </row>
    <row r="56" customFormat="false" ht="12.75" hidden="false" customHeight="false" outlineLevel="0" collapsed="false">
      <c r="A56" s="122" t="str">
        <f aca="false">Daten!$B$3</f>
        <v>Sefa Pilavci</v>
      </c>
      <c r="B56" s="122"/>
      <c r="C56" s="122"/>
      <c r="D56" s="122"/>
      <c r="E56" s="21"/>
      <c r="F56" s="119" t="str">
        <f aca="false">Daten!$F$8</f>
        <v>Fachvorgesetzte/r:</v>
      </c>
      <c r="G56" s="120"/>
      <c r="H56" s="123"/>
      <c r="I56" s="119" t="str">
        <f aca="false">Daten!$G$8</f>
        <v>Dr. Matthias Wübbeling</v>
      </c>
      <c r="J56" s="124"/>
    </row>
  </sheetData>
  <mergeCells count="3">
    <mergeCell ref="F7:G7"/>
    <mergeCell ref="F8:G8"/>
    <mergeCell ref="A56:D56"/>
  </mergeCells>
  <printOptions headings="false" gridLines="false" gridLinesSet="true" horizontalCentered="false" verticalCentered="false"/>
  <pageMargins left="0.7875" right="0.7875"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D23" activeCellId="0" sqref="AD23"/>
    </sheetView>
  </sheetViews>
  <sheetFormatPr defaultColWidth="11.43359375" defaultRowHeight="12.75" zeroHeight="false" outlineLevelRow="0" outlineLevelCol="0"/>
  <cols>
    <col collapsed="false" customWidth="true" hidden="false" outlineLevel="0" max="1" min="1" style="125" width="11.3"/>
    <col collapsed="false" customWidth="true" hidden="false" outlineLevel="0" max="2" min="2" style="126" width="4.43"/>
    <col collapsed="false" customWidth="true" hidden="false" outlineLevel="0" max="8" min="3" style="127" width="7.29"/>
    <col collapsed="false" customWidth="true" hidden="false" outlineLevel="0" max="9" min="9" style="128" width="13.02"/>
    <col collapsed="false" customWidth="true" hidden="false" outlineLevel="0" max="10" min="10" style="126" width="10.58"/>
    <col collapsed="false" customWidth="false" hidden="false" outlineLevel="0" max="1024" min="11" style="129" width="11.42"/>
  </cols>
  <sheetData>
    <row r="1" customFormat="false" ht="12.75" hidden="false" customHeight="false" outlineLevel="0" collapsed="false">
      <c r="A1" s="130"/>
    </row>
    <row r="2" customFormat="false" ht="30" hidden="false" customHeight="false" outlineLevel="0" collapsed="false">
      <c r="A2" s="130"/>
      <c r="C2" s="51" t="str">
        <f aca="false">Daten!A1</f>
        <v>Zeiterfassungskarte</v>
      </c>
      <c r="D2" s="52"/>
      <c r="E2" s="21"/>
      <c r="F2" s="21"/>
      <c r="G2" s="21"/>
      <c r="H2" s="21"/>
      <c r="I2" s="53" t="n">
        <f aca="false">Daten!B4</f>
        <v>2022</v>
      </c>
    </row>
    <row r="3" customFormat="false" ht="13.5" hidden="false" customHeight="false" outlineLevel="0" collapsed="false">
      <c r="A3" s="130"/>
      <c r="D3" s="131"/>
    </row>
    <row r="4" customFormat="false" ht="12.75" hidden="false" customHeight="false" outlineLevel="0" collapsed="false">
      <c r="A4" s="130"/>
      <c r="C4" s="132" t="s">
        <v>33</v>
      </c>
      <c r="D4" s="133" t="s">
        <v>49</v>
      </c>
      <c r="E4" s="134"/>
      <c r="F4" s="135"/>
      <c r="G4" s="135"/>
      <c r="H4" s="64"/>
      <c r="I4" s="65"/>
    </row>
    <row r="5" customFormat="false" ht="12.75" hidden="false" customHeight="false" outlineLevel="0" collapsed="false">
      <c r="A5" s="130"/>
      <c r="C5" s="66" t="str">
        <f aca="false">Daten!B3</f>
        <v>Sefa Pilavci</v>
      </c>
      <c r="D5" s="76"/>
      <c r="E5" s="76"/>
      <c r="F5" s="136"/>
      <c r="G5" s="184"/>
      <c r="H5" s="69"/>
      <c r="I5" s="70" t="str">
        <f aca="false">Daten!$F$5</f>
        <v>Tutor Netzwerksicherheit</v>
      </c>
    </row>
    <row r="6" customFormat="false" ht="5.25" hidden="false" customHeight="true" outlineLevel="0" collapsed="false">
      <c r="A6" s="130"/>
      <c r="C6" s="71"/>
      <c r="D6" s="72"/>
      <c r="E6" s="72"/>
      <c r="F6" s="73"/>
      <c r="G6" s="73"/>
      <c r="H6" s="74"/>
      <c r="I6" s="75"/>
    </row>
    <row r="7" customFormat="false" ht="12.75" hidden="false" customHeight="false" outlineLevel="0" collapsed="false">
      <c r="A7" s="130"/>
      <c r="C7" s="66" t="str">
        <f aca="false">Daten!A7</f>
        <v>Vertragsbeginn:</v>
      </c>
      <c r="D7" s="76"/>
      <c r="E7" s="76"/>
      <c r="F7" s="77" t="n">
        <f aca="false">Daten!B7</f>
        <v>43190</v>
      </c>
      <c r="G7" s="77"/>
      <c r="H7" s="69"/>
      <c r="I7" s="78"/>
    </row>
    <row r="8" customFormat="false" ht="12.75" hidden="false" customHeight="false" outlineLevel="0" collapsed="false">
      <c r="A8" s="130"/>
      <c r="C8" s="66" t="str">
        <f aca="false">Daten!A8</f>
        <v>Vertragsende:</v>
      </c>
      <c r="D8" s="76"/>
      <c r="E8" s="76"/>
      <c r="F8" s="77" t="n">
        <f aca="false">Daten!B8</f>
        <v>43372</v>
      </c>
      <c r="G8" s="77"/>
      <c r="H8" s="69"/>
      <c r="I8" s="79"/>
    </row>
    <row r="9" customFormat="false" ht="5.25" hidden="false" customHeight="true" outlineLevel="0" collapsed="false">
      <c r="A9" s="130"/>
      <c r="C9" s="71"/>
      <c r="D9" s="72"/>
      <c r="E9" s="72"/>
      <c r="F9" s="73"/>
      <c r="G9" s="73"/>
      <c r="H9" s="74"/>
      <c r="I9" s="75"/>
    </row>
    <row r="10" customFormat="false" ht="12.75" hidden="false" customHeight="false" outlineLevel="0" collapsed="false">
      <c r="A10" s="130"/>
      <c r="C10" s="137" t="s">
        <v>34</v>
      </c>
      <c r="D10" s="136"/>
      <c r="E10" s="136"/>
      <c r="F10" s="138"/>
      <c r="G10" s="82" t="n">
        <f aca="false">IF(OR(Daten!B5="Januar",Daten!B5="Februar",Daten!B5="März",Daten!B5="April",Daten!B5="Mai",Daten!B5="Juni",Daten!B5="Juli",Daten!B5="August",Daten!B5="September"),Daten!B11,0)</f>
        <v>1.72083333333333</v>
      </c>
      <c r="H10" s="83" t="n">
        <f aca="false">IF(Daten!B5="Januar",Daten!C11,0)</f>
        <v>0</v>
      </c>
      <c r="I10" s="36"/>
    </row>
    <row r="11" customFormat="false" ht="12.75" hidden="false" customHeight="false" outlineLevel="0" collapsed="false">
      <c r="A11" s="130"/>
      <c r="C11" s="137" t="s">
        <v>35</v>
      </c>
      <c r="D11" s="138"/>
      <c r="E11" s="138"/>
      <c r="F11" s="138"/>
      <c r="G11" s="76" t="n">
        <f aca="false">IF(OR(Daten!B5="Januar",Daten!B5="Februar",Daten!B5="März",Daten!B5="April",Daten!B5="Mai",Daten!B5="Juni",Daten!B5="Juli",Daten!B5="August",Daten!B5="September"),Daten!B12,0)</f>
        <v>0.131944444444444</v>
      </c>
      <c r="H11" s="83" t="n">
        <f aca="false">IF(Daten!B5="Januar",Daten!C12,0)</f>
        <v>0</v>
      </c>
      <c r="I11" s="36"/>
    </row>
    <row r="12" customFormat="false" ht="13.5" hidden="false" customHeight="false" outlineLevel="0" collapsed="false">
      <c r="A12" s="130"/>
      <c r="C12" s="71"/>
      <c r="D12" s="72"/>
      <c r="E12" s="72"/>
      <c r="F12" s="72"/>
      <c r="G12" s="72"/>
      <c r="H12" s="85"/>
      <c r="I12" s="86"/>
    </row>
    <row r="13" customFormat="false" ht="12.75" hidden="false" customHeight="false" outlineLevel="0" collapsed="false">
      <c r="A13" s="130"/>
      <c r="B13" s="139" t="s">
        <v>36</v>
      </c>
      <c r="C13" s="140" t="s">
        <v>37</v>
      </c>
      <c r="D13" s="140" t="s">
        <v>38</v>
      </c>
      <c r="E13" s="140" t="s">
        <v>37</v>
      </c>
      <c r="F13" s="140" t="s">
        <v>38</v>
      </c>
      <c r="G13" s="140" t="s">
        <v>37</v>
      </c>
      <c r="H13" s="140" t="s">
        <v>38</v>
      </c>
      <c r="I13" s="140" t="s">
        <v>39</v>
      </c>
      <c r="J13" s="141" t="s">
        <v>13</v>
      </c>
    </row>
    <row r="14" customFormat="false" ht="12.75" hidden="false" customHeight="false" outlineLevel="0" collapsed="false">
      <c r="A14" s="130" t="s">
        <v>22</v>
      </c>
      <c r="B14" s="142" t="n">
        <v>1</v>
      </c>
      <c r="C14" s="92" t="n">
        <v>0.583333333333333</v>
      </c>
      <c r="D14" s="93" t="n">
        <v>0.708333333333333</v>
      </c>
      <c r="E14" s="92" t="n">
        <f aca="false">IF($K14="Feiertag","0",IF($A14="Donnerstag",Daten!$H$18,IF($A14="Freitag",Daten!$J$18,IF($A14="Montag",Daten!$B$18,IF($A14="Dienstag",Daten!$D$18,IF($A14="Mittwoch",Daten!$F$18,IF($A14="Samstag",Daten!$L$18,"0")))))))</f>
        <v>0</v>
      </c>
      <c r="F14" s="93" t="n">
        <f aca="false">IF($K14="Feiertag","0",IF($A14="Donnerstag",Daten!$I$18,IF($A14="Freitag",Daten!$K$18,IF($A14="Montag",Daten!$C$18,IF($A14="Dienstag",Daten!$E$18,IF($A14="Mittwoch",Daten!$G$18,IF($A14="Samstag",Daten!$M$18,"0")))))))</f>
        <v>0</v>
      </c>
      <c r="G14" s="150"/>
      <c r="H14" s="151"/>
      <c r="I14" s="152" t="n">
        <f aca="false">D14-C14+F14-E14+H14-G14</f>
        <v>0.125</v>
      </c>
      <c r="J14" s="153" t="n">
        <f aca="false">I14</f>
        <v>0.125</v>
      </c>
    </row>
    <row r="15" customFormat="false" ht="12.75" hidden="false" customHeight="false" outlineLevel="0" collapsed="false">
      <c r="A15" s="130" t="s">
        <v>23</v>
      </c>
      <c r="B15" s="142" t="n">
        <v>2</v>
      </c>
      <c r="C15" s="92" t="n">
        <f aca="false">IF($K15="Feiertag","0",IF($A15="Donnerstag",Daten!$H$17,IF($A15="Freitag",Daten!$J$17,IF($A15="Montag",Daten!$B$17,IF($A15="Dienstag",Daten!$D$17,IF($A15="Mittwoch",Daten!$F$17,IF($A15="Samstag",Daten!$L$17,"0")))))))</f>
        <v>0</v>
      </c>
      <c r="D15" s="93" t="n">
        <f aca="false">IF($K15="Feiertag","0",IF($A15="Donnerstag",Daten!$I$17,IF($A15="Freitag",Daten!$K$17,IF($A15="Montag",Daten!$C$17,IF($A15="Dienstag",Daten!$E$17,IF($A15="Mittwoch",Daten!$G$17,IF($A15="Samstag",Daten!$M$17,"0")))))))</f>
        <v>0</v>
      </c>
      <c r="E15" s="92" t="n">
        <f aca="false">IF($K15="Feiertag","0",IF($A15="Donnerstag",Daten!$H$18,IF($A15="Freitag",Daten!$J$18,IF($A15="Montag",Daten!$B$18,IF($A15="Dienstag",Daten!$D$18,IF($A15="Mittwoch",Daten!$F$18,IF($A15="Samstag",Daten!$L$18,"0")))))))</f>
        <v>0</v>
      </c>
      <c r="F15" s="93" t="n">
        <f aca="false">IF($K15="Feiertag","0",IF($A15="Donnerstag",Daten!$I$18,IF($A15="Freitag",Daten!$K$18,IF($A15="Montag",Daten!$C$18,IF($A15="Dienstag",Daten!$E$18,IF($A15="Mittwoch",Daten!$G$18,IF($A15="Samstag",Daten!$M$18,"0")))))))</f>
        <v>0</v>
      </c>
      <c r="G15" s="150"/>
      <c r="H15" s="151"/>
      <c r="I15" s="152" t="n">
        <f aca="false">D15-C15+F15-E15+H15-G15</f>
        <v>0</v>
      </c>
      <c r="J15" s="153" t="n">
        <f aca="false">I15</f>
        <v>0</v>
      </c>
    </row>
    <row r="16" customFormat="false" ht="12.75" hidden="false" customHeight="false" outlineLevel="0" collapsed="false">
      <c r="A16" s="130" t="s">
        <v>24</v>
      </c>
      <c r="B16" s="142" t="n">
        <v>3</v>
      </c>
      <c r="C16" s="92" t="n">
        <f aca="false">IF($K16="Feiertag","0",IF($A16="Donnerstag",Daten!$H$17,IF($A16="Freitag",Daten!$J$17,IF($A16="Montag",Daten!$B$17,IF($A16="Dienstag",Daten!$D$17,IF($A16="Mittwoch",Daten!$F$17,IF($A16="Samstag",Daten!$L$17,"0")))))))</f>
        <v>0</v>
      </c>
      <c r="D16" s="93" t="n">
        <f aca="false">IF($K16="Feiertag","0",IF($A16="Donnerstag",Daten!$I$17,IF($A16="Freitag",Daten!$K$17,IF($A16="Montag",Daten!$C$17,IF($A16="Dienstag",Daten!$E$17,IF($A16="Mittwoch",Daten!$G$17,IF($A16="Samstag",Daten!$M$17,"0")))))))</f>
        <v>0</v>
      </c>
      <c r="E16" s="92" t="n">
        <f aca="false">IF($K16="Feiertag","0",IF($A16="Donnerstag",Daten!$H$18,IF($A16="Freitag",Daten!$J$18,IF($A16="Montag",Daten!$B$18,IF($A16="Dienstag",Daten!$D$18,IF($A16="Mittwoch",Daten!$F$18,IF($A16="Samstag",Daten!$L$18,"0")))))))</f>
        <v>0</v>
      </c>
      <c r="F16" s="93" t="n">
        <f aca="false">IF($K16="Feiertag","0",IF($A16="Donnerstag",Daten!$I$18,IF($A16="Freitag",Daten!$K$18,IF($A16="Montag",Daten!$C$18,IF($A16="Dienstag",Daten!$E$18,IF($A16="Mittwoch",Daten!$G$18,IF($A16="Samstag",Daten!$M$18,"0")))))))</f>
        <v>0</v>
      </c>
      <c r="G16" s="150"/>
      <c r="H16" s="154"/>
      <c r="I16" s="152" t="n">
        <f aca="false">D16-C16+F16-E16+H16-G16</f>
        <v>0</v>
      </c>
      <c r="J16" s="153" t="n">
        <f aca="false">I16</f>
        <v>0</v>
      </c>
    </row>
    <row r="17" customFormat="false" ht="12.75" hidden="false" customHeight="false" outlineLevel="0" collapsed="false">
      <c r="A17" s="130" t="s">
        <v>40</v>
      </c>
      <c r="B17" s="142" t="n">
        <v>4</v>
      </c>
      <c r="C17" s="92" t="str">
        <f aca="false">IF($K17="Feiertag","0",IF($A17="Donnerstag",Daten!$H$17,IF($A17="Freitag",Daten!$J$17,IF($A17="Montag",Daten!$B$17,IF($A17="Dienstag",Daten!$D$17,IF($A17="Mittwoch",Daten!$F$17,IF($A17="Samstag",Daten!$L$17,"0")))))))</f>
        <v>0</v>
      </c>
      <c r="D17" s="93" t="str">
        <f aca="false">IF($K17="Feiertag","0",IF($A17="Donnerstag",Daten!$I$17,IF($A17="Freitag",Daten!$K$17,IF($A17="Montag",Daten!$C$17,IF($A17="Dienstag",Daten!$E$17,IF($A17="Mittwoch",Daten!$G$17,IF($A17="Samstag",Daten!$M$17,"0")))))))</f>
        <v>0</v>
      </c>
      <c r="E17" s="92" t="str">
        <f aca="false">IF($K17="Feiertag","0",IF($A17="Donnerstag",Daten!$H$18,IF($A17="Freitag",Daten!$J$18,IF($A17="Montag",Daten!$B$18,IF($A17="Dienstag",Daten!$D$18,IF($A17="Mittwoch",Daten!$F$18,IF($A17="Samstag",Daten!$L$18,"0")))))))</f>
        <v>0</v>
      </c>
      <c r="F17" s="93" t="str">
        <f aca="false">IF($K17="Feiertag","0",IF($A17="Donnerstag",Daten!$I$18,IF($A17="Freitag",Daten!$K$18,IF($A17="Montag",Daten!$C$18,IF($A17="Dienstag",Daten!$E$18,IF($A17="Mittwoch",Daten!$G$18,IF($A17="Samstag",Daten!$M$18,"0")))))))</f>
        <v>0</v>
      </c>
      <c r="G17" s="150"/>
      <c r="H17" s="151"/>
      <c r="I17" s="152" t="n">
        <f aca="false">D17-C17+F17-E17+H17-G17</f>
        <v>0</v>
      </c>
      <c r="J17" s="153" t="n">
        <f aca="false">I17</f>
        <v>0</v>
      </c>
    </row>
    <row r="18" customFormat="false" ht="12.75" hidden="false" customHeight="false" outlineLevel="0" collapsed="false">
      <c r="A18" s="130" t="s">
        <v>19</v>
      </c>
      <c r="B18" s="142" t="n">
        <v>5</v>
      </c>
      <c r="C18" s="92" t="n">
        <f aca="false">IF($K18="Feiertag","0",IF($A18="Donnerstag",Daten!$H$17,IF($A18="Freitag",Daten!$J$17,IF($A18="Montag",Daten!$B$17,IF($A18="Dienstag",Daten!$D$17,IF($A18="Mittwoch",Daten!$F$17,IF($A18="Samstag",Daten!$L$17,"0")))))))</f>
        <v>0.583333333333333</v>
      </c>
      <c r="D18" s="93" t="n">
        <f aca="false">IF($K18="Feiertag","0",IF($A18="Donnerstag",Daten!$I$17,IF($A18="Freitag",Daten!$K$17,IF($A18="Montag",Daten!$C$17,IF($A18="Dienstag",Daten!$E$17,IF($A18="Mittwoch",Daten!$G$17,IF($A18="Samstag",Daten!$M$17,"0")))))))</f>
        <v>0.770833333333333</v>
      </c>
      <c r="E18" s="92" t="n">
        <f aca="false">IF($K18="Feiertag","0",IF($A18="Donnerstag",Daten!$H$18,IF($A18="Freitag",Daten!$J$18,IF($A18="Montag",Daten!$B$18,IF($A18="Dienstag",Daten!$D$18,IF($A18="Mittwoch",Daten!$F$18,IF($A18="Samstag",Daten!$L$18,"0")))))))</f>
        <v>0</v>
      </c>
      <c r="F18" s="93" t="n">
        <f aca="false">IF($K18="Feiertag","0",IF($A18="Donnerstag",Daten!$I$18,IF($A18="Freitag",Daten!$K$18,IF($A18="Montag",Daten!$C$18,IF($A18="Dienstag",Daten!$E$18,IF($A18="Mittwoch",Daten!$G$18,IF($A18="Samstag",Daten!$M$18,"0")))))))</f>
        <v>0</v>
      </c>
      <c r="G18" s="150"/>
      <c r="H18" s="151"/>
      <c r="I18" s="152" t="n">
        <f aca="false">D18-C18+F18-E18+H18-G18</f>
        <v>0.1875</v>
      </c>
      <c r="J18" s="153" t="n">
        <f aca="false">I18</f>
        <v>0.1875</v>
      </c>
    </row>
    <row r="19" customFormat="false" ht="12.75" hidden="false" customHeight="false" outlineLevel="0" collapsed="false">
      <c r="A19" s="130" t="s">
        <v>20</v>
      </c>
      <c r="B19" s="142" t="n">
        <v>6</v>
      </c>
      <c r="C19" s="92" t="n">
        <f aca="false">IF($K19="Feiertag","0",IF($A19="Donnerstag",Daten!$H$17,IF($A19="Freitag",Daten!$J$17,IF($A19="Montag",Daten!$B$17,IF($A19="Dienstag",Daten!$D$17,IF($A19="Mittwoch",Daten!$F$17,IF($A19="Samstag",Daten!$L$17,"0")))))))</f>
        <v>0.625</v>
      </c>
      <c r="D19" s="93" t="n">
        <f aca="false">IF($K19="Feiertag","0",IF($A19="Donnerstag",Daten!$I$17,IF($A19="Freitag",Daten!$K$17,IF($A19="Montag",Daten!$C$17,IF($A19="Dienstag",Daten!$E$17,IF($A19="Mittwoch",Daten!$G$17,IF($A19="Samstag",Daten!$M$17,"0")))))))</f>
        <v>0.833333333333333</v>
      </c>
      <c r="E19" s="92" t="n">
        <f aca="false">IF($K19="Feiertag","0",IF($A19="Donnerstag",Daten!$H$18,IF($A19="Freitag",Daten!$J$18,IF($A19="Montag",Daten!$B$18,IF($A19="Dienstag",Daten!$D$18,IF($A19="Mittwoch",Daten!$F$18,IF($A19="Samstag",Daten!$L$18,"0")))))))</f>
        <v>0</v>
      </c>
      <c r="F19" s="93" t="n">
        <f aca="false">IF($K19="Feiertag","0",IF($A19="Donnerstag",Daten!$I$18,IF($A19="Freitag",Daten!$K$18,IF($A19="Montag",Daten!$C$18,IF($A19="Dienstag",Daten!$E$18,IF($A19="Mittwoch",Daten!$G$18,IF($A19="Samstag",Daten!$M$18,"0")))))))</f>
        <v>0</v>
      </c>
      <c r="G19" s="150"/>
      <c r="H19" s="151"/>
      <c r="I19" s="152" t="n">
        <f aca="false">D19-C19+F19-E19+H19-G19</f>
        <v>0.208333333333333</v>
      </c>
      <c r="J19" s="153" t="n">
        <f aca="false">I19</f>
        <v>0.208333333333333</v>
      </c>
    </row>
    <row r="20" customFormat="false" ht="12.75" hidden="false" customHeight="false" outlineLevel="0" collapsed="false">
      <c r="A20" s="130" t="s">
        <v>21</v>
      </c>
      <c r="B20" s="142" t="n">
        <v>7</v>
      </c>
      <c r="C20" s="92" t="n">
        <f aca="false">IF($K20="Feiertag","0",IF($A20="Donnerstag",Daten!$H$17,IF($A20="Freitag",Daten!$J$17,IF($A20="Montag",Daten!$B$17,IF($A20="Dienstag",Daten!$D$17,IF($A20="Mittwoch",Daten!$F$17,IF($A20="Samstag",Daten!$L$17,"0")))))))</f>
        <v>0</v>
      </c>
      <c r="D20" s="93" t="n">
        <f aca="false">IF($K20="Feiertag","0",IF($A20="Donnerstag",Daten!$I$17,IF($A20="Freitag",Daten!$K$17,IF($A20="Montag",Daten!$C$17,IF($A20="Dienstag",Daten!$E$17,IF($A20="Mittwoch",Daten!$G$17,IF($A20="Samstag",Daten!$M$17,"0")))))))</f>
        <v>0</v>
      </c>
      <c r="E20" s="92" t="n">
        <f aca="false">IF($K20="Feiertag","0",IF($A20="Donnerstag",Daten!$H$18,IF($A20="Freitag",Daten!$J$18,IF($A20="Montag",Daten!$B$18,IF($A20="Dienstag",Daten!$D$18,IF($A20="Mittwoch",Daten!$F$18,IF($A20="Samstag",Daten!$L$18,"0")))))))</f>
        <v>0</v>
      </c>
      <c r="F20" s="93" t="n">
        <f aca="false">IF($K20="Feiertag","0",IF($A20="Donnerstag",Daten!$I$18,IF($A20="Freitag",Daten!$K$18,IF($A20="Montag",Daten!$C$18,IF($A20="Dienstag",Daten!$E$18,IF($A20="Mittwoch",Daten!$G$18,IF($A20="Samstag",Daten!$M$18,"0")))))))</f>
        <v>0</v>
      </c>
      <c r="G20" s="150"/>
      <c r="H20" s="151"/>
      <c r="I20" s="152" t="n">
        <f aca="false">D20-C20+F20-E20+H20-G20</f>
        <v>0</v>
      </c>
      <c r="J20" s="153" t="n">
        <f aca="false">I20</f>
        <v>0</v>
      </c>
    </row>
    <row r="21" customFormat="false" ht="12.75" hidden="false" customHeight="false" outlineLevel="0" collapsed="false">
      <c r="A21" s="130" t="s">
        <v>22</v>
      </c>
      <c r="B21" s="142" t="n">
        <v>8</v>
      </c>
      <c r="C21" s="92" t="n">
        <f aca="false">IF($K21="Feiertag","0",IF($A21="Donnerstag",Daten!$H$17,IF($A21="Freitag",Daten!$J$17,IF($A21="Montag",Daten!$B$17,IF($A21="Dienstag",Daten!$D$17,IF($A21="Mittwoch",Daten!$F$17,IF($A21="Samstag",Daten!$L$17,"0")))))))</f>
        <v>0</v>
      </c>
      <c r="D21" s="93" t="n">
        <f aca="false">IF($K21="Feiertag","0",IF($A21="Donnerstag",Daten!$I$17,IF($A21="Freitag",Daten!$K$17,IF($A21="Montag",Daten!$C$17,IF($A21="Dienstag",Daten!$E$17,IF($A21="Mittwoch",Daten!$G$17,IF($A21="Samstag",Daten!$M$17,"0")))))))</f>
        <v>0</v>
      </c>
      <c r="E21" s="92" t="n">
        <f aca="false">IF($K21="Feiertag","0",IF($A21="Donnerstag",Daten!$H$18,IF($A21="Freitag",Daten!$J$18,IF($A21="Montag",Daten!$B$18,IF($A21="Dienstag",Daten!$D$18,IF($A21="Mittwoch",Daten!$F$18,IF($A21="Samstag",Daten!$L$18,"0")))))))</f>
        <v>0</v>
      </c>
      <c r="F21" s="93" t="n">
        <f aca="false">IF($K21="Feiertag","0",IF($A21="Donnerstag",Daten!$I$18,IF($A21="Freitag",Daten!$K$18,IF($A21="Montag",Daten!$C$18,IF($A21="Dienstag",Daten!$E$18,IF($A21="Mittwoch",Daten!$G$18,IF($A21="Samstag",Daten!$M$18,"0")))))))</f>
        <v>0</v>
      </c>
      <c r="G21" s="150"/>
      <c r="H21" s="151"/>
      <c r="I21" s="152" t="n">
        <f aca="false">D21-C21+F21-E21+H21-G21</f>
        <v>0</v>
      </c>
      <c r="J21" s="153" t="n">
        <f aca="false">I21</f>
        <v>0</v>
      </c>
    </row>
    <row r="22" customFormat="false" ht="12.75" hidden="false" customHeight="false" outlineLevel="0" collapsed="false">
      <c r="A22" s="130" t="s">
        <v>23</v>
      </c>
      <c r="B22" s="142" t="n">
        <v>9</v>
      </c>
      <c r="C22" s="92" t="n">
        <f aca="false">IF($K22="Feiertag","0",IF($A22="Donnerstag",Daten!$H$17,IF($A22="Freitag",Daten!$J$17,IF($A22="Montag",Daten!$B$17,IF($A22="Dienstag",Daten!$D$17,IF($A22="Mittwoch",Daten!$F$17,IF($A22="Samstag",Daten!$L$17,"0")))))))</f>
        <v>0</v>
      </c>
      <c r="D22" s="93" t="n">
        <f aca="false">IF($K22="Feiertag","0",IF($A22="Donnerstag",Daten!$I$17,IF($A22="Freitag",Daten!$K$17,IF($A22="Montag",Daten!$C$17,IF($A22="Dienstag",Daten!$E$17,IF($A22="Mittwoch",Daten!$G$17,IF($A22="Samstag",Daten!$M$17,"0")))))))</f>
        <v>0</v>
      </c>
      <c r="E22" s="92" t="n">
        <f aca="false">IF($K22="Feiertag","0",IF($A22="Donnerstag",Daten!$H$18,IF($A22="Freitag",Daten!$J$18,IF($A22="Montag",Daten!$B$18,IF($A22="Dienstag",Daten!$D$18,IF($A22="Mittwoch",Daten!$F$18,IF($A22="Samstag",Daten!$L$18,"0")))))))</f>
        <v>0</v>
      </c>
      <c r="F22" s="93" t="n">
        <f aca="false">IF($K22="Feiertag","0",IF($A22="Donnerstag",Daten!$I$18,IF($A22="Freitag",Daten!$K$18,IF($A22="Montag",Daten!$C$18,IF($A22="Dienstag",Daten!$E$18,IF($A22="Mittwoch",Daten!$G$18,IF($A22="Samstag",Daten!$M$18,"0")))))))</f>
        <v>0</v>
      </c>
      <c r="G22" s="179"/>
      <c r="H22" s="180"/>
      <c r="I22" s="152" t="n">
        <f aca="false">D22-C22+F22-E22+H22-G22</f>
        <v>0</v>
      </c>
      <c r="J22" s="153" t="n">
        <f aca="false">I22</f>
        <v>0</v>
      </c>
    </row>
    <row r="23" customFormat="false" ht="12.75" hidden="false" customHeight="false" outlineLevel="0" collapsed="false">
      <c r="A23" s="130" t="s">
        <v>24</v>
      </c>
      <c r="B23" s="142" t="n">
        <v>10</v>
      </c>
      <c r="C23" s="92" t="n">
        <f aca="false">IF($K23="Feiertag","0",IF($A23="Donnerstag",Daten!$H$17,IF($A23="Freitag",Daten!$J$17,IF($A23="Montag",Daten!$B$17,IF($A23="Dienstag",Daten!$D$17,IF($A23="Mittwoch",Daten!$F$17,IF($A23="Samstag",Daten!$L$17,"0")))))))</f>
        <v>0</v>
      </c>
      <c r="D23" s="93" t="n">
        <f aca="false">IF($K23="Feiertag","0",IF($A23="Donnerstag",Daten!$I$17,IF($A23="Freitag",Daten!$K$17,IF($A23="Montag",Daten!$C$17,IF($A23="Dienstag",Daten!$E$17,IF($A23="Mittwoch",Daten!$G$17,IF($A23="Samstag",Daten!$M$17,"0")))))))</f>
        <v>0</v>
      </c>
      <c r="E23" s="92" t="n">
        <f aca="false">IF($K23="Feiertag","0",IF($A23="Donnerstag",Daten!$H$18,IF($A23="Freitag",Daten!$J$18,IF($A23="Montag",Daten!$B$18,IF($A23="Dienstag",Daten!$D$18,IF($A23="Mittwoch",Daten!$F$18,IF($A23="Samstag",Daten!$L$18,"0")))))))</f>
        <v>0</v>
      </c>
      <c r="F23" s="93" t="n">
        <f aca="false">IF($K23="Feiertag","0",IF($A23="Donnerstag",Daten!$I$18,IF($A23="Freitag",Daten!$K$18,IF($A23="Montag",Daten!$C$18,IF($A23="Dienstag",Daten!$E$18,IF($A23="Mittwoch",Daten!$G$18,IF($A23="Samstag",Daten!$M$18,"0")))))))</f>
        <v>0</v>
      </c>
      <c r="G23" s="150"/>
      <c r="H23" s="151"/>
      <c r="I23" s="152" t="n">
        <f aca="false">D23-C23+F23-E23+H23-G23</f>
        <v>0</v>
      </c>
      <c r="J23" s="153" t="n">
        <f aca="false">I23</f>
        <v>0</v>
      </c>
    </row>
    <row r="24" customFormat="false" ht="12.75" hidden="false" customHeight="false" outlineLevel="0" collapsed="false">
      <c r="A24" s="130" t="s">
        <v>40</v>
      </c>
      <c r="B24" s="142" t="n">
        <v>11</v>
      </c>
      <c r="C24" s="92" t="str">
        <f aca="false">IF($K24="Feiertag","0",IF($A24="Donnerstag",Daten!$H$17,IF($A24="Freitag",Daten!$J$17,IF($A24="Montag",Daten!$B$17,IF($A24="Dienstag",Daten!$D$17,IF($A24="Mittwoch",Daten!$F$17,IF($A24="Samstag",Daten!$L$17,"0")))))))</f>
        <v>0</v>
      </c>
      <c r="D24" s="93" t="str">
        <f aca="false">IF($K24="Feiertag","0",IF($A24="Donnerstag",Daten!$I$17,IF($A24="Freitag",Daten!$K$17,IF($A24="Montag",Daten!$C$17,IF($A24="Dienstag",Daten!$E$17,IF($A24="Mittwoch",Daten!$G$17,IF($A24="Samstag",Daten!$M$17,"0")))))))</f>
        <v>0</v>
      </c>
      <c r="E24" s="92" t="str">
        <f aca="false">IF($K24="Feiertag","0",IF($A24="Donnerstag",Daten!$H$18,IF($A24="Freitag",Daten!$J$18,IF($A24="Montag",Daten!$B$18,IF($A24="Dienstag",Daten!$D$18,IF($A24="Mittwoch",Daten!$F$18,IF($A24="Samstag",Daten!$L$18,"0")))))))</f>
        <v>0</v>
      </c>
      <c r="F24" s="93" t="str">
        <f aca="false">IF($K24="Feiertag","0",IF($A24="Donnerstag",Daten!$I$18,IF($A24="Freitag",Daten!$K$18,IF($A24="Montag",Daten!$C$18,IF($A24="Dienstag",Daten!$E$18,IF($A24="Mittwoch",Daten!$G$18,IF($A24="Samstag",Daten!$M$18,"0")))))))</f>
        <v>0</v>
      </c>
      <c r="G24" s="150"/>
      <c r="H24" s="151"/>
      <c r="I24" s="152" t="n">
        <f aca="false">D24-C24+F24-E24+H24-G24</f>
        <v>0</v>
      </c>
      <c r="J24" s="153" t="n">
        <f aca="false">I24</f>
        <v>0</v>
      </c>
    </row>
    <row r="25" customFormat="false" ht="12.75" hidden="false" customHeight="false" outlineLevel="0" collapsed="false">
      <c r="A25" s="130" t="s">
        <v>19</v>
      </c>
      <c r="B25" s="142" t="n">
        <v>12</v>
      </c>
      <c r="C25" s="92" t="n">
        <f aca="false">IF($K25="Feiertag","0",IF($A25="Donnerstag",Daten!$H$17,IF($A25="Freitag",Daten!$J$17,IF($A25="Montag",Daten!$B$17,IF($A25="Dienstag",Daten!$D$17,IF($A25="Mittwoch",Daten!$F$17,IF($A25="Samstag",Daten!$L$17,"0")))))))</f>
        <v>0.583333333333333</v>
      </c>
      <c r="D25" s="93" t="n">
        <f aca="false">IF($K25="Feiertag","0",IF($A25="Donnerstag",Daten!$I$17,IF($A25="Freitag",Daten!$K$17,IF($A25="Montag",Daten!$C$17,IF($A25="Dienstag",Daten!$E$17,IF($A25="Mittwoch",Daten!$G$17,IF($A25="Samstag",Daten!$M$17,"0")))))))</f>
        <v>0.770833333333333</v>
      </c>
      <c r="E25" s="92" t="n">
        <f aca="false">IF($K25="Feiertag","0",IF($A25="Donnerstag",Daten!$H$18,IF($A25="Freitag",Daten!$J$18,IF($A25="Montag",Daten!$B$18,IF($A25="Dienstag",Daten!$D$18,IF($A25="Mittwoch",Daten!$F$18,IF($A25="Samstag",Daten!$L$18,"0")))))))</f>
        <v>0</v>
      </c>
      <c r="F25" s="93" t="n">
        <f aca="false">IF($K25="Feiertag","0",IF($A25="Donnerstag",Daten!$I$18,IF($A25="Freitag",Daten!$K$18,IF($A25="Montag",Daten!$C$18,IF($A25="Dienstag",Daten!$E$18,IF($A25="Mittwoch",Daten!$G$18,IF($A25="Samstag",Daten!$M$18,"0")))))))</f>
        <v>0</v>
      </c>
      <c r="G25" s="150"/>
      <c r="H25" s="151"/>
      <c r="I25" s="152" t="n">
        <f aca="false">D25-C25+F25-E25+H25-G25</f>
        <v>0.1875</v>
      </c>
      <c r="J25" s="153" t="n">
        <f aca="false">I25</f>
        <v>0.1875</v>
      </c>
    </row>
    <row r="26" customFormat="false" ht="12.75" hidden="false" customHeight="false" outlineLevel="0" collapsed="false">
      <c r="A26" s="130" t="s">
        <v>20</v>
      </c>
      <c r="B26" s="142" t="n">
        <v>13</v>
      </c>
      <c r="C26" s="92" t="n">
        <f aca="false">IF($K26="Feiertag","0",IF($A26="Donnerstag",Daten!$H$17,IF($A26="Freitag",Daten!$J$17,IF($A26="Montag",Daten!$B$17,IF($A26="Dienstag",Daten!$D$17,IF($A26="Mittwoch",Daten!$F$17,IF($A26="Samstag",Daten!$L$17,"0")))))))</f>
        <v>0.625</v>
      </c>
      <c r="D26" s="93" t="n">
        <f aca="false">IF($K26="Feiertag","0",IF($A26="Donnerstag",Daten!$I$17,IF($A26="Freitag",Daten!$K$17,IF($A26="Montag",Daten!$C$17,IF($A26="Dienstag",Daten!$E$17,IF($A26="Mittwoch",Daten!$G$17,IF($A26="Samstag",Daten!$M$17,"0")))))))</f>
        <v>0.833333333333333</v>
      </c>
      <c r="E26" s="92" t="n">
        <f aca="false">IF($K26="Feiertag","0",IF($A26="Donnerstag",Daten!$H$18,IF($A26="Freitag",Daten!$J$18,IF($A26="Montag",Daten!$B$18,IF($A26="Dienstag",Daten!$D$18,IF($A26="Mittwoch",Daten!$F$18,IF($A26="Samstag",Daten!$L$18,"0")))))))</f>
        <v>0</v>
      </c>
      <c r="F26" s="93" t="n">
        <f aca="false">IF($K26="Feiertag","0",IF($A26="Donnerstag",Daten!$I$18,IF($A26="Freitag",Daten!$K$18,IF($A26="Montag",Daten!$C$18,IF($A26="Dienstag",Daten!$E$18,IF($A26="Mittwoch",Daten!$G$18,IF($A26="Samstag",Daten!$M$18,"0")))))))</f>
        <v>0</v>
      </c>
      <c r="G26" s="150"/>
      <c r="H26" s="151"/>
      <c r="I26" s="152" t="n">
        <f aca="false">D26-C26+F26-E26+H26-G26</f>
        <v>0.208333333333333</v>
      </c>
      <c r="J26" s="153" t="n">
        <f aca="false">I26</f>
        <v>0.208333333333333</v>
      </c>
    </row>
    <row r="27" customFormat="false" ht="12.75" hidden="false" customHeight="false" outlineLevel="0" collapsed="false">
      <c r="A27" s="130" t="s">
        <v>21</v>
      </c>
      <c r="B27" s="142" t="n">
        <v>14</v>
      </c>
      <c r="C27" s="92" t="n">
        <f aca="false">IF($K27="Feiertag","0",IF($A27="Donnerstag",Daten!$H$17,IF($A27="Freitag",Daten!$J$17,IF($A27="Montag",Daten!$B$17,IF($A27="Dienstag",Daten!$D$17,IF($A27="Mittwoch",Daten!$F$17,IF($A27="Samstag",Daten!$L$17,"0")))))))</f>
        <v>0</v>
      </c>
      <c r="D27" s="93" t="n">
        <f aca="false">IF($K27="Feiertag","0",IF($A27="Donnerstag",Daten!$I$17,IF($A27="Freitag",Daten!$K$17,IF($A27="Montag",Daten!$C$17,IF($A27="Dienstag",Daten!$E$17,IF($A27="Mittwoch",Daten!$G$17,IF($A27="Samstag",Daten!$M$17,"0")))))))</f>
        <v>0</v>
      </c>
      <c r="E27" s="92" t="n">
        <f aca="false">IF($K27="Feiertag","0",IF($A27="Donnerstag",Daten!$H$18,IF($A27="Freitag",Daten!$J$18,IF($A27="Montag",Daten!$B$18,IF($A27="Dienstag",Daten!$D$18,IF($A27="Mittwoch",Daten!$F$18,IF($A27="Samstag",Daten!$L$18,"0")))))))</f>
        <v>0</v>
      </c>
      <c r="F27" s="93" t="n">
        <f aca="false">IF($K27="Feiertag","0",IF($A27="Donnerstag",Daten!$I$18,IF($A27="Freitag",Daten!$K$18,IF($A27="Montag",Daten!$C$18,IF($A27="Dienstag",Daten!$E$18,IF($A27="Mittwoch",Daten!$G$18,IF($A27="Samstag",Daten!$M$18,"0")))))))</f>
        <v>0</v>
      </c>
      <c r="G27" s="150"/>
      <c r="H27" s="151"/>
      <c r="I27" s="152" t="n">
        <f aca="false">D27-C27+F27-E27+H27-G27</f>
        <v>0</v>
      </c>
      <c r="J27" s="153" t="n">
        <f aca="false">I27</f>
        <v>0</v>
      </c>
    </row>
    <row r="28" customFormat="false" ht="12.75" hidden="false" customHeight="false" outlineLevel="0" collapsed="false">
      <c r="A28" s="130" t="s">
        <v>22</v>
      </c>
      <c r="B28" s="142" t="n">
        <v>15</v>
      </c>
      <c r="C28" s="92" t="n">
        <f aca="false">IF($K28="Feiertag","0",IF($A28="Donnerstag",Daten!$H$17,IF($A28="Freitag",Daten!$J$17,IF($A28="Montag",Daten!$B$17,IF($A28="Dienstag",Daten!$D$17,IF($A28="Mittwoch",Daten!$F$17,IF($A28="Samstag",Daten!$L$17,"0")))))))</f>
        <v>0</v>
      </c>
      <c r="D28" s="93" t="n">
        <f aca="false">IF($K28="Feiertag","0",IF($A28="Donnerstag",Daten!$I$17,IF($A28="Freitag",Daten!$K$17,IF($A28="Montag",Daten!$C$17,IF($A28="Dienstag",Daten!$E$17,IF($A28="Mittwoch",Daten!$G$17,IF($A28="Samstag",Daten!$M$17,"0")))))))</f>
        <v>0</v>
      </c>
      <c r="E28" s="92" t="n">
        <f aca="false">IF($K28="Feiertag","0",IF($A28="Donnerstag",Daten!$H$18,IF($A28="Freitag",Daten!$J$18,IF($A28="Montag",Daten!$B$18,IF($A28="Dienstag",Daten!$D$18,IF($A28="Mittwoch",Daten!$F$18,IF($A28="Samstag",Daten!$L$18,"0")))))))</f>
        <v>0</v>
      </c>
      <c r="F28" s="93" t="n">
        <f aca="false">IF($K28="Feiertag","0",IF($A28="Donnerstag",Daten!$I$18,IF($A28="Freitag",Daten!$K$18,IF($A28="Montag",Daten!$C$18,IF($A28="Dienstag",Daten!$E$18,IF($A28="Mittwoch",Daten!$G$18,IF($A28="Samstag",Daten!$M$18,"0")))))))</f>
        <v>0</v>
      </c>
      <c r="G28" s="150"/>
      <c r="H28" s="151"/>
      <c r="I28" s="152" t="n">
        <f aca="false">D28-C28+F28-E28+H28-G28</f>
        <v>0</v>
      </c>
      <c r="J28" s="153" t="n">
        <f aca="false">I28</f>
        <v>0</v>
      </c>
    </row>
    <row r="29" customFormat="false" ht="12.75" hidden="false" customHeight="false" outlineLevel="0" collapsed="false">
      <c r="A29" s="130" t="s">
        <v>23</v>
      </c>
      <c r="B29" s="142" t="n">
        <v>16</v>
      </c>
      <c r="C29" s="92" t="n">
        <f aca="false">IF($K29="Feiertag","0",IF($A29="Donnerstag",Daten!$H$17,IF($A29="Freitag",Daten!$J$17,IF($A29="Montag",Daten!$B$17,IF($A29="Dienstag",Daten!$D$17,IF($A29="Mittwoch",Daten!$F$17,IF($A29="Samstag",Daten!$L$17,"0")))))))</f>
        <v>0</v>
      </c>
      <c r="D29" s="93" t="n">
        <f aca="false">IF($K29="Feiertag","0",IF($A29="Donnerstag",Daten!$I$17,IF($A29="Freitag",Daten!$K$17,IF($A29="Montag",Daten!$C$17,IF($A29="Dienstag",Daten!$E$17,IF($A29="Mittwoch",Daten!$G$17,IF($A29="Samstag",Daten!$M$17,"0")))))))</f>
        <v>0</v>
      </c>
      <c r="E29" s="92" t="n">
        <f aca="false">IF($K29="Feiertag","0",IF($A29="Donnerstag",Daten!$H$18,IF($A29="Freitag",Daten!$J$18,IF($A29="Montag",Daten!$B$18,IF($A29="Dienstag",Daten!$D$18,IF($A29="Mittwoch",Daten!$F$18,IF($A29="Samstag",Daten!$L$18,"0")))))))</f>
        <v>0</v>
      </c>
      <c r="F29" s="93" t="n">
        <f aca="false">IF($K29="Feiertag","0",IF($A29="Donnerstag",Daten!$I$18,IF($A29="Freitag",Daten!$K$18,IF($A29="Montag",Daten!$C$18,IF($A29="Dienstag",Daten!$E$18,IF($A29="Mittwoch",Daten!$G$18,IF($A29="Samstag",Daten!$M$18,"0")))))))</f>
        <v>0</v>
      </c>
      <c r="G29" s="150"/>
      <c r="H29" s="151"/>
      <c r="I29" s="152" t="n">
        <f aca="false">D29-C29+F29-E29+H29-G29</f>
        <v>0</v>
      </c>
      <c r="J29" s="153" t="n">
        <f aca="false">I29</f>
        <v>0</v>
      </c>
    </row>
    <row r="30" customFormat="false" ht="12.75" hidden="false" customHeight="false" outlineLevel="0" collapsed="false">
      <c r="A30" s="130" t="s">
        <v>24</v>
      </c>
      <c r="B30" s="142" t="n">
        <v>17</v>
      </c>
      <c r="C30" s="92" t="n">
        <f aca="false">IF($K30="Feiertag","0",IF($A30="Donnerstag",Daten!$H$17,IF($A30="Freitag",Daten!$J$17,IF($A30="Montag",Daten!$B$17,IF($A30="Dienstag",Daten!$D$17,IF($A30="Mittwoch",Daten!$F$17,IF($A30="Samstag",Daten!$L$17,"0")))))))</f>
        <v>0</v>
      </c>
      <c r="D30" s="93" t="n">
        <f aca="false">IF($K30="Feiertag","0",IF($A30="Donnerstag",Daten!$I$17,IF($A30="Freitag",Daten!$K$17,IF($A30="Montag",Daten!$C$17,IF($A30="Dienstag",Daten!$E$17,IF($A30="Mittwoch",Daten!$G$17,IF($A30="Samstag",Daten!$M$17,"0")))))))</f>
        <v>0</v>
      </c>
      <c r="E30" s="92" t="n">
        <f aca="false">IF($K30="Feiertag","0",IF($A30="Donnerstag",Daten!$H$18,IF($A30="Freitag",Daten!$J$18,IF($A30="Montag",Daten!$B$18,IF($A30="Dienstag",Daten!$D$18,IF($A30="Mittwoch",Daten!$F$18,IF($A30="Samstag",Daten!$L$18,"0")))))))</f>
        <v>0</v>
      </c>
      <c r="F30" s="93" t="n">
        <f aca="false">IF($K30="Feiertag","0",IF($A30="Donnerstag",Daten!$I$18,IF($A30="Freitag",Daten!$K$18,IF($A30="Montag",Daten!$C$18,IF($A30="Dienstag",Daten!$E$18,IF($A30="Mittwoch",Daten!$G$18,IF($A30="Samstag",Daten!$M$18,"0")))))))</f>
        <v>0</v>
      </c>
      <c r="G30" s="179"/>
      <c r="H30" s="180"/>
      <c r="I30" s="152" t="n">
        <f aca="false">D30-C30+F30-E30+H30-G30</f>
        <v>0</v>
      </c>
      <c r="J30" s="153" t="n">
        <f aca="false">I30</f>
        <v>0</v>
      </c>
    </row>
    <row r="31" customFormat="false" ht="12.75" hidden="false" customHeight="false" outlineLevel="0" collapsed="false">
      <c r="A31" s="130" t="s">
        <v>40</v>
      </c>
      <c r="B31" s="142" t="n">
        <v>18</v>
      </c>
      <c r="C31" s="92" t="str">
        <f aca="false">IF($K31="Feiertag","0",IF($A31="Donnerstag",Daten!$H$17,IF($A31="Freitag",Daten!$J$17,IF($A31="Montag",Daten!$B$17,IF($A31="Dienstag",Daten!$D$17,IF($A31="Mittwoch",Daten!$F$17,IF($A31="Samstag",Daten!$L$17,"0")))))))</f>
        <v>0</v>
      </c>
      <c r="D31" s="93" t="str">
        <f aca="false">IF($K31="Feiertag","0",IF($A31="Donnerstag",Daten!$I$17,IF($A31="Freitag",Daten!$K$17,IF($A31="Montag",Daten!$C$17,IF($A31="Dienstag",Daten!$E$17,IF($A31="Mittwoch",Daten!$G$17,IF($A31="Samstag",Daten!$M$17,"0")))))))</f>
        <v>0</v>
      </c>
      <c r="E31" s="92" t="str">
        <f aca="false">IF($K31="Feiertag","0",IF($A31="Donnerstag",Daten!$H$18,IF($A31="Freitag",Daten!$J$18,IF($A31="Montag",Daten!$B$18,IF($A31="Dienstag",Daten!$D$18,IF($A31="Mittwoch",Daten!$F$18,IF($A31="Samstag",Daten!$L$18,"0")))))))</f>
        <v>0</v>
      </c>
      <c r="F31" s="93" t="str">
        <f aca="false">IF($K31="Feiertag","0",IF($A31="Donnerstag",Daten!$I$18,IF($A31="Freitag",Daten!$K$18,IF($A31="Montag",Daten!$C$18,IF($A31="Dienstag",Daten!$E$18,IF($A31="Mittwoch",Daten!$G$18,IF($A31="Samstag",Daten!$M$18,"0")))))))</f>
        <v>0</v>
      </c>
      <c r="G31" s="150"/>
      <c r="H31" s="151"/>
      <c r="I31" s="152" t="n">
        <f aca="false">D31-C31+F31-E31+H31-G31</f>
        <v>0</v>
      </c>
      <c r="J31" s="153" t="n">
        <f aca="false">I31</f>
        <v>0</v>
      </c>
    </row>
    <row r="32" customFormat="false" ht="12.75" hidden="false" customHeight="false" outlineLevel="0" collapsed="false">
      <c r="A32" s="130" t="s">
        <v>19</v>
      </c>
      <c r="B32" s="142" t="n">
        <v>19</v>
      </c>
      <c r="C32" s="92" t="n">
        <f aca="false">IF($K32="Feiertag","0",IF($A32="Donnerstag",Daten!$H$17,IF($A32="Freitag",Daten!$J$17,IF($A32="Montag",Daten!$B$17,IF($A32="Dienstag",Daten!$D$17,IF($A32="Mittwoch",Daten!$F$17,IF($A32="Samstag",Daten!$L$17,"0")))))))</f>
        <v>0.583333333333333</v>
      </c>
      <c r="D32" s="93" t="n">
        <f aca="false">IF($K32="Feiertag","0",IF($A32="Donnerstag",Daten!$I$17,IF($A32="Freitag",Daten!$K$17,IF($A32="Montag",Daten!$C$17,IF($A32="Dienstag",Daten!$E$17,IF($A32="Mittwoch",Daten!$G$17,IF($A32="Samstag",Daten!$M$17,"0")))))))</f>
        <v>0.770833333333333</v>
      </c>
      <c r="E32" s="92" t="n">
        <f aca="false">IF($K32="Feiertag","0",IF($A32="Donnerstag",Daten!$H$18,IF($A32="Freitag",Daten!$J$18,IF($A32="Montag",Daten!$B$18,IF($A32="Dienstag",Daten!$D$18,IF($A32="Mittwoch",Daten!$F$18,IF($A32="Samstag",Daten!$L$18,"0")))))))</f>
        <v>0</v>
      </c>
      <c r="F32" s="93" t="n">
        <f aca="false">IF($K32="Feiertag","0",IF($A32="Donnerstag",Daten!$I$18,IF($A32="Freitag",Daten!$K$18,IF($A32="Montag",Daten!$C$18,IF($A32="Dienstag",Daten!$E$18,IF($A32="Mittwoch",Daten!$G$18,IF($A32="Samstag",Daten!$M$18,"0")))))))</f>
        <v>0</v>
      </c>
      <c r="G32" s="150"/>
      <c r="H32" s="151"/>
      <c r="I32" s="152" t="n">
        <f aca="false">D32-C32+F32-E32+H32-G32</f>
        <v>0.1875</v>
      </c>
      <c r="J32" s="153" t="n">
        <f aca="false">I32</f>
        <v>0.1875</v>
      </c>
    </row>
    <row r="33" customFormat="false" ht="12.75" hidden="false" customHeight="false" outlineLevel="0" collapsed="false">
      <c r="A33" s="130" t="s">
        <v>20</v>
      </c>
      <c r="B33" s="142" t="n">
        <v>20</v>
      </c>
      <c r="C33" s="92" t="n">
        <f aca="false">IF($K33="Feiertag","0",IF($A33="Donnerstag",Daten!$H$17,IF($A33="Freitag",Daten!$J$17,IF($A33="Montag",Daten!$B$17,IF($A33="Dienstag",Daten!$D$17,IF($A33="Mittwoch",Daten!$F$17,IF($A33="Samstag",Daten!$L$17,"0")))))))</f>
        <v>0.625</v>
      </c>
      <c r="D33" s="93" t="n">
        <f aca="false">IF($K33="Feiertag","0",IF($A33="Donnerstag",Daten!$I$17,IF($A33="Freitag",Daten!$K$17,IF($A33="Montag",Daten!$C$17,IF($A33="Dienstag",Daten!$E$17,IF($A33="Mittwoch",Daten!$G$17,IF($A33="Samstag",Daten!$M$17,"0")))))))</f>
        <v>0.833333333333333</v>
      </c>
      <c r="E33" s="92" t="n">
        <f aca="false">IF($K33="Feiertag","0",IF($A33="Donnerstag",Daten!$H$18,IF($A33="Freitag",Daten!$J$18,IF($A33="Montag",Daten!$B$18,IF($A33="Dienstag",Daten!$D$18,IF($A33="Mittwoch",Daten!$F$18,IF($A33="Samstag",Daten!$L$18,"0")))))))</f>
        <v>0</v>
      </c>
      <c r="F33" s="93" t="n">
        <f aca="false">IF($K33="Feiertag","0",IF($A33="Donnerstag",Daten!$I$18,IF($A33="Freitag",Daten!$K$18,IF($A33="Montag",Daten!$C$18,IF($A33="Dienstag",Daten!$E$18,IF($A33="Mittwoch",Daten!$G$18,IF($A33="Samstag",Daten!$M$18,"0")))))))</f>
        <v>0</v>
      </c>
      <c r="G33" s="150"/>
      <c r="H33" s="151"/>
      <c r="I33" s="152" t="n">
        <f aca="false">D33-C33+F33-E33+H33-G33</f>
        <v>0.208333333333333</v>
      </c>
      <c r="J33" s="153" t="n">
        <f aca="false">I33</f>
        <v>0.208333333333333</v>
      </c>
    </row>
    <row r="34" customFormat="false" ht="12.75" hidden="false" customHeight="false" outlineLevel="0" collapsed="false">
      <c r="A34" s="130" t="s">
        <v>21</v>
      </c>
      <c r="B34" s="142" t="n">
        <v>21</v>
      </c>
      <c r="C34" s="92" t="n">
        <f aca="false">IF($K34="Feiertag","0",IF($A34="Donnerstag",Daten!$H$17,IF($A34="Freitag",Daten!$J$17,IF($A34="Montag",Daten!$B$17,IF($A34="Dienstag",Daten!$D$17,IF($A34="Mittwoch",Daten!$F$17,IF($A34="Samstag",Daten!$L$17,"0")))))))</f>
        <v>0</v>
      </c>
      <c r="D34" s="93" t="n">
        <f aca="false">IF($K34="Feiertag","0",IF($A34="Donnerstag",Daten!$I$17,IF($A34="Freitag",Daten!$K$17,IF($A34="Montag",Daten!$C$17,IF($A34="Dienstag",Daten!$E$17,IF($A34="Mittwoch",Daten!$G$17,IF($A34="Samstag",Daten!$M$17,"0")))))))</f>
        <v>0</v>
      </c>
      <c r="E34" s="92" t="n">
        <f aca="false">IF($K34="Feiertag","0",IF($A34="Donnerstag",Daten!$H$18,IF($A34="Freitag",Daten!$J$18,IF($A34="Montag",Daten!$B$18,IF($A34="Dienstag",Daten!$D$18,IF($A34="Mittwoch",Daten!$F$18,IF($A34="Samstag",Daten!$L$18,"0")))))))</f>
        <v>0</v>
      </c>
      <c r="F34" s="93" t="n">
        <f aca="false">IF($K34="Feiertag","0",IF($A34="Donnerstag",Daten!$I$18,IF($A34="Freitag",Daten!$K$18,IF($A34="Montag",Daten!$C$18,IF($A34="Dienstag",Daten!$E$18,IF($A34="Mittwoch",Daten!$G$18,IF($A34="Samstag",Daten!$M$18,"0")))))))</f>
        <v>0</v>
      </c>
      <c r="G34" s="150"/>
      <c r="H34" s="151"/>
      <c r="I34" s="152" t="n">
        <f aca="false">D34-C34+F34-E34+H34-G34</f>
        <v>0</v>
      </c>
      <c r="J34" s="153" t="n">
        <f aca="false">I34</f>
        <v>0</v>
      </c>
    </row>
    <row r="35" customFormat="false" ht="12.75" hidden="false" customHeight="false" outlineLevel="0" collapsed="false">
      <c r="A35" s="130" t="s">
        <v>22</v>
      </c>
      <c r="B35" s="142" t="n">
        <v>22</v>
      </c>
      <c r="C35" s="92" t="n">
        <f aca="false">IF($K35="Feiertag","0",IF($A35="Donnerstag",Daten!$H$17,IF($A35="Freitag",Daten!$J$17,IF($A35="Montag",Daten!$B$17,IF($A35="Dienstag",Daten!$D$17,IF($A35="Mittwoch",Daten!$F$17,IF($A35="Samstag",Daten!$L$17,"0")))))))</f>
        <v>0</v>
      </c>
      <c r="D35" s="93" t="n">
        <f aca="false">IF($K35="Feiertag","0",IF($A35="Donnerstag",Daten!$I$17,IF($A35="Freitag",Daten!$K$17,IF($A35="Montag",Daten!$C$17,IF($A35="Dienstag",Daten!$E$17,IF($A35="Mittwoch",Daten!$G$17,IF($A35="Samstag",Daten!$M$17,"0")))))))</f>
        <v>0</v>
      </c>
      <c r="E35" s="92" t="n">
        <f aca="false">IF($K35="Feiertag","0",IF($A35="Donnerstag",Daten!$H$18,IF($A35="Freitag",Daten!$J$18,IF($A35="Montag",Daten!$B$18,IF($A35="Dienstag",Daten!$D$18,IF($A35="Mittwoch",Daten!$F$18,IF($A35="Samstag",Daten!$L$18,"0")))))))</f>
        <v>0</v>
      </c>
      <c r="F35" s="93" t="n">
        <f aca="false">IF($K35="Feiertag","0",IF($A35="Donnerstag",Daten!$I$18,IF($A35="Freitag",Daten!$K$18,IF($A35="Montag",Daten!$C$18,IF($A35="Dienstag",Daten!$E$18,IF($A35="Mittwoch",Daten!$G$18,IF($A35="Samstag",Daten!$M$18,"0")))))))</f>
        <v>0</v>
      </c>
      <c r="G35" s="150"/>
      <c r="H35" s="151"/>
      <c r="I35" s="152" t="n">
        <f aca="false">D35-C35+F35-E35+H35-G35</f>
        <v>0</v>
      </c>
      <c r="J35" s="153" t="n">
        <f aca="false">I35</f>
        <v>0</v>
      </c>
    </row>
    <row r="36" customFormat="false" ht="12.75" hidden="false" customHeight="false" outlineLevel="0" collapsed="false">
      <c r="A36" s="130" t="s">
        <v>23</v>
      </c>
      <c r="B36" s="142" t="n">
        <v>23</v>
      </c>
      <c r="C36" s="92" t="n">
        <f aca="false">IF($K36="Feiertag","0",IF($A36="Donnerstag",Daten!$H$17,IF($A36="Freitag",Daten!$J$17,IF($A36="Montag",Daten!$B$17,IF($A36="Dienstag",Daten!$D$17,IF($A36="Mittwoch",Daten!$F$17,IF($A36="Samstag",Daten!$L$17,"0")))))))</f>
        <v>0</v>
      </c>
      <c r="D36" s="93" t="n">
        <f aca="false">IF($K36="Feiertag","0",IF($A36="Donnerstag",Daten!$I$17,IF($A36="Freitag",Daten!$K$17,IF($A36="Montag",Daten!$C$17,IF($A36="Dienstag",Daten!$E$17,IF($A36="Mittwoch",Daten!$G$17,IF($A36="Samstag",Daten!$M$17,"0")))))))</f>
        <v>0</v>
      </c>
      <c r="E36" s="92" t="n">
        <f aca="false">IF($K36="Feiertag","0",IF($A36="Donnerstag",Daten!$H$18,IF($A36="Freitag",Daten!$J$18,IF($A36="Montag",Daten!$B$18,IF($A36="Dienstag",Daten!$D$18,IF($A36="Mittwoch",Daten!$F$18,IF($A36="Samstag",Daten!$L$18,"0")))))))</f>
        <v>0</v>
      </c>
      <c r="F36" s="93" t="n">
        <f aca="false">IF($K36="Feiertag","0",IF($A36="Donnerstag",Daten!$I$18,IF($A36="Freitag",Daten!$K$18,IF($A36="Montag",Daten!$C$18,IF($A36="Dienstag",Daten!$E$18,IF($A36="Mittwoch",Daten!$G$18,IF($A36="Samstag",Daten!$M$18,"0")))))))</f>
        <v>0</v>
      </c>
      <c r="G36" s="150"/>
      <c r="H36" s="151"/>
      <c r="I36" s="152" t="n">
        <f aca="false">D36-C36+F36-E36+H36-G36</f>
        <v>0</v>
      </c>
      <c r="J36" s="153" t="n">
        <f aca="false">I36</f>
        <v>0</v>
      </c>
    </row>
    <row r="37" customFormat="false" ht="12.75" hidden="false" customHeight="false" outlineLevel="0" collapsed="false">
      <c r="A37" s="130" t="s">
        <v>24</v>
      </c>
      <c r="B37" s="142" t="n">
        <v>24</v>
      </c>
      <c r="C37" s="92" t="n">
        <f aca="false">IF($K37="Feiertag","0",IF($A37="Donnerstag",Daten!$H$17,IF($A37="Freitag",Daten!$J$17,IF($A37="Montag",Daten!$B$17,IF($A37="Dienstag",Daten!$D$17,IF($A37="Mittwoch",Daten!$F$17,IF($A37="Samstag",Daten!$L$17,"0")))))))</f>
        <v>0</v>
      </c>
      <c r="D37" s="93" t="n">
        <f aca="false">IF($K37="Feiertag","0",IF($A37="Donnerstag",Daten!$I$17,IF($A37="Freitag",Daten!$K$17,IF($A37="Montag",Daten!$C$17,IF($A37="Dienstag",Daten!$E$17,IF($A37="Mittwoch",Daten!$G$17,IF($A37="Samstag",Daten!$M$17,"0")))))))</f>
        <v>0</v>
      </c>
      <c r="E37" s="92" t="n">
        <f aca="false">IF($K37="Feiertag","0",IF($A37="Donnerstag",Daten!$H$18,IF($A37="Freitag",Daten!$J$18,IF($A37="Montag",Daten!$B$18,IF($A37="Dienstag",Daten!$D$18,IF($A37="Mittwoch",Daten!$F$18,IF($A37="Samstag",Daten!$L$18,"0")))))))</f>
        <v>0</v>
      </c>
      <c r="F37" s="93" t="n">
        <f aca="false">IF($K37="Feiertag","0",IF($A37="Donnerstag",Daten!$I$18,IF($A37="Freitag",Daten!$K$18,IF($A37="Montag",Daten!$C$18,IF($A37="Dienstag",Daten!$E$18,IF($A37="Mittwoch",Daten!$G$18,IF($A37="Samstag",Daten!$M$18,"0")))))))</f>
        <v>0</v>
      </c>
      <c r="G37" s="150"/>
      <c r="H37" s="151"/>
      <c r="I37" s="152" t="n">
        <f aca="false">D37-C37+F37-E37+H37-G37</f>
        <v>0</v>
      </c>
      <c r="J37" s="153" t="n">
        <f aca="false">I37</f>
        <v>0</v>
      </c>
    </row>
    <row r="38" customFormat="false" ht="12.75" hidden="false" customHeight="false" outlineLevel="0" collapsed="false">
      <c r="A38" s="130" t="s">
        <v>40</v>
      </c>
      <c r="B38" s="142" t="n">
        <v>25</v>
      </c>
      <c r="C38" s="92" t="str">
        <f aca="false">IF($K38="Feiertag","0",IF($A38="Donnerstag",Daten!$H$17,IF($A38="Freitag",Daten!$J$17,IF($A38="Montag",Daten!$B$17,IF($A38="Dienstag",Daten!$D$17,IF($A38="Mittwoch",Daten!$F$17,IF($A38="Samstag",Daten!$L$17,"0")))))))</f>
        <v>0</v>
      </c>
      <c r="D38" s="93" t="str">
        <f aca="false">IF($K38="Feiertag","0",IF($A38="Donnerstag",Daten!$I$17,IF($A38="Freitag",Daten!$K$17,IF($A38="Montag",Daten!$C$17,IF($A38="Dienstag",Daten!$E$17,IF($A38="Mittwoch",Daten!$G$17,IF($A38="Samstag",Daten!$M$17,"0")))))))</f>
        <v>0</v>
      </c>
      <c r="E38" s="92" t="str">
        <f aca="false">IF($K38="Feiertag","0",IF($A38="Donnerstag",Daten!$H$18,IF($A38="Freitag",Daten!$J$18,IF($A38="Montag",Daten!$B$18,IF($A38="Dienstag",Daten!$D$18,IF($A38="Mittwoch",Daten!$F$18,IF($A38="Samstag",Daten!$L$18,"0")))))))</f>
        <v>0</v>
      </c>
      <c r="F38" s="93" t="str">
        <f aca="false">IF($K38="Feiertag","0",IF($A38="Donnerstag",Daten!$I$18,IF($A38="Freitag",Daten!$K$18,IF($A38="Montag",Daten!$C$18,IF($A38="Dienstag",Daten!$E$18,IF($A38="Mittwoch",Daten!$G$18,IF($A38="Samstag",Daten!$M$18,"0")))))))</f>
        <v>0</v>
      </c>
      <c r="G38" s="150"/>
      <c r="H38" s="151"/>
      <c r="I38" s="152" t="n">
        <f aca="false">D38-C38+F38-E38+H38-G38</f>
        <v>0</v>
      </c>
      <c r="J38" s="153" t="n">
        <f aca="false">I38</f>
        <v>0</v>
      </c>
    </row>
    <row r="39" customFormat="false" ht="12.75" hidden="false" customHeight="false" outlineLevel="0" collapsed="false">
      <c r="A39" s="130" t="s">
        <v>19</v>
      </c>
      <c r="B39" s="142" t="n">
        <v>26</v>
      </c>
      <c r="C39" s="92" t="n">
        <f aca="false">IF($K39="Feiertag","0",IF($A39="Donnerstag",Daten!$H$17,IF($A39="Freitag",Daten!$J$17,IF($A39="Montag",Daten!$B$17,IF($A39="Dienstag",Daten!$D$17,IF($A39="Mittwoch",Daten!$F$17,IF($A39="Samstag",Daten!$L$17,"0")))))))</f>
        <v>0.583333333333333</v>
      </c>
      <c r="D39" s="93" t="n">
        <f aca="false">IF($K39="Feiertag","0",IF($A39="Donnerstag",Daten!$I$17,IF($A39="Freitag",Daten!$K$17,IF($A39="Montag",Daten!$C$17,IF($A39="Dienstag",Daten!$E$17,IF($A39="Mittwoch",Daten!$G$17,IF($A39="Samstag",Daten!$M$17,"0")))))))</f>
        <v>0.770833333333333</v>
      </c>
      <c r="E39" s="92" t="n">
        <f aca="false">IF($K39="Feiertag","0",IF($A39="Donnerstag",Daten!$H$18,IF($A39="Freitag",Daten!$J$18,IF($A39="Montag",Daten!$B$18,IF($A39="Dienstag",Daten!$D$18,IF($A39="Mittwoch",Daten!$F$18,IF($A39="Samstag",Daten!$L$18,"0")))))))</f>
        <v>0</v>
      </c>
      <c r="F39" s="93" t="n">
        <f aca="false">IF($K39="Feiertag","0",IF($A39="Donnerstag",Daten!$I$18,IF($A39="Freitag",Daten!$K$18,IF($A39="Montag",Daten!$C$18,IF($A39="Dienstag",Daten!$E$18,IF($A39="Mittwoch",Daten!$G$18,IF($A39="Samstag",Daten!$M$18,"0")))))))</f>
        <v>0</v>
      </c>
      <c r="G39" s="150"/>
      <c r="H39" s="151"/>
      <c r="I39" s="152" t="n">
        <f aca="false">D39-C39+F39-E39+H39-G39</f>
        <v>0.1875</v>
      </c>
      <c r="J39" s="153" t="n">
        <f aca="false">I39</f>
        <v>0.1875</v>
      </c>
    </row>
    <row r="40" customFormat="false" ht="12.75" hidden="false" customHeight="false" outlineLevel="0" collapsed="false">
      <c r="A40" s="130" t="s">
        <v>20</v>
      </c>
      <c r="B40" s="142" t="n">
        <v>27</v>
      </c>
      <c r="C40" s="92" t="n">
        <f aca="false">IF($K40="Feiertag","0",IF($A40="Donnerstag",Daten!$H$17,IF($A40="Freitag",Daten!$J$17,IF($A40="Montag",Daten!$B$17,IF($A40="Dienstag",Daten!$D$17,IF($A40="Mittwoch",Daten!$F$17,IF($A40="Samstag",Daten!$L$17,"0")))))))</f>
        <v>0.625</v>
      </c>
      <c r="D40" s="93" t="n">
        <f aca="false">IF($K40="Feiertag","0",IF($A40="Donnerstag",Daten!$I$17,IF($A40="Freitag",Daten!$K$17,IF($A40="Montag",Daten!$C$17,IF($A40="Dienstag",Daten!$E$17,IF($A40="Mittwoch",Daten!$G$17,IF($A40="Samstag",Daten!$M$17,"0")))))))</f>
        <v>0.833333333333333</v>
      </c>
      <c r="E40" s="92" t="n">
        <f aca="false">IF($K40="Feiertag","0",IF($A40="Donnerstag",Daten!$H$18,IF($A40="Freitag",Daten!$J$18,IF($A40="Montag",Daten!$B$18,IF($A40="Dienstag",Daten!$D$18,IF($A40="Mittwoch",Daten!$F$18,IF($A40="Samstag",Daten!$L$18,"0")))))))</f>
        <v>0</v>
      </c>
      <c r="F40" s="93" t="n">
        <f aca="false">IF($K40="Feiertag","0",IF($A40="Donnerstag",Daten!$I$18,IF($A40="Freitag",Daten!$K$18,IF($A40="Montag",Daten!$C$18,IF($A40="Dienstag",Daten!$E$18,IF($A40="Mittwoch",Daten!$G$18,IF($A40="Samstag",Daten!$M$18,"0")))))))</f>
        <v>0</v>
      </c>
      <c r="G40" s="150"/>
      <c r="H40" s="151"/>
      <c r="I40" s="152" t="n">
        <f aca="false">D40-C40+F40-E40+H40-G40</f>
        <v>0.208333333333333</v>
      </c>
      <c r="J40" s="153" t="n">
        <f aca="false">I40</f>
        <v>0.208333333333333</v>
      </c>
    </row>
    <row r="41" customFormat="false" ht="12.75" hidden="false" customHeight="false" outlineLevel="0" collapsed="false">
      <c r="A41" s="130" t="s">
        <v>21</v>
      </c>
      <c r="B41" s="142" t="n">
        <v>28</v>
      </c>
      <c r="C41" s="92" t="n">
        <f aca="false">IF($K41="Feiertag","0",IF($A41="Donnerstag",Daten!$H$17,IF($A41="Freitag",Daten!$J$17,IF($A41="Montag",Daten!$B$17,IF($A41="Dienstag",Daten!$D$17,IF($A41="Mittwoch",Daten!$F$17,IF($A41="Samstag",Daten!$L$17,"0")))))))</f>
        <v>0</v>
      </c>
      <c r="D41" s="93" t="n">
        <f aca="false">IF($K41="Feiertag","0",IF($A41="Donnerstag",Daten!$I$17,IF($A41="Freitag",Daten!$K$17,IF($A41="Montag",Daten!$C$17,IF($A41="Dienstag",Daten!$E$17,IF($A41="Mittwoch",Daten!$G$17,IF($A41="Samstag",Daten!$M$17,"0")))))))</f>
        <v>0</v>
      </c>
      <c r="E41" s="92" t="n">
        <f aca="false">IF($K41="Feiertag","0",IF($A41="Donnerstag",Daten!$H$18,IF($A41="Freitag",Daten!$J$18,IF($A41="Montag",Daten!$B$18,IF($A41="Dienstag",Daten!$D$18,IF($A41="Mittwoch",Daten!$F$18,IF($A41="Samstag",Daten!$L$18,"0")))))))</f>
        <v>0</v>
      </c>
      <c r="F41" s="93" t="n">
        <f aca="false">IF($K41="Feiertag","0",IF($A41="Donnerstag",Daten!$I$18,IF($A41="Freitag",Daten!$K$18,IF($A41="Montag",Daten!$C$18,IF($A41="Dienstag",Daten!$E$18,IF($A41="Mittwoch",Daten!$G$18,IF($A41="Samstag",Daten!$M$18,"0")))))))</f>
        <v>0</v>
      </c>
      <c r="G41" s="150"/>
      <c r="H41" s="151"/>
      <c r="I41" s="152" t="n">
        <f aca="false">D41-C41+F41-E41+H41-G41</f>
        <v>0</v>
      </c>
      <c r="J41" s="153" t="n">
        <f aca="false">I41</f>
        <v>0</v>
      </c>
    </row>
    <row r="42" customFormat="false" ht="12.75" hidden="false" customHeight="false" outlineLevel="0" collapsed="false">
      <c r="A42" s="130" t="s">
        <v>22</v>
      </c>
      <c r="B42" s="142" t="n">
        <v>29</v>
      </c>
      <c r="C42" s="92" t="n">
        <f aca="false">IF($K42="Feiertag","0",IF($A42="Donnerstag",Daten!$H$17,IF($A42="Freitag",Daten!$J$17,IF($A42="Montag",Daten!$B$17,IF($A42="Dienstag",Daten!$D$17,IF($A42="Mittwoch",Daten!$F$17,IF($A42="Samstag",Daten!$L$17,"0")))))))</f>
        <v>0</v>
      </c>
      <c r="D42" s="93" t="n">
        <f aca="false">IF($K42="Feiertag","0",IF($A42="Donnerstag",Daten!$I$17,IF($A42="Freitag",Daten!$K$17,IF($A42="Montag",Daten!$C$17,IF($A42="Dienstag",Daten!$E$17,IF($A42="Mittwoch",Daten!$G$17,IF($A42="Samstag",Daten!$M$17,"0")))))))</f>
        <v>0</v>
      </c>
      <c r="E42" s="92" t="n">
        <f aca="false">IF($K42="Feiertag","0",IF($A42="Donnerstag",Daten!$H$18,IF($A42="Freitag",Daten!$J$18,IF($A42="Montag",Daten!$B$18,IF($A42="Dienstag",Daten!$D$18,IF($A42="Mittwoch",Daten!$F$18,IF($A42="Samstag",Daten!$L$18,"0")))))))</f>
        <v>0</v>
      </c>
      <c r="F42" s="93" t="n">
        <f aca="false">IF($K42="Feiertag","0",IF($A42="Donnerstag",Daten!$I$18,IF($A42="Freitag",Daten!$K$18,IF($A42="Montag",Daten!$C$18,IF($A42="Dienstag",Daten!$E$18,IF($A42="Mittwoch",Daten!$G$18,IF($A42="Samstag",Daten!$M$18,"0")))))))</f>
        <v>0</v>
      </c>
      <c r="G42" s="179"/>
      <c r="H42" s="180"/>
      <c r="I42" s="152" t="n">
        <f aca="false">D42-C42+F42-E42+H42-G42</f>
        <v>0</v>
      </c>
      <c r="J42" s="153" t="n">
        <f aca="false">I42</f>
        <v>0</v>
      </c>
    </row>
    <row r="43" customFormat="false" ht="13.5" hidden="false" customHeight="false" outlineLevel="0" collapsed="false">
      <c r="A43" s="130" t="s">
        <v>23</v>
      </c>
      <c r="B43" s="161" t="n">
        <v>30</v>
      </c>
      <c r="C43" s="100" t="n">
        <f aca="false">IF($K43="Feiertag","0",IF($A43="Donnerstag",Daten!$H$17,IF($A43="Freitag",Daten!$J$17,IF($A43="Montag",Daten!$B$17,IF($A43="Dienstag",Daten!$D$17,IF($A43="Mittwoch",Daten!$F$17,IF($A43="Samstag",Daten!$L$17,"0")))))))</f>
        <v>0</v>
      </c>
      <c r="D43" s="101" t="n">
        <f aca="false">IF($K43="Feiertag","0",IF($A43="Donnerstag",Daten!$I$17,IF($A43="Freitag",Daten!$K$17,IF($A43="Montag",Daten!$C$17,IF($A43="Dienstag",Daten!$E$17,IF($A43="Mittwoch",Daten!$G$17,IF($A43="Samstag",Daten!$M$17,"0")))))))</f>
        <v>0</v>
      </c>
      <c r="E43" s="92" t="n">
        <f aca="false">IF($K43="Feiertag","0",IF($A43="Donnerstag",Daten!$H$18,IF($A43="Freitag",Daten!$J$18,IF($A43="Montag",Daten!$B$18,IF($A43="Dienstag",Daten!$D$18,IF($A43="Mittwoch",Daten!$F$18,IF($A43="Samstag",Daten!$L$18,"0")))))))</f>
        <v>0</v>
      </c>
      <c r="F43" s="93" t="n">
        <f aca="false">IF($K43="Feiertag","0",IF($A43="Donnerstag",Daten!$I$18,IF($A43="Freitag",Daten!$K$18,IF($A43="Montag",Daten!$C$18,IF($A43="Dienstag",Daten!$E$18,IF($A43="Mittwoch",Daten!$G$18,IF($A43="Samstag",Daten!$M$18,"0")))))))</f>
        <v>0</v>
      </c>
      <c r="G43" s="168"/>
      <c r="H43" s="185"/>
      <c r="I43" s="170" t="n">
        <f aca="false">D43-C43+F43-E43+H43-G43</f>
        <v>0</v>
      </c>
      <c r="J43" s="171" t="n">
        <f aca="false">I43</f>
        <v>0</v>
      </c>
    </row>
    <row r="44" customFormat="false" ht="12.75" hidden="false" customHeight="false" outlineLevel="0" collapsed="false">
      <c r="A44" s="130"/>
      <c r="E44" s="106" t="s">
        <v>42</v>
      </c>
      <c r="F44" s="107"/>
      <c r="G44" s="108"/>
      <c r="H44" s="108"/>
      <c r="I44" s="109" t="n">
        <f aca="false">SUM(I$14:I43)</f>
        <v>1.70833333333333</v>
      </c>
      <c r="J44" s="110" t="n">
        <f aca="false">I44</f>
        <v>1.70833333333333</v>
      </c>
    </row>
    <row r="45" customFormat="false" ht="12.75" hidden="false" customHeight="false" outlineLevel="0" collapsed="false">
      <c r="A45" s="130"/>
      <c r="E45" s="111" t="s">
        <v>43</v>
      </c>
      <c r="F45" s="112"/>
      <c r="G45" s="113"/>
      <c r="H45" s="113"/>
      <c r="I45" s="114" t="n">
        <f aca="false">SUM(I$14:I43,-G$10)</f>
        <v>-0.0124999999999981</v>
      </c>
      <c r="J45" s="115" t="n">
        <f aca="false">I45</f>
        <v>-0.0124999999999981</v>
      </c>
    </row>
    <row r="49" customFormat="false" ht="12.75" hidden="false" customHeight="false" outlineLevel="0" collapsed="false">
      <c r="E49" s="21"/>
      <c r="F49" s="69"/>
      <c r="G49" s="69"/>
      <c r="H49" s="69"/>
      <c r="I49" s="69"/>
    </row>
    <row r="50" customFormat="false" ht="12.75" hidden="false" customHeight="false" outlineLevel="0" collapsed="false">
      <c r="A50" s="54" t="s">
        <v>44</v>
      </c>
      <c r="B50" s="17"/>
      <c r="C50" s="21"/>
      <c r="D50" s="21"/>
      <c r="E50" s="21"/>
      <c r="F50" s="116"/>
      <c r="G50" s="116"/>
      <c r="H50" s="116"/>
      <c r="I50" s="117"/>
      <c r="J50" s="118"/>
    </row>
    <row r="51" customFormat="false" ht="12.75" hidden="false" customHeight="false" outlineLevel="0" collapsed="false">
      <c r="A51" s="54"/>
      <c r="B51" s="17"/>
      <c r="C51" s="21"/>
      <c r="D51" s="21"/>
      <c r="E51" s="21"/>
      <c r="F51" s="119" t="str">
        <f aca="false">Daten!$F$7</f>
        <v>Betreuer/in:</v>
      </c>
      <c r="G51" s="120"/>
      <c r="H51" s="121" t="str">
        <f aca="false">Daten!$G$7</f>
        <v>Dr. Matthias Wübbeling</v>
      </c>
      <c r="I51" s="121"/>
      <c r="J51" s="121"/>
    </row>
    <row r="52" customFormat="false" ht="12.75" hidden="false" customHeight="false" outlineLevel="0" collapsed="false">
      <c r="A52" s="54"/>
      <c r="B52" s="17"/>
      <c r="C52" s="21"/>
      <c r="D52" s="21"/>
      <c r="E52" s="21"/>
      <c r="F52" s="21"/>
      <c r="G52" s="21"/>
      <c r="H52" s="21"/>
      <c r="I52" s="21"/>
      <c r="J52" s="18"/>
    </row>
    <row r="53" customFormat="false" ht="12.75" hidden="false" customHeight="false" outlineLevel="0" collapsed="false">
      <c r="A53" s="54"/>
      <c r="B53" s="17"/>
      <c r="C53" s="21"/>
      <c r="D53" s="21"/>
      <c r="E53" s="21"/>
      <c r="F53" s="21"/>
      <c r="G53" s="21"/>
      <c r="H53" s="21"/>
      <c r="I53" s="21"/>
      <c r="J53" s="18"/>
    </row>
    <row r="54" customFormat="false" ht="12.75" hidden="false" customHeight="false" outlineLevel="0" collapsed="false">
      <c r="A54" s="54"/>
      <c r="B54" s="17"/>
      <c r="C54" s="21"/>
      <c r="D54" s="21"/>
      <c r="E54" s="21"/>
      <c r="F54" s="21"/>
      <c r="G54" s="21"/>
      <c r="H54" s="21"/>
      <c r="I54" s="21"/>
      <c r="J54" s="18"/>
    </row>
    <row r="55" customFormat="false" ht="12.75" hidden="false" customHeight="false" outlineLevel="0" collapsed="false">
      <c r="A55" s="122" t="str">
        <f aca="false">Daten!$B$3</f>
        <v>Sefa Pilavci</v>
      </c>
      <c r="B55" s="122"/>
      <c r="C55" s="122"/>
      <c r="D55" s="122"/>
      <c r="E55" s="21"/>
      <c r="F55" s="119" t="str">
        <f aca="false">Daten!$F$8</f>
        <v>Fachvorgesetzte/r:</v>
      </c>
      <c r="G55" s="120"/>
      <c r="H55" s="123"/>
      <c r="I55" s="119" t="str">
        <f aca="false">Daten!$G$8</f>
        <v>Dr. Matthias Wübbeling</v>
      </c>
      <c r="J55" s="124"/>
    </row>
  </sheetData>
  <mergeCells count="3">
    <mergeCell ref="F7:G7"/>
    <mergeCell ref="F8:G8"/>
    <mergeCell ref="A55:D55"/>
  </mergeCells>
  <printOptions headings="false" gridLines="false" gridLinesSet="true" horizontalCentered="false" verticalCentered="false"/>
  <pageMargins left="0.7875" right="0.7875"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56"/>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L24" activeCellId="0" sqref="L24"/>
    </sheetView>
  </sheetViews>
  <sheetFormatPr defaultColWidth="11.43359375" defaultRowHeight="12.75" zeroHeight="false" outlineLevelRow="0" outlineLevelCol="0"/>
  <cols>
    <col collapsed="false" customWidth="true" hidden="false" outlineLevel="0" max="1" min="1" style="125" width="12.71"/>
    <col collapsed="false" customWidth="true" hidden="false" outlineLevel="0" max="2" min="2" style="126" width="4.43"/>
    <col collapsed="false" customWidth="true" hidden="false" outlineLevel="0" max="8" min="3" style="127" width="7.29"/>
    <col collapsed="false" customWidth="true" hidden="false" outlineLevel="0" max="9" min="9" style="128" width="13.02"/>
    <col collapsed="false" customWidth="true" hidden="false" outlineLevel="0" max="10" min="10" style="126" width="10.58"/>
    <col collapsed="false" customWidth="false" hidden="false" outlineLevel="0" max="1024" min="11" style="129" width="11.42"/>
  </cols>
  <sheetData>
    <row r="1" customFormat="false" ht="12.75" hidden="false" customHeight="false" outlineLevel="0" collapsed="false">
      <c r="A1" s="130"/>
    </row>
    <row r="2" customFormat="false" ht="30" hidden="false" customHeight="false" outlineLevel="0" collapsed="false">
      <c r="A2" s="130"/>
      <c r="C2" s="51" t="str">
        <f aca="false">Daten!A1</f>
        <v>Zeiterfassungskarte</v>
      </c>
      <c r="D2" s="52"/>
      <c r="E2" s="21"/>
      <c r="F2" s="21"/>
      <c r="G2" s="21"/>
      <c r="H2" s="21"/>
      <c r="I2" s="53" t="n">
        <f aca="false">Daten!B4</f>
        <v>2022</v>
      </c>
    </row>
    <row r="3" customFormat="false" ht="13.5" hidden="false" customHeight="false" outlineLevel="0" collapsed="false">
      <c r="A3" s="130"/>
      <c r="D3" s="131"/>
    </row>
    <row r="4" customFormat="false" ht="12.75" hidden="false" customHeight="false" outlineLevel="0" collapsed="false">
      <c r="A4" s="130"/>
      <c r="C4" s="132" t="s">
        <v>33</v>
      </c>
      <c r="D4" s="133" t="s">
        <v>50</v>
      </c>
      <c r="E4" s="134"/>
      <c r="F4" s="135"/>
      <c r="G4" s="135"/>
      <c r="H4" s="64"/>
      <c r="I4" s="65"/>
    </row>
    <row r="5" customFormat="false" ht="12.75" hidden="false" customHeight="false" outlineLevel="0" collapsed="false">
      <c r="A5" s="130"/>
      <c r="C5" s="66" t="str">
        <f aca="false">Daten!B3</f>
        <v>Sefa Pilavci</v>
      </c>
      <c r="D5" s="76"/>
      <c r="E5" s="76"/>
      <c r="F5" s="136"/>
      <c r="G5" s="136"/>
      <c r="H5" s="69"/>
      <c r="I5" s="70" t="str">
        <f aca="false">Daten!$F$5</f>
        <v>Tutor Netzwerksicherheit</v>
      </c>
    </row>
    <row r="6" customFormat="false" ht="5.25" hidden="false" customHeight="true" outlineLevel="0" collapsed="false">
      <c r="A6" s="130"/>
      <c r="C6" s="71"/>
      <c r="D6" s="72"/>
      <c r="E6" s="72"/>
      <c r="F6" s="73"/>
      <c r="G6" s="73"/>
      <c r="H6" s="74"/>
      <c r="I6" s="75"/>
    </row>
    <row r="7" customFormat="false" ht="12.75" hidden="false" customHeight="false" outlineLevel="0" collapsed="false">
      <c r="A7" s="130"/>
      <c r="C7" s="66" t="str">
        <f aca="false">Daten!A7</f>
        <v>Vertragsbeginn:</v>
      </c>
      <c r="D7" s="76"/>
      <c r="E7" s="76"/>
      <c r="F7" s="77" t="n">
        <f aca="false">Daten!B7</f>
        <v>43190</v>
      </c>
      <c r="G7" s="77"/>
      <c r="H7" s="69"/>
      <c r="I7" s="78"/>
    </row>
    <row r="8" customFormat="false" ht="12.75" hidden="false" customHeight="false" outlineLevel="0" collapsed="false">
      <c r="A8" s="130"/>
      <c r="C8" s="66" t="str">
        <f aca="false">Daten!A8</f>
        <v>Vertragsende:</v>
      </c>
      <c r="D8" s="76"/>
      <c r="E8" s="76"/>
      <c r="F8" s="77" t="n">
        <f aca="false">Daten!B8</f>
        <v>43372</v>
      </c>
      <c r="G8" s="77"/>
      <c r="H8" s="69"/>
      <c r="I8" s="79"/>
    </row>
    <row r="9" customFormat="false" ht="5.25" hidden="false" customHeight="true" outlineLevel="0" collapsed="false">
      <c r="A9" s="130"/>
      <c r="C9" s="71"/>
      <c r="D9" s="72"/>
      <c r="E9" s="72"/>
      <c r="F9" s="73"/>
      <c r="G9" s="73"/>
      <c r="H9" s="74"/>
      <c r="I9" s="75"/>
    </row>
    <row r="10" customFormat="false" ht="12.75" hidden="false" customHeight="false" outlineLevel="0" collapsed="false">
      <c r="A10" s="130"/>
      <c r="C10" s="137" t="s">
        <v>34</v>
      </c>
      <c r="D10" s="136"/>
      <c r="E10" s="136"/>
      <c r="F10" s="138"/>
      <c r="G10" s="82" t="n">
        <f aca="false">IF(OR(Daten!B5="Januar",Daten!B5="Februar",Daten!B5="März",Daten!B5="April",Daten!B5="Mai",Daten!B5="Juni",Daten!B5="Juli",Daten!B5="August",Daten!B5="September",Daten!B5="Oktober"),Daten!B11,0)</f>
        <v>1.72083333333333</v>
      </c>
      <c r="H10" s="83" t="n">
        <f aca="false">IF(Daten!B5="Januar",Daten!C11,0)</f>
        <v>0</v>
      </c>
      <c r="I10" s="36"/>
    </row>
    <row r="11" customFormat="false" ht="12.75" hidden="false" customHeight="false" outlineLevel="0" collapsed="false">
      <c r="A11" s="130"/>
      <c r="C11" s="137" t="s">
        <v>35</v>
      </c>
      <c r="D11" s="138"/>
      <c r="E11" s="138"/>
      <c r="F11" s="138"/>
      <c r="G11" s="76" t="n">
        <f aca="false">IF(OR(Daten!B5="Januar",Daten!B5="Februar",Daten!B5="März",Daten!B5="April",Daten!B5="Mai",Daten!B5="Juni",Daten!B5="Juli",Daten!B5="August",Daten!B5="September",Daten!B5="Oktober"),Daten!B12,0)</f>
        <v>0.131944444444444</v>
      </c>
      <c r="H11" s="83" t="n">
        <f aca="false">IF(Daten!B5="Januar",Daten!C12,0)</f>
        <v>0</v>
      </c>
      <c r="I11" s="36"/>
    </row>
    <row r="12" customFormat="false" ht="13.5" hidden="false" customHeight="false" outlineLevel="0" collapsed="false">
      <c r="A12" s="130"/>
      <c r="C12" s="71"/>
      <c r="D12" s="72"/>
      <c r="E12" s="72"/>
      <c r="F12" s="72"/>
      <c r="G12" s="72"/>
      <c r="H12" s="85"/>
      <c r="I12" s="86"/>
    </row>
    <row r="13" customFormat="false" ht="12.75" hidden="false" customHeight="false" outlineLevel="0" collapsed="false">
      <c r="A13" s="130"/>
      <c r="B13" s="139" t="s">
        <v>36</v>
      </c>
      <c r="C13" s="140" t="s">
        <v>37</v>
      </c>
      <c r="D13" s="140" t="s">
        <v>38</v>
      </c>
      <c r="E13" s="140" t="s">
        <v>37</v>
      </c>
      <c r="F13" s="140" t="s">
        <v>38</v>
      </c>
      <c r="G13" s="140" t="s">
        <v>37</v>
      </c>
      <c r="H13" s="140" t="s">
        <v>38</v>
      </c>
      <c r="I13" s="140" t="s">
        <v>39</v>
      </c>
      <c r="J13" s="186" t="s">
        <v>13</v>
      </c>
    </row>
    <row r="14" customFormat="false" ht="12.75" hidden="false" customHeight="false" outlineLevel="0" collapsed="false">
      <c r="A14" s="130" t="s">
        <v>24</v>
      </c>
      <c r="B14" s="142" t="n">
        <v>1</v>
      </c>
      <c r="C14" s="92" t="n">
        <f aca="false">IF($K14="Feiertag","0",IF($A14="Donnerstag",Daten!$H$17,IF($A14="Freitag",Daten!$J$17,IF($A14="Montag",Daten!$B$17,IF($A14="Dienstag",Daten!$D$17,IF($A14="Mittwoch",Daten!$F$17,IF($A14="Samstag",Daten!$L$17,"0")))))))</f>
        <v>0</v>
      </c>
      <c r="D14" s="93" t="n">
        <f aca="false">IF($K14="Feiertag","0",IF($A14="Donnerstag",Daten!$I$17,IF($A14="Freitag",Daten!$K$17,IF($A14="Montag",Daten!$C$17,IF($A14="Dienstag",Daten!$E$17,IF($A14="Mittwoch",Daten!$G$17,IF($A14="Samstag",Daten!$M$17,"0")))))))</f>
        <v>0</v>
      </c>
      <c r="E14" s="92" t="n">
        <f aca="false">IF($K14="Feiertag","0",IF($A14="Donnerstag",Daten!$H$18,IF($A14="Freitag",Daten!$J$18,IF($A14="Montag",Daten!$B$18,IF($A14="Dienstag",Daten!$D$18,IF($A14="Mittwoch",Daten!$F$18,IF($A14="Samstag",Daten!$L$18,"0")))))))</f>
        <v>0</v>
      </c>
      <c r="F14" s="93" t="n">
        <f aca="false">IF($K14="Feiertag","0",IF($A14="Donnerstag",Daten!$I$18,IF($A14="Freitag",Daten!$K$18,IF($A14="Montag",Daten!$C$18,IF($A14="Dienstag",Daten!$E$18,IF($A14="Mittwoch",Daten!$G$18,IF($A14="Samstag",Daten!$M$18,"0")))))))</f>
        <v>0</v>
      </c>
      <c r="G14" s="138"/>
      <c r="H14" s="187"/>
      <c r="I14" s="152" t="n">
        <f aca="false">D14-C14+F14-E14+H14-G14</f>
        <v>0</v>
      </c>
      <c r="J14" s="188" t="n">
        <f aca="false">I14</f>
        <v>0</v>
      </c>
    </row>
    <row r="15" customFormat="false" ht="12.75" hidden="false" customHeight="false" outlineLevel="0" collapsed="false">
      <c r="A15" s="130" t="s">
        <v>40</v>
      </c>
      <c r="B15" s="142" t="n">
        <v>2</v>
      </c>
      <c r="C15" s="92" t="str">
        <f aca="false">IF($K15="Feiertag","0",IF($A15="Donnerstag",Daten!$H$17,IF($A15="Freitag",Daten!$J$17,IF($A15="Montag",Daten!$B$17,IF($A15="Dienstag",Daten!$D$17,IF($A15="Mittwoch",Daten!$F$17,IF($A15="Samstag",Daten!$L$17,"0")))))))</f>
        <v>0</v>
      </c>
      <c r="D15" s="93" t="str">
        <f aca="false">IF($K15="Feiertag","0",IF($A15="Donnerstag",Daten!$I$17,IF($A15="Freitag",Daten!$K$17,IF($A15="Montag",Daten!$C$17,IF($A15="Dienstag",Daten!$E$17,IF($A15="Mittwoch",Daten!$G$17,IF($A15="Samstag",Daten!$M$17,"0")))))))</f>
        <v>0</v>
      </c>
      <c r="E15" s="92" t="str">
        <f aca="false">IF($K15="Feiertag","0",IF($A15="Donnerstag",Daten!$H$18,IF($A15="Freitag",Daten!$J$18,IF($A15="Montag",Daten!$B$18,IF($A15="Dienstag",Daten!$D$18,IF($A15="Mittwoch",Daten!$F$18,IF($A15="Samstag",Daten!$L$18,"0")))))))</f>
        <v>0</v>
      </c>
      <c r="F15" s="93" t="str">
        <f aca="false">IF($K15="Feiertag","0",IF($A15="Donnerstag",Daten!$I$18,IF($A15="Freitag",Daten!$K$18,IF($A15="Montag",Daten!$C$18,IF($A15="Dienstag",Daten!$E$18,IF($A15="Mittwoch",Daten!$G$18,IF($A15="Samstag",Daten!$M$18,"0")))))))</f>
        <v>0</v>
      </c>
      <c r="G15" s="138"/>
      <c r="H15" s="187"/>
      <c r="I15" s="152" t="n">
        <f aca="false">D15-C15+F15-E15+H15-G15</f>
        <v>0</v>
      </c>
      <c r="J15" s="188" t="n">
        <f aca="false">I15</f>
        <v>0</v>
      </c>
    </row>
    <row r="16" customFormat="false" ht="12.75" hidden="false" customHeight="false" outlineLevel="0" collapsed="false">
      <c r="A16" s="130" t="s">
        <v>19</v>
      </c>
      <c r="B16" s="142" t="n">
        <v>3</v>
      </c>
      <c r="C16" s="92" t="n">
        <f aca="false">IF($K16="Feiertag","0",IF($A16="Donnerstag",Daten!$H$17,IF($A16="Freitag",Daten!$J$17,IF($A16="Montag",Daten!$B$17,IF($A16="Dienstag",Daten!$D$17,IF($A16="Mittwoch",Daten!$F$17,IF($A16="Samstag",Daten!$L$17,"0")))))))</f>
        <v>0.583333333333333</v>
      </c>
      <c r="D16" s="93" t="n">
        <f aca="false">IF($K16="Feiertag","0",IF($A16="Donnerstag",Daten!$I$17,IF($A16="Freitag",Daten!$K$17,IF($A16="Montag",Daten!$C$17,IF($A16="Dienstag",Daten!$E$17,IF($A16="Mittwoch",Daten!$G$17,IF($A16="Samstag",Daten!$M$17,"0")))))))</f>
        <v>0.770833333333333</v>
      </c>
      <c r="E16" s="92" t="n">
        <f aca="false">IF($K16="Feiertag","0",IF($A16="Donnerstag",Daten!$H$18,IF($A16="Freitag",Daten!$J$18,IF($A16="Montag",Daten!$B$18,IF($A16="Dienstag",Daten!$D$18,IF($A16="Mittwoch",Daten!$F$18,IF($A16="Samstag",Daten!$L$18,"0")))))))</f>
        <v>0</v>
      </c>
      <c r="F16" s="93" t="n">
        <f aca="false">IF($K16="Feiertag","0",IF($A16="Donnerstag",Daten!$I$18,IF($A16="Freitag",Daten!$K$18,IF($A16="Montag",Daten!$C$18,IF($A16="Dienstag",Daten!$E$18,IF($A16="Mittwoch",Daten!$G$18,IF($A16="Samstag",Daten!$M$18,"0")))))))</f>
        <v>0</v>
      </c>
      <c r="G16" s="138"/>
      <c r="H16" s="187"/>
      <c r="I16" s="152" t="n">
        <f aca="false">D16-C16+F16-E16+H16-G16</f>
        <v>0.1875</v>
      </c>
      <c r="J16" s="188" t="n">
        <f aca="false">I16</f>
        <v>0.1875</v>
      </c>
    </row>
    <row r="17" customFormat="false" ht="12.75" hidden="false" customHeight="false" outlineLevel="0" collapsed="false">
      <c r="A17" s="130" t="s">
        <v>20</v>
      </c>
      <c r="B17" s="142" t="n">
        <v>4</v>
      </c>
      <c r="C17" s="92" t="str">
        <f aca="false">IF($K17="Feiertag","0",IF($A17="Donnerstag",Daten!$H$17,IF($A17="Freitag",Daten!$J$17,IF($A17="Montag",Daten!$B$17,IF($A17="Dienstag",Daten!$D$17,IF($A17="Mittwoch",Daten!$F$17,IF($A17="Samstag",Daten!$L$17,"0")))))))</f>
        <v>0</v>
      </c>
      <c r="D17" s="93" t="str">
        <f aca="false">IF($K17="Feiertag","0",IF($A17="Donnerstag",Daten!$I$17,IF($A17="Freitag",Daten!$K$17,IF($A17="Montag",Daten!$C$17,IF($A17="Dienstag",Daten!$E$17,IF($A17="Mittwoch",Daten!$G$17,IF($A17="Samstag",Daten!$M$17,"0")))))))</f>
        <v>0</v>
      </c>
      <c r="E17" s="92" t="str">
        <f aca="false">IF($K17="Feiertag","0",IF($A17="Donnerstag",Daten!$H$18,IF($A17="Freitag",Daten!$J$18,IF($A17="Montag",Daten!$B$18,IF($A17="Dienstag",Daten!$D$18,IF($A17="Mittwoch",Daten!$F$18,IF($A17="Samstag",Daten!$L$18,"0")))))))</f>
        <v>0</v>
      </c>
      <c r="F17" s="93" t="str">
        <f aca="false">IF($K17="Feiertag","0",IF($A17="Donnerstag",Daten!$I$18,IF($A17="Freitag",Daten!$K$18,IF($A17="Montag",Daten!$C$18,IF($A17="Dienstag",Daten!$E$18,IF($A17="Mittwoch",Daten!$G$18,IF($A17="Samstag",Daten!$M$18,"0")))))))</f>
        <v>0</v>
      </c>
      <c r="G17" s="138"/>
      <c r="H17" s="187"/>
      <c r="I17" s="152" t="n">
        <f aca="false">D17-C17+F17-E17+H17-G17</f>
        <v>0</v>
      </c>
      <c r="J17" s="188" t="n">
        <f aca="false">I17</f>
        <v>0</v>
      </c>
      <c r="K17" s="149" t="s">
        <v>41</v>
      </c>
    </row>
    <row r="18" customFormat="false" ht="12.75" hidden="false" customHeight="false" outlineLevel="0" collapsed="false">
      <c r="A18" s="130" t="s">
        <v>21</v>
      </c>
      <c r="B18" s="142" t="n">
        <v>5</v>
      </c>
      <c r="C18" s="92" t="n">
        <f aca="false">IF($K18="Feiertag","0",IF($A18="Donnerstag",Daten!$H$17,IF($A18="Freitag",Daten!$J$17,IF($A18="Montag",Daten!$B$17,IF($A18="Dienstag",Daten!$D$17,IF($A18="Mittwoch",Daten!$F$17,IF($A18="Samstag",Daten!$L$17,"0")))))))</f>
        <v>0</v>
      </c>
      <c r="D18" s="93" t="n">
        <f aca="false">IF($K18="Feiertag","0",IF($A18="Donnerstag",Daten!$I$17,IF($A18="Freitag",Daten!$K$17,IF($A18="Montag",Daten!$C$17,IF($A18="Dienstag",Daten!$E$17,IF($A18="Mittwoch",Daten!$G$17,IF($A18="Samstag",Daten!$M$17,"0")))))))</f>
        <v>0</v>
      </c>
      <c r="E18" s="92" t="n">
        <f aca="false">IF($K18="Feiertag","0",IF($A18="Donnerstag",Daten!$H$18,IF($A18="Freitag",Daten!$J$18,IF($A18="Montag",Daten!$B$18,IF($A18="Dienstag",Daten!$D$18,IF($A18="Mittwoch",Daten!$F$18,IF($A18="Samstag",Daten!$L$18,"0")))))))</f>
        <v>0</v>
      </c>
      <c r="F18" s="93" t="n">
        <f aca="false">IF($K18="Feiertag","0",IF($A18="Donnerstag",Daten!$I$18,IF($A18="Freitag",Daten!$K$18,IF($A18="Montag",Daten!$C$18,IF($A18="Dienstag",Daten!$E$18,IF($A18="Mittwoch",Daten!$G$18,IF($A18="Samstag",Daten!$M$18,"0")))))))</f>
        <v>0</v>
      </c>
      <c r="G18" s="138"/>
      <c r="H18" s="187"/>
      <c r="I18" s="152" t="n">
        <f aca="false">D18-C18+F18-E18+H18-G18</f>
        <v>0</v>
      </c>
      <c r="J18" s="188" t="n">
        <f aca="false">I18</f>
        <v>0</v>
      </c>
    </row>
    <row r="19" customFormat="false" ht="12.75" hidden="false" customHeight="false" outlineLevel="0" collapsed="false">
      <c r="A19" s="130" t="s">
        <v>22</v>
      </c>
      <c r="B19" s="142" t="n">
        <v>6</v>
      </c>
      <c r="C19" s="92" t="n">
        <f aca="false">IF($K19="Feiertag","0",IF($A19="Donnerstag",Daten!$H$17,IF($A19="Freitag",Daten!$J$17,IF($A19="Montag",Daten!$B$17,IF($A19="Dienstag",Daten!$D$17,IF($A19="Mittwoch",Daten!$F$17,IF($A19="Samstag",Daten!$L$17,"0")))))))</f>
        <v>0</v>
      </c>
      <c r="D19" s="93" t="n">
        <f aca="false">IF($K19="Feiertag","0",IF($A19="Donnerstag",Daten!$I$17,IF($A19="Freitag",Daten!$K$17,IF($A19="Montag",Daten!$C$17,IF($A19="Dienstag",Daten!$E$17,IF($A19="Mittwoch",Daten!$G$17,IF($A19="Samstag",Daten!$M$17,"0")))))))</f>
        <v>0</v>
      </c>
      <c r="E19" s="92" t="n">
        <f aca="false">IF($K19="Feiertag","0",IF($A19="Donnerstag",Daten!$H$18,IF($A19="Freitag",Daten!$J$18,IF($A19="Montag",Daten!$B$18,IF($A19="Dienstag",Daten!$D$18,IF($A19="Mittwoch",Daten!$F$18,IF($A19="Samstag",Daten!$L$18,"0")))))))</f>
        <v>0</v>
      </c>
      <c r="F19" s="93" t="n">
        <f aca="false">IF($K19="Feiertag","0",IF($A19="Donnerstag",Daten!$I$18,IF($A19="Freitag",Daten!$K$18,IF($A19="Montag",Daten!$C$18,IF($A19="Dienstag",Daten!$E$18,IF($A19="Mittwoch",Daten!$G$18,IF($A19="Samstag",Daten!$M$18,"0")))))))</f>
        <v>0</v>
      </c>
      <c r="G19" s="138"/>
      <c r="H19" s="187"/>
      <c r="I19" s="152" t="n">
        <f aca="false">D19-C19+F19-E19+H19-G19</f>
        <v>0</v>
      </c>
      <c r="J19" s="188" t="n">
        <f aca="false">I19</f>
        <v>0</v>
      </c>
    </row>
    <row r="20" customFormat="false" ht="12.75" hidden="false" customHeight="false" outlineLevel="0" collapsed="false">
      <c r="A20" s="130" t="s">
        <v>23</v>
      </c>
      <c r="B20" s="142" t="n">
        <v>7</v>
      </c>
      <c r="C20" s="92" t="n">
        <f aca="false">IF($K20="Feiertag","0",IF($A20="Donnerstag",Daten!$H$17,IF($A20="Freitag",Daten!$J$17,IF($A20="Montag",Daten!$B$17,IF($A20="Dienstag",Daten!$D$17,IF($A20="Mittwoch",Daten!$F$17,IF($A20="Samstag",Daten!$L$17,"0")))))))</f>
        <v>0</v>
      </c>
      <c r="D20" s="93" t="n">
        <f aca="false">IF($K20="Feiertag","0",IF($A20="Donnerstag",Daten!$I$17,IF($A20="Freitag",Daten!$K$17,IF($A20="Montag",Daten!$C$17,IF($A20="Dienstag",Daten!$E$17,IF($A20="Mittwoch",Daten!$G$17,IF($A20="Samstag",Daten!$M$17,"0")))))))</f>
        <v>0</v>
      </c>
      <c r="E20" s="92" t="n">
        <f aca="false">IF($K20="Feiertag","0",IF($A20="Donnerstag",Daten!$H$18,IF($A20="Freitag",Daten!$J$18,IF($A20="Montag",Daten!$B$18,IF($A20="Dienstag",Daten!$D$18,IF($A20="Mittwoch",Daten!$F$18,IF($A20="Samstag",Daten!$L$18,"0")))))))</f>
        <v>0</v>
      </c>
      <c r="F20" s="93" t="n">
        <f aca="false">IF($K20="Feiertag","0",IF($A20="Donnerstag",Daten!$I$18,IF($A20="Freitag",Daten!$K$18,IF($A20="Montag",Daten!$C$18,IF($A20="Dienstag",Daten!$E$18,IF($A20="Mittwoch",Daten!$G$18,IF($A20="Samstag",Daten!$M$18,"0")))))))</f>
        <v>0</v>
      </c>
      <c r="G20" s="138"/>
      <c r="H20" s="187"/>
      <c r="I20" s="152" t="n">
        <f aca="false">D20-C20+F20-E20+H20-G20</f>
        <v>0</v>
      </c>
      <c r="J20" s="188" t="n">
        <f aca="false">I20</f>
        <v>0</v>
      </c>
    </row>
    <row r="21" customFormat="false" ht="12.75" hidden="false" customHeight="false" outlineLevel="0" collapsed="false">
      <c r="A21" s="130" t="s">
        <v>24</v>
      </c>
      <c r="B21" s="142" t="n">
        <v>8</v>
      </c>
      <c r="C21" s="92" t="n">
        <f aca="false">IF($K21="Feiertag","0",IF($A21="Donnerstag",Daten!$H$17,IF($A21="Freitag",Daten!$J$17,IF($A21="Montag",Daten!$B$17,IF($A21="Dienstag",Daten!$D$17,IF($A21="Mittwoch",Daten!$F$17,IF($A21="Samstag",Daten!$L$17,"0")))))))</f>
        <v>0</v>
      </c>
      <c r="D21" s="93" t="n">
        <f aca="false">IF($K21="Feiertag","0",IF($A21="Donnerstag",Daten!$I$17,IF($A21="Freitag",Daten!$K$17,IF($A21="Montag",Daten!$C$17,IF($A21="Dienstag",Daten!$E$17,IF($A21="Mittwoch",Daten!$G$17,IF($A21="Samstag",Daten!$M$17,"0")))))))</f>
        <v>0</v>
      </c>
      <c r="E21" s="92" t="n">
        <f aca="false">IF($K21="Feiertag","0",IF($A21="Donnerstag",Daten!$H$18,IF($A21="Freitag",Daten!$J$18,IF($A21="Montag",Daten!$B$18,IF($A21="Dienstag",Daten!$D$18,IF($A21="Mittwoch",Daten!$F$18,IF($A21="Samstag",Daten!$L$18,"0")))))))</f>
        <v>0</v>
      </c>
      <c r="F21" s="93" t="n">
        <f aca="false">IF($K21="Feiertag","0",IF($A21="Donnerstag",Daten!$I$18,IF($A21="Freitag",Daten!$K$18,IF($A21="Montag",Daten!$C$18,IF($A21="Dienstag",Daten!$E$18,IF($A21="Mittwoch",Daten!$G$18,IF($A21="Samstag",Daten!$M$18,"0")))))))</f>
        <v>0</v>
      </c>
      <c r="G21" s="138"/>
      <c r="H21" s="187"/>
      <c r="I21" s="152" t="n">
        <f aca="false">D21-C21+F21-E21+H21-G21</f>
        <v>0</v>
      </c>
      <c r="J21" s="188" t="n">
        <f aca="false">I21</f>
        <v>0</v>
      </c>
    </row>
    <row r="22" customFormat="false" ht="12.75" hidden="false" customHeight="false" outlineLevel="0" collapsed="false">
      <c r="A22" s="130" t="s">
        <v>40</v>
      </c>
      <c r="B22" s="142" t="n">
        <v>9</v>
      </c>
      <c r="C22" s="92" t="str">
        <f aca="false">IF($K22="Feiertag","0",IF($A22="Donnerstag",Daten!$H$17,IF($A22="Freitag",Daten!$J$17,IF($A22="Montag",Daten!$B$17,IF($A22="Dienstag",Daten!$D$17,IF($A22="Mittwoch",Daten!$F$17,IF($A22="Samstag",Daten!$L$17,"0")))))))</f>
        <v>0</v>
      </c>
      <c r="D22" s="93" t="str">
        <f aca="false">IF($K22="Feiertag","0",IF($A22="Donnerstag",Daten!$I$17,IF($A22="Freitag",Daten!$K$17,IF($A22="Montag",Daten!$C$17,IF($A22="Dienstag",Daten!$E$17,IF($A22="Mittwoch",Daten!$G$17,IF($A22="Samstag",Daten!$M$17,"0")))))))</f>
        <v>0</v>
      </c>
      <c r="E22" s="92" t="str">
        <f aca="false">IF($K22="Feiertag","0",IF($A22="Donnerstag",Daten!$H$18,IF($A22="Freitag",Daten!$J$18,IF($A22="Montag",Daten!$B$18,IF($A22="Dienstag",Daten!$D$18,IF($A22="Mittwoch",Daten!$F$18,IF($A22="Samstag",Daten!$L$18,"0")))))))</f>
        <v>0</v>
      </c>
      <c r="F22" s="93" t="str">
        <f aca="false">IF($K22="Feiertag","0",IF($A22="Donnerstag",Daten!$I$18,IF($A22="Freitag",Daten!$K$18,IF($A22="Montag",Daten!$C$18,IF($A22="Dienstag",Daten!$E$18,IF($A22="Mittwoch",Daten!$G$18,IF($A22="Samstag",Daten!$M$18,"0")))))))</f>
        <v>0</v>
      </c>
      <c r="G22" s="138"/>
      <c r="H22" s="187"/>
      <c r="I22" s="152" t="n">
        <f aca="false">D22-C22+F22-E22+H22-G22</f>
        <v>0</v>
      </c>
      <c r="J22" s="188" t="n">
        <f aca="false">I22</f>
        <v>0</v>
      </c>
    </row>
    <row r="23" customFormat="false" ht="12.75" hidden="false" customHeight="false" outlineLevel="0" collapsed="false">
      <c r="A23" s="130" t="s">
        <v>19</v>
      </c>
      <c r="B23" s="142" t="n">
        <v>10</v>
      </c>
      <c r="C23" s="92" t="n">
        <f aca="false">IF($K23="Feiertag","0",IF($A23="Donnerstag",Daten!$H$17,IF($A23="Freitag",Daten!$J$17,IF($A23="Montag",Daten!$B$17,IF($A23="Dienstag",Daten!$D$17,IF($A23="Mittwoch",Daten!$F$17,IF($A23="Samstag",Daten!$L$17,"0")))))))</f>
        <v>0.583333333333333</v>
      </c>
      <c r="D23" s="93" t="n">
        <f aca="false">IF($K23="Feiertag","0",IF($A23="Donnerstag",Daten!$I$17,IF($A23="Freitag",Daten!$K$17,IF($A23="Montag",Daten!$C$17,IF($A23="Dienstag",Daten!$E$17,IF($A23="Mittwoch",Daten!$G$17,IF($A23="Samstag",Daten!$M$17,"0")))))))</f>
        <v>0.770833333333333</v>
      </c>
      <c r="E23" s="92" t="n">
        <f aca="false">IF($K23="Feiertag","0",IF($A23="Donnerstag",Daten!$H$18,IF($A23="Freitag",Daten!$J$18,IF($A23="Montag",Daten!$B$18,IF($A23="Dienstag",Daten!$D$18,IF($A23="Mittwoch",Daten!$F$18,IF($A23="Samstag",Daten!$L$18,"0")))))))</f>
        <v>0</v>
      </c>
      <c r="F23" s="93" t="n">
        <f aca="false">IF($K23="Feiertag","0",IF($A23="Donnerstag",Daten!$I$18,IF($A23="Freitag",Daten!$K$18,IF($A23="Montag",Daten!$C$18,IF($A23="Dienstag",Daten!$E$18,IF($A23="Mittwoch",Daten!$G$18,IF($A23="Samstag",Daten!$M$18,"0")))))))</f>
        <v>0</v>
      </c>
      <c r="G23" s="138"/>
      <c r="H23" s="187"/>
      <c r="I23" s="152" t="n">
        <f aca="false">D23-C23+F23-E23+H23-G23</f>
        <v>0.1875</v>
      </c>
      <c r="J23" s="188" t="n">
        <f aca="false">I23</f>
        <v>0.1875</v>
      </c>
    </row>
    <row r="24" customFormat="false" ht="12.75" hidden="false" customHeight="false" outlineLevel="0" collapsed="false">
      <c r="A24" s="130" t="s">
        <v>20</v>
      </c>
      <c r="B24" s="142" t="n">
        <v>11</v>
      </c>
      <c r="C24" s="92" t="n">
        <f aca="false">IF($K24="Feiertag","0",IF($A24="Donnerstag",Daten!$H$17,IF($A24="Freitag",Daten!$J$17,IF($A24="Montag",Daten!$B$17,IF($A24="Dienstag",Daten!$D$17,IF($A24="Mittwoch",Daten!$F$17,IF($A24="Samstag",Daten!$L$17,"0")))))))</f>
        <v>0.625</v>
      </c>
      <c r="D24" s="93" t="n">
        <f aca="false">IF($K24="Feiertag","0",IF($A24="Donnerstag",Daten!$I$17,IF($A24="Freitag",Daten!$K$17,IF($A24="Montag",Daten!$C$17,IF($A24="Dienstag",Daten!$E$17,IF($A24="Mittwoch",Daten!$G$17,IF($A24="Samstag",Daten!$M$17,"0")))))))</f>
        <v>0.833333333333333</v>
      </c>
      <c r="E24" s="92" t="n">
        <f aca="false">IF($K24="Feiertag","0",IF($A24="Donnerstag",Daten!$H$18,IF($A24="Freitag",Daten!$J$18,IF($A24="Montag",Daten!$B$18,IF($A24="Dienstag",Daten!$D$18,IF($A24="Mittwoch",Daten!$F$18,IF($A24="Samstag",Daten!$L$18,"0")))))))</f>
        <v>0</v>
      </c>
      <c r="F24" s="93" t="n">
        <f aca="false">IF($K24="Feiertag","0",IF($A24="Donnerstag",Daten!$I$18,IF($A24="Freitag",Daten!$K$18,IF($A24="Montag",Daten!$C$18,IF($A24="Dienstag",Daten!$E$18,IF($A24="Mittwoch",Daten!$G$18,IF($A24="Samstag",Daten!$M$18,"0")))))))</f>
        <v>0</v>
      </c>
      <c r="G24" s="138"/>
      <c r="H24" s="187"/>
      <c r="I24" s="152" t="n">
        <f aca="false">D24-C24+F24-E24+H24-G24</f>
        <v>0.208333333333333</v>
      </c>
      <c r="J24" s="188" t="n">
        <f aca="false">I24</f>
        <v>0.208333333333333</v>
      </c>
    </row>
    <row r="25" customFormat="false" ht="12.75" hidden="false" customHeight="false" outlineLevel="0" collapsed="false">
      <c r="A25" s="130" t="s">
        <v>21</v>
      </c>
      <c r="B25" s="142" t="n">
        <v>12</v>
      </c>
      <c r="C25" s="92" t="n">
        <f aca="false">IF($K25="Feiertag","0",IF($A25="Donnerstag",Daten!$H$17,IF($A25="Freitag",Daten!$J$17,IF($A25="Montag",Daten!$B$17,IF($A25="Dienstag",Daten!$D$17,IF($A25="Mittwoch",Daten!$F$17,IF($A25="Samstag",Daten!$L$17,"0")))))))</f>
        <v>0</v>
      </c>
      <c r="D25" s="93" t="n">
        <f aca="false">IF($K25="Feiertag","0",IF($A25="Donnerstag",Daten!$I$17,IF($A25="Freitag",Daten!$K$17,IF($A25="Montag",Daten!$C$17,IF($A25="Dienstag",Daten!$E$17,IF($A25="Mittwoch",Daten!$G$17,IF($A25="Samstag",Daten!$M$17,"0")))))))</f>
        <v>0</v>
      </c>
      <c r="E25" s="92" t="n">
        <f aca="false">IF($K25="Feiertag","0",IF($A25="Donnerstag",Daten!$H$18,IF($A25="Freitag",Daten!$J$18,IF($A25="Montag",Daten!$B$18,IF($A25="Dienstag",Daten!$D$18,IF($A25="Mittwoch",Daten!$F$18,IF($A25="Samstag",Daten!$L$18,"0")))))))</f>
        <v>0</v>
      </c>
      <c r="F25" s="93" t="n">
        <f aca="false">IF($K25="Feiertag","0",IF($A25="Donnerstag",Daten!$I$18,IF($A25="Freitag",Daten!$K$18,IF($A25="Montag",Daten!$C$18,IF($A25="Dienstag",Daten!$E$18,IF($A25="Mittwoch",Daten!$G$18,IF($A25="Samstag",Daten!$M$18,"0")))))))</f>
        <v>0</v>
      </c>
      <c r="G25" s="138"/>
      <c r="H25" s="187"/>
      <c r="I25" s="152" t="n">
        <f aca="false">D25-C25+F25-E25+H25-G25</f>
        <v>0</v>
      </c>
      <c r="J25" s="188" t="n">
        <f aca="false">I25</f>
        <v>0</v>
      </c>
    </row>
    <row r="26" customFormat="false" ht="12.75" hidden="false" customHeight="false" outlineLevel="0" collapsed="false">
      <c r="A26" s="130" t="s">
        <v>22</v>
      </c>
      <c r="B26" s="142" t="n">
        <v>13</v>
      </c>
      <c r="C26" s="92" t="n">
        <f aca="false">IF($K26="Feiertag","0",IF($A26="Donnerstag",Daten!$H$17,IF($A26="Freitag",Daten!$J$17,IF($A26="Montag",Daten!$B$17,IF($A26="Dienstag",Daten!$D$17,IF($A26="Mittwoch",Daten!$F$17,IF($A26="Samstag",Daten!$L$17,"0")))))))</f>
        <v>0</v>
      </c>
      <c r="D26" s="93" t="n">
        <f aca="false">IF($K26="Feiertag","0",IF($A26="Donnerstag",Daten!$I$17,IF($A26="Freitag",Daten!$K$17,IF($A26="Montag",Daten!$C$17,IF($A26="Dienstag",Daten!$E$17,IF($A26="Mittwoch",Daten!$G$17,IF($A26="Samstag",Daten!$M$17,"0")))))))</f>
        <v>0</v>
      </c>
      <c r="E26" s="92" t="n">
        <f aca="false">IF($K26="Feiertag","0",IF($A26="Donnerstag",Daten!$H$18,IF($A26="Freitag",Daten!$J$18,IF($A26="Montag",Daten!$B$18,IF($A26="Dienstag",Daten!$D$18,IF($A26="Mittwoch",Daten!$F$18,IF($A26="Samstag",Daten!$L$18,"0")))))))</f>
        <v>0</v>
      </c>
      <c r="F26" s="93" t="n">
        <f aca="false">IF($K26="Feiertag","0",IF($A26="Donnerstag",Daten!$I$18,IF($A26="Freitag",Daten!$K$18,IF($A26="Montag",Daten!$C$18,IF($A26="Dienstag",Daten!$E$18,IF($A26="Mittwoch",Daten!$G$18,IF($A26="Samstag",Daten!$M$18,"0")))))))</f>
        <v>0</v>
      </c>
      <c r="G26" s="138"/>
      <c r="H26" s="187"/>
      <c r="I26" s="152" t="n">
        <f aca="false">D26-C26+F26-E26+H26-G26</f>
        <v>0</v>
      </c>
      <c r="J26" s="188" t="n">
        <f aca="false">I26</f>
        <v>0</v>
      </c>
    </row>
    <row r="27" customFormat="false" ht="12.75" hidden="false" customHeight="false" outlineLevel="0" collapsed="false">
      <c r="A27" s="130" t="s">
        <v>23</v>
      </c>
      <c r="B27" s="142" t="n">
        <v>14</v>
      </c>
      <c r="C27" s="92" t="n">
        <f aca="false">IF($K27="Feiertag","0",IF($A27="Donnerstag",Daten!$H$17,IF($A27="Freitag",Daten!$J$17,IF($A27="Montag",Daten!$B$17,IF($A27="Dienstag",Daten!$D$17,IF($A27="Mittwoch",Daten!$F$17,IF($A27="Samstag",Daten!$L$17,"0")))))))</f>
        <v>0</v>
      </c>
      <c r="D27" s="93" t="n">
        <f aca="false">IF($K27="Feiertag","0",IF($A27="Donnerstag",Daten!$I$17,IF($A27="Freitag",Daten!$K$17,IF($A27="Montag",Daten!$C$17,IF($A27="Dienstag",Daten!$E$17,IF($A27="Mittwoch",Daten!$G$17,IF($A27="Samstag",Daten!$M$17,"0")))))))</f>
        <v>0</v>
      </c>
      <c r="E27" s="92" t="n">
        <f aca="false">IF($K27="Feiertag","0",IF($A27="Donnerstag",Daten!$H$18,IF($A27="Freitag",Daten!$J$18,IF($A27="Montag",Daten!$B$18,IF($A27="Dienstag",Daten!$D$18,IF($A27="Mittwoch",Daten!$F$18,IF($A27="Samstag",Daten!$L$18,"0")))))))</f>
        <v>0</v>
      </c>
      <c r="F27" s="93" t="n">
        <f aca="false">IF($K27="Feiertag","0",IF($A27="Donnerstag",Daten!$I$18,IF($A27="Freitag",Daten!$K$18,IF($A27="Montag",Daten!$C$18,IF($A27="Dienstag",Daten!$E$18,IF($A27="Mittwoch",Daten!$G$18,IF($A27="Samstag",Daten!$M$18,"0")))))))</f>
        <v>0</v>
      </c>
      <c r="G27" s="138"/>
      <c r="H27" s="187"/>
      <c r="I27" s="152" t="n">
        <f aca="false">D27-C27+F27-E27+H27-G27</f>
        <v>0</v>
      </c>
      <c r="J27" s="188" t="n">
        <f aca="false">I27</f>
        <v>0</v>
      </c>
    </row>
    <row r="28" customFormat="false" ht="12.75" hidden="false" customHeight="false" outlineLevel="0" collapsed="false">
      <c r="A28" s="130" t="s">
        <v>24</v>
      </c>
      <c r="B28" s="142" t="n">
        <v>15</v>
      </c>
      <c r="C28" s="92" t="n">
        <f aca="false">IF($K28="Feiertag","0",IF($A28="Donnerstag",Daten!$H$17,IF($A28="Freitag",Daten!$J$17,IF($A28="Montag",Daten!$B$17,IF($A28="Dienstag",Daten!$D$17,IF($A28="Mittwoch",Daten!$F$17,IF($A28="Samstag",Daten!$L$17,"0")))))))</f>
        <v>0</v>
      </c>
      <c r="D28" s="93" t="n">
        <f aca="false">IF($K28="Feiertag","0",IF($A28="Donnerstag",Daten!$I$17,IF($A28="Freitag",Daten!$K$17,IF($A28="Montag",Daten!$C$17,IF($A28="Dienstag",Daten!$E$17,IF($A28="Mittwoch",Daten!$G$17,IF($A28="Samstag",Daten!$M$17,"0")))))))</f>
        <v>0</v>
      </c>
      <c r="E28" s="92" t="n">
        <f aca="false">IF($K28="Feiertag","0",IF($A28="Donnerstag",Daten!$H$18,IF($A28="Freitag",Daten!$J$18,IF($A28="Montag",Daten!$B$18,IF($A28="Dienstag",Daten!$D$18,IF($A28="Mittwoch",Daten!$F$18,IF($A28="Samstag",Daten!$L$18,"0")))))))</f>
        <v>0</v>
      </c>
      <c r="F28" s="93" t="n">
        <f aca="false">IF($K28="Feiertag","0",IF($A28="Donnerstag",Daten!$I$18,IF($A28="Freitag",Daten!$K$18,IF($A28="Montag",Daten!$C$18,IF($A28="Dienstag",Daten!$E$18,IF($A28="Mittwoch",Daten!$G$18,IF($A28="Samstag",Daten!$M$18,"0")))))))</f>
        <v>0</v>
      </c>
      <c r="G28" s="138"/>
      <c r="H28" s="187"/>
      <c r="I28" s="152" t="n">
        <f aca="false">D28-C28+F28-E28+H28-G28</f>
        <v>0</v>
      </c>
      <c r="J28" s="188" t="n">
        <f aca="false">I28</f>
        <v>0</v>
      </c>
    </row>
    <row r="29" customFormat="false" ht="12.75" hidden="false" customHeight="false" outlineLevel="0" collapsed="false">
      <c r="A29" s="130" t="s">
        <v>40</v>
      </c>
      <c r="B29" s="142" t="n">
        <v>16</v>
      </c>
      <c r="C29" s="92" t="str">
        <f aca="false">IF($K29="Feiertag","0",IF($A29="Donnerstag",Daten!$H$17,IF($A29="Freitag",Daten!$J$17,IF($A29="Montag",Daten!$B$17,IF($A29="Dienstag",Daten!$D$17,IF($A29="Mittwoch",Daten!$F$17,IF($A29="Samstag",Daten!$L$17,"0")))))))</f>
        <v>0</v>
      </c>
      <c r="D29" s="93" t="str">
        <f aca="false">IF($K29="Feiertag","0",IF($A29="Donnerstag",Daten!$I$17,IF($A29="Freitag",Daten!$K$17,IF($A29="Montag",Daten!$C$17,IF($A29="Dienstag",Daten!$E$17,IF($A29="Mittwoch",Daten!$G$17,IF($A29="Samstag",Daten!$M$17,"0")))))))</f>
        <v>0</v>
      </c>
      <c r="E29" s="92" t="str">
        <f aca="false">IF($K29="Feiertag","0",IF($A29="Donnerstag",Daten!$H$18,IF($A29="Freitag",Daten!$J$18,IF($A29="Montag",Daten!$B$18,IF($A29="Dienstag",Daten!$D$18,IF($A29="Mittwoch",Daten!$F$18,IF($A29="Samstag",Daten!$L$18,"0")))))))</f>
        <v>0</v>
      </c>
      <c r="F29" s="93" t="str">
        <f aca="false">IF($K29="Feiertag","0",IF($A29="Donnerstag",Daten!$I$18,IF($A29="Freitag",Daten!$K$18,IF($A29="Montag",Daten!$C$18,IF($A29="Dienstag",Daten!$E$18,IF($A29="Mittwoch",Daten!$G$18,IF($A29="Samstag",Daten!$M$18,"0")))))))</f>
        <v>0</v>
      </c>
      <c r="G29" s="138"/>
      <c r="H29" s="187"/>
      <c r="I29" s="152" t="n">
        <f aca="false">D29-C29+F29-E29+H29-G29</f>
        <v>0</v>
      </c>
      <c r="J29" s="188" t="n">
        <f aca="false">I29</f>
        <v>0</v>
      </c>
    </row>
    <row r="30" customFormat="false" ht="12.75" hidden="false" customHeight="false" outlineLevel="0" collapsed="false">
      <c r="A30" s="130" t="s">
        <v>19</v>
      </c>
      <c r="B30" s="142" t="n">
        <v>17</v>
      </c>
      <c r="C30" s="92" t="n">
        <f aca="false">IF($K30="Feiertag","0",IF($A30="Donnerstag",Daten!$H$17,IF($A30="Freitag",Daten!$J$17,IF($A30="Montag",Daten!$B$17,IF($A30="Dienstag",Daten!$D$17,IF($A30="Mittwoch",Daten!$F$17,IF($A30="Samstag",Daten!$L$17,"0")))))))</f>
        <v>0.583333333333333</v>
      </c>
      <c r="D30" s="93" t="n">
        <f aca="false">IF($K30="Feiertag","0",IF($A30="Donnerstag",Daten!$I$17,IF($A30="Freitag",Daten!$K$17,IF($A30="Montag",Daten!$C$17,IF($A30="Dienstag",Daten!$E$17,IF($A30="Mittwoch",Daten!$G$17,IF($A30="Samstag",Daten!$M$17,"0")))))))</f>
        <v>0.770833333333333</v>
      </c>
      <c r="E30" s="92" t="n">
        <f aca="false">IF($K30="Feiertag","0",IF($A30="Donnerstag",Daten!$H$18,IF($A30="Freitag",Daten!$J$18,IF($A30="Montag",Daten!$B$18,IF($A30="Dienstag",Daten!$D$18,IF($A30="Mittwoch",Daten!$F$18,IF($A30="Samstag",Daten!$L$18,"0")))))))</f>
        <v>0</v>
      </c>
      <c r="F30" s="93" t="n">
        <f aca="false">IF($K30="Feiertag","0",IF($A30="Donnerstag",Daten!$I$18,IF($A30="Freitag",Daten!$K$18,IF($A30="Montag",Daten!$C$18,IF($A30="Dienstag",Daten!$E$18,IF($A30="Mittwoch",Daten!$G$18,IF($A30="Samstag",Daten!$M$18,"0")))))))</f>
        <v>0</v>
      </c>
      <c r="G30" s="189"/>
      <c r="H30" s="190"/>
      <c r="I30" s="152" t="n">
        <f aca="false">D30-C30+F30-E30+H30-G30</f>
        <v>0.1875</v>
      </c>
      <c r="J30" s="188" t="n">
        <f aca="false">I30</f>
        <v>0.1875</v>
      </c>
    </row>
    <row r="31" customFormat="false" ht="12.75" hidden="false" customHeight="false" outlineLevel="0" collapsed="false">
      <c r="A31" s="130" t="s">
        <v>20</v>
      </c>
      <c r="B31" s="142" t="n">
        <v>18</v>
      </c>
      <c r="C31" s="92" t="n">
        <f aca="false">IF($K31="Feiertag","0",IF($A31="Donnerstag",Daten!$H$17,IF($A31="Freitag",Daten!$J$17,IF($A31="Montag",Daten!$B$17,IF($A31="Dienstag",Daten!$D$17,IF($A31="Mittwoch",Daten!$F$17,IF($A31="Samstag",Daten!$L$17,"0")))))))</f>
        <v>0.625</v>
      </c>
      <c r="D31" s="93" t="n">
        <f aca="false">IF($K31="Feiertag","0",IF($A31="Donnerstag",Daten!$I$17,IF($A31="Freitag",Daten!$K$17,IF($A31="Montag",Daten!$C$17,IF($A31="Dienstag",Daten!$E$17,IF($A31="Mittwoch",Daten!$G$17,IF($A31="Samstag",Daten!$M$17,"0")))))))</f>
        <v>0.833333333333333</v>
      </c>
      <c r="E31" s="92" t="n">
        <f aca="false">IF($K31="Feiertag","0",IF($A31="Donnerstag",Daten!$H$18,IF($A31="Freitag",Daten!$J$18,IF($A31="Montag",Daten!$B$18,IF($A31="Dienstag",Daten!$D$18,IF($A31="Mittwoch",Daten!$F$18,IF($A31="Samstag",Daten!$L$18,"0")))))))</f>
        <v>0</v>
      </c>
      <c r="F31" s="93" t="n">
        <f aca="false">IF($K31="Feiertag","0",IF($A31="Donnerstag",Daten!$I$18,IF($A31="Freitag",Daten!$K$18,IF($A31="Montag",Daten!$C$18,IF($A31="Dienstag",Daten!$E$18,IF($A31="Mittwoch",Daten!$G$18,IF($A31="Samstag",Daten!$M$18,"0")))))))</f>
        <v>0</v>
      </c>
      <c r="G31" s="138"/>
      <c r="H31" s="187"/>
      <c r="I31" s="152" t="n">
        <f aca="false">D31-C31+F31-E31+H31-G31</f>
        <v>0.208333333333333</v>
      </c>
      <c r="J31" s="188" t="n">
        <f aca="false">I31</f>
        <v>0.208333333333333</v>
      </c>
    </row>
    <row r="32" customFormat="false" ht="12.75" hidden="false" customHeight="false" outlineLevel="0" collapsed="false">
      <c r="A32" s="130" t="s">
        <v>21</v>
      </c>
      <c r="B32" s="142" t="n">
        <v>19</v>
      </c>
      <c r="C32" s="92" t="n">
        <f aca="false">IF($K32="Feiertag","0",IF($A32="Donnerstag",Daten!$H$17,IF($A32="Freitag",Daten!$J$17,IF($A32="Montag",Daten!$B$17,IF($A32="Dienstag",Daten!$D$17,IF($A32="Mittwoch",Daten!$F$17,IF($A32="Samstag",Daten!$L$17,"0")))))))</f>
        <v>0</v>
      </c>
      <c r="D32" s="93" t="n">
        <f aca="false">IF($K32="Feiertag","0",IF($A32="Donnerstag",Daten!$I$17,IF($A32="Freitag",Daten!$K$17,IF($A32="Montag",Daten!$C$17,IF($A32="Dienstag",Daten!$E$17,IF($A32="Mittwoch",Daten!$G$17,IF($A32="Samstag",Daten!$M$17,"0")))))))</f>
        <v>0</v>
      </c>
      <c r="E32" s="92" t="n">
        <f aca="false">IF($K32="Feiertag","0",IF($A32="Donnerstag",Daten!$H$18,IF($A32="Freitag",Daten!$J$18,IF($A32="Montag",Daten!$B$18,IF($A32="Dienstag",Daten!$D$18,IF($A32="Mittwoch",Daten!$F$18,IF($A32="Samstag",Daten!$L$18,"0")))))))</f>
        <v>0</v>
      </c>
      <c r="F32" s="93" t="n">
        <f aca="false">IF($K32="Feiertag","0",IF($A32="Donnerstag",Daten!$I$18,IF($A32="Freitag",Daten!$K$18,IF($A32="Montag",Daten!$C$18,IF($A32="Dienstag",Daten!$E$18,IF($A32="Mittwoch",Daten!$G$18,IF($A32="Samstag",Daten!$M$18,"0")))))))</f>
        <v>0</v>
      </c>
      <c r="G32" s="138"/>
      <c r="H32" s="187"/>
      <c r="I32" s="152" t="n">
        <f aca="false">D32-C32+F32-E32+H32-G32</f>
        <v>0</v>
      </c>
      <c r="J32" s="188" t="n">
        <f aca="false">I32</f>
        <v>0</v>
      </c>
    </row>
    <row r="33" customFormat="false" ht="12.75" hidden="false" customHeight="false" outlineLevel="0" collapsed="false">
      <c r="A33" s="130" t="s">
        <v>22</v>
      </c>
      <c r="B33" s="142" t="n">
        <v>20</v>
      </c>
      <c r="C33" s="92" t="n">
        <f aca="false">IF($K33="Feiertag","0",IF($A33="Donnerstag",Daten!$H$17,IF($A33="Freitag",Daten!$J$17,IF($A33="Montag",Daten!$B$17,IF($A33="Dienstag",Daten!$D$17,IF($A33="Mittwoch",Daten!$F$17,IF($A33="Samstag",Daten!$L$17,"0")))))))</f>
        <v>0</v>
      </c>
      <c r="D33" s="93" t="n">
        <f aca="false">IF($K33="Feiertag","0",IF($A33="Donnerstag",Daten!$I$17,IF($A33="Freitag",Daten!$K$17,IF($A33="Montag",Daten!$C$17,IF($A33="Dienstag",Daten!$E$17,IF($A33="Mittwoch",Daten!$G$17,IF($A33="Samstag",Daten!$M$17,"0")))))))</f>
        <v>0</v>
      </c>
      <c r="E33" s="92" t="n">
        <f aca="false">IF($K33="Feiertag","0",IF($A33="Donnerstag",Daten!$H$18,IF($A33="Freitag",Daten!$J$18,IF($A33="Montag",Daten!$B$18,IF($A33="Dienstag",Daten!$D$18,IF($A33="Mittwoch",Daten!$F$18,IF($A33="Samstag",Daten!$L$18,"0")))))))</f>
        <v>0</v>
      </c>
      <c r="F33" s="93" t="n">
        <f aca="false">IF($K33="Feiertag","0",IF($A33="Donnerstag",Daten!$I$18,IF($A33="Freitag",Daten!$K$18,IF($A33="Montag",Daten!$C$18,IF($A33="Dienstag",Daten!$E$18,IF($A33="Mittwoch",Daten!$G$18,IF($A33="Samstag",Daten!$M$18,"0")))))))</f>
        <v>0</v>
      </c>
      <c r="G33" s="138"/>
      <c r="H33" s="187"/>
      <c r="I33" s="152" t="n">
        <f aca="false">D33-C33+F33-E33+H33-G33</f>
        <v>0</v>
      </c>
      <c r="J33" s="188" t="n">
        <f aca="false">I33</f>
        <v>0</v>
      </c>
    </row>
    <row r="34" customFormat="false" ht="12.75" hidden="false" customHeight="false" outlineLevel="0" collapsed="false">
      <c r="A34" s="130" t="s">
        <v>23</v>
      </c>
      <c r="B34" s="142" t="n">
        <v>21</v>
      </c>
      <c r="C34" s="92" t="n">
        <f aca="false">IF($K34="Feiertag","0",IF($A34="Donnerstag",Daten!$H$17,IF($A34="Freitag",Daten!$J$17,IF($A34="Montag",Daten!$B$17,IF($A34="Dienstag",Daten!$D$17,IF($A34="Mittwoch",Daten!$F$17,IF($A34="Samstag",Daten!$L$17,"0")))))))</f>
        <v>0</v>
      </c>
      <c r="D34" s="93" t="n">
        <f aca="false">IF($K34="Feiertag","0",IF($A34="Donnerstag",Daten!$I$17,IF($A34="Freitag",Daten!$K$17,IF($A34="Montag",Daten!$C$17,IF($A34="Dienstag",Daten!$E$17,IF($A34="Mittwoch",Daten!$G$17,IF($A34="Samstag",Daten!$M$17,"0")))))))</f>
        <v>0</v>
      </c>
      <c r="E34" s="92" t="n">
        <f aca="false">IF($K34="Feiertag","0",IF($A34="Donnerstag",Daten!$H$18,IF($A34="Freitag",Daten!$J$18,IF($A34="Montag",Daten!$B$18,IF($A34="Dienstag",Daten!$D$18,IF($A34="Mittwoch",Daten!$F$18,IF($A34="Samstag",Daten!$L$18,"0")))))))</f>
        <v>0</v>
      </c>
      <c r="F34" s="93" t="n">
        <f aca="false">IF($K34="Feiertag","0",IF($A34="Donnerstag",Daten!$I$18,IF($A34="Freitag",Daten!$K$18,IF($A34="Montag",Daten!$C$18,IF($A34="Dienstag",Daten!$E$18,IF($A34="Mittwoch",Daten!$G$18,IF($A34="Samstag",Daten!$M$18,"0")))))))</f>
        <v>0</v>
      </c>
      <c r="G34" s="138"/>
      <c r="H34" s="187"/>
      <c r="I34" s="152" t="n">
        <f aca="false">D34-C34+F34-E34+H34-G34</f>
        <v>0</v>
      </c>
      <c r="J34" s="188" t="n">
        <f aca="false">I34</f>
        <v>0</v>
      </c>
    </row>
    <row r="35" customFormat="false" ht="12.75" hidden="false" customHeight="false" outlineLevel="0" collapsed="false">
      <c r="A35" s="130" t="s">
        <v>24</v>
      </c>
      <c r="B35" s="142" t="n">
        <v>22</v>
      </c>
      <c r="C35" s="92" t="n">
        <f aca="false">IF($K35="Feiertag","0",IF($A35="Donnerstag",Daten!$H$17,IF($A35="Freitag",Daten!$J$17,IF($A35="Montag",Daten!$B$17,IF($A35="Dienstag",Daten!$D$17,IF($A35="Mittwoch",Daten!$F$17,IF($A35="Samstag",Daten!$L$17,"0")))))))</f>
        <v>0</v>
      </c>
      <c r="D35" s="93" t="n">
        <f aca="false">IF($K35="Feiertag","0",IF($A35="Donnerstag",Daten!$I$17,IF($A35="Freitag",Daten!$K$17,IF($A35="Montag",Daten!$C$17,IF($A35="Dienstag",Daten!$E$17,IF($A35="Mittwoch",Daten!$G$17,IF($A35="Samstag",Daten!$M$17,"0")))))))</f>
        <v>0</v>
      </c>
      <c r="E35" s="92" t="n">
        <f aca="false">IF($K35="Feiertag","0",IF($A35="Donnerstag",Daten!$H$18,IF($A35="Freitag",Daten!$J$18,IF($A35="Montag",Daten!$B$18,IF($A35="Dienstag",Daten!$D$18,IF($A35="Mittwoch",Daten!$F$18,IF($A35="Samstag",Daten!$L$18,"0")))))))</f>
        <v>0</v>
      </c>
      <c r="F35" s="93" t="n">
        <f aca="false">IF($K35="Feiertag","0",IF($A35="Donnerstag",Daten!$I$18,IF($A35="Freitag",Daten!$K$18,IF($A35="Montag",Daten!$C$18,IF($A35="Dienstag",Daten!$E$18,IF($A35="Mittwoch",Daten!$G$18,IF($A35="Samstag",Daten!$M$18,"0")))))))</f>
        <v>0</v>
      </c>
      <c r="G35" s="138"/>
      <c r="H35" s="187"/>
      <c r="I35" s="152" t="n">
        <f aca="false">D35-C35+F35-E35+H35-G35</f>
        <v>0</v>
      </c>
      <c r="J35" s="188" t="n">
        <f aca="false">I35</f>
        <v>0</v>
      </c>
    </row>
    <row r="36" customFormat="false" ht="12.75" hidden="false" customHeight="false" outlineLevel="0" collapsed="false">
      <c r="A36" s="130" t="s">
        <v>40</v>
      </c>
      <c r="B36" s="142" t="n">
        <v>23</v>
      </c>
      <c r="C36" s="92" t="str">
        <f aca="false">IF($K36="Feiertag","0",IF($A36="Donnerstag",Daten!$H$17,IF($A36="Freitag",Daten!$J$17,IF($A36="Montag",Daten!$B$17,IF($A36="Dienstag",Daten!$D$17,IF($A36="Mittwoch",Daten!$F$17,IF($A36="Samstag",Daten!$L$17,"0")))))))</f>
        <v>0</v>
      </c>
      <c r="D36" s="93" t="str">
        <f aca="false">IF($K36="Feiertag","0",IF($A36="Donnerstag",Daten!$I$17,IF($A36="Freitag",Daten!$K$17,IF($A36="Montag",Daten!$C$17,IF($A36="Dienstag",Daten!$E$17,IF($A36="Mittwoch",Daten!$G$17,IF($A36="Samstag",Daten!$M$17,"0")))))))</f>
        <v>0</v>
      </c>
      <c r="E36" s="92" t="str">
        <f aca="false">IF($K36="Feiertag","0",IF($A36="Donnerstag",Daten!$H$18,IF($A36="Freitag",Daten!$J$18,IF($A36="Montag",Daten!$B$18,IF($A36="Dienstag",Daten!$D$18,IF($A36="Mittwoch",Daten!$F$18,IF($A36="Samstag",Daten!$L$18,"0")))))))</f>
        <v>0</v>
      </c>
      <c r="F36" s="93" t="str">
        <f aca="false">IF($K36="Feiertag","0",IF($A36="Donnerstag",Daten!$I$18,IF($A36="Freitag",Daten!$K$18,IF($A36="Montag",Daten!$C$18,IF($A36="Dienstag",Daten!$E$18,IF($A36="Mittwoch",Daten!$G$18,IF($A36="Samstag",Daten!$M$18,"0")))))))</f>
        <v>0</v>
      </c>
      <c r="G36" s="138"/>
      <c r="H36" s="187"/>
      <c r="I36" s="152" t="n">
        <f aca="false">D36-C36+F36-E36+H36-G36</f>
        <v>0</v>
      </c>
      <c r="J36" s="188" t="n">
        <f aca="false">I36</f>
        <v>0</v>
      </c>
    </row>
    <row r="37" customFormat="false" ht="12.75" hidden="false" customHeight="false" outlineLevel="0" collapsed="false">
      <c r="A37" s="130" t="s">
        <v>19</v>
      </c>
      <c r="B37" s="142" t="n">
        <v>24</v>
      </c>
      <c r="C37" s="92" t="n">
        <f aca="false">IF($K37="Feiertag","0",IF($A37="Donnerstag",Daten!$H$17,IF($A37="Freitag",Daten!$J$17,IF($A37="Montag",Daten!$B$17,IF($A37="Dienstag",Daten!$D$17,IF($A37="Mittwoch",Daten!$F$17,IF($A37="Samstag",Daten!$L$17,"0")))))))</f>
        <v>0.583333333333333</v>
      </c>
      <c r="D37" s="93" t="n">
        <f aca="false">IF($K37="Feiertag","0",IF($A37="Donnerstag",Daten!$I$17,IF($A37="Freitag",Daten!$K$17,IF($A37="Montag",Daten!$C$17,IF($A37="Dienstag",Daten!$E$17,IF($A37="Mittwoch",Daten!$G$17,IF($A37="Samstag",Daten!$M$17,"0")))))))</f>
        <v>0.770833333333333</v>
      </c>
      <c r="E37" s="92" t="n">
        <f aca="false">IF($K37="Feiertag","0",IF($A37="Donnerstag",Daten!$H$18,IF($A37="Freitag",Daten!$J$18,IF($A37="Montag",Daten!$B$18,IF($A37="Dienstag",Daten!$D$18,IF($A37="Mittwoch",Daten!$F$18,IF($A37="Samstag",Daten!$L$18,"0")))))))</f>
        <v>0</v>
      </c>
      <c r="F37" s="93" t="n">
        <f aca="false">IF($K37="Feiertag","0",IF($A37="Donnerstag",Daten!$I$18,IF($A37="Freitag",Daten!$K$18,IF($A37="Montag",Daten!$C$18,IF($A37="Dienstag",Daten!$E$18,IF($A37="Mittwoch",Daten!$G$18,IF($A37="Samstag",Daten!$M$18,"0")))))))</f>
        <v>0</v>
      </c>
      <c r="G37" s="138"/>
      <c r="H37" s="187"/>
      <c r="I37" s="152" t="n">
        <f aca="false">D37-C37+F37-E37+H37-G37</f>
        <v>0.1875</v>
      </c>
      <c r="J37" s="188" t="n">
        <f aca="false">I37</f>
        <v>0.1875</v>
      </c>
    </row>
    <row r="38" customFormat="false" ht="12.75" hidden="false" customHeight="false" outlineLevel="0" collapsed="false">
      <c r="A38" s="130" t="s">
        <v>20</v>
      </c>
      <c r="B38" s="142" t="n">
        <v>25</v>
      </c>
      <c r="C38" s="92" t="n">
        <f aca="false">IF($K38="Feiertag","0",IF($A38="Donnerstag",Daten!$H$17,IF($A38="Freitag",Daten!$J$17,IF($A38="Montag",Daten!$B$17,IF($A38="Dienstag",Daten!$D$17,IF($A38="Mittwoch",Daten!$F$17,IF($A38="Samstag",Daten!$L$17,"0")))))))</f>
        <v>0.625</v>
      </c>
      <c r="D38" s="93" t="n">
        <f aca="false">IF($K38="Feiertag","0",IF($A38="Donnerstag",Daten!$I$17,IF($A38="Freitag",Daten!$K$17,IF($A38="Montag",Daten!$C$17,IF($A38="Dienstag",Daten!$E$17,IF($A38="Mittwoch",Daten!$G$17,IF($A38="Samstag",Daten!$M$17,"0")))))))</f>
        <v>0.833333333333333</v>
      </c>
      <c r="E38" s="92" t="n">
        <f aca="false">IF($K38="Feiertag","0",IF($A38="Donnerstag",Daten!$H$18,IF($A38="Freitag",Daten!$J$18,IF($A38="Montag",Daten!$B$18,IF($A38="Dienstag",Daten!$D$18,IF($A38="Mittwoch",Daten!$F$18,IF($A38="Samstag",Daten!$L$18,"0")))))))</f>
        <v>0</v>
      </c>
      <c r="F38" s="93" t="n">
        <f aca="false">IF($K38="Feiertag","0",IF($A38="Donnerstag",Daten!$I$18,IF($A38="Freitag",Daten!$K$18,IF($A38="Montag",Daten!$C$18,IF($A38="Dienstag",Daten!$E$18,IF($A38="Mittwoch",Daten!$G$18,IF($A38="Samstag",Daten!$M$18,"0")))))))</f>
        <v>0</v>
      </c>
      <c r="G38" s="138"/>
      <c r="H38" s="187"/>
      <c r="I38" s="152" t="n">
        <f aca="false">D38-C38+F38-E38+H38-G38</f>
        <v>0.208333333333333</v>
      </c>
      <c r="J38" s="188" t="n">
        <f aca="false">I38</f>
        <v>0.208333333333333</v>
      </c>
    </row>
    <row r="39" customFormat="false" ht="12.75" hidden="false" customHeight="false" outlineLevel="0" collapsed="false">
      <c r="A39" s="130" t="s">
        <v>21</v>
      </c>
      <c r="B39" s="142" t="n">
        <v>26</v>
      </c>
      <c r="C39" s="92" t="n">
        <f aca="false">IF($K39="Feiertag","0",IF($A39="Donnerstag",Daten!$H$17,IF($A39="Freitag",Daten!$J$17,IF($A39="Montag",Daten!$B$17,IF($A39="Dienstag",Daten!$D$17,IF($A39="Mittwoch",Daten!$F$17,IF($A39="Samstag",Daten!$L$17,"0")))))))</f>
        <v>0</v>
      </c>
      <c r="D39" s="93" t="n">
        <f aca="false">IF($K39="Feiertag","0",IF($A39="Donnerstag",Daten!$I$17,IF($A39="Freitag",Daten!$K$17,IF($A39="Montag",Daten!$C$17,IF($A39="Dienstag",Daten!$E$17,IF($A39="Mittwoch",Daten!$G$17,IF($A39="Samstag",Daten!$M$17,"0")))))))</f>
        <v>0</v>
      </c>
      <c r="E39" s="92" t="n">
        <f aca="false">IF($K39="Feiertag","0",IF($A39="Donnerstag",Daten!$H$18,IF($A39="Freitag",Daten!$J$18,IF($A39="Montag",Daten!$B$18,IF($A39="Dienstag",Daten!$D$18,IF($A39="Mittwoch",Daten!$F$18,IF($A39="Samstag",Daten!$L$18,"0")))))))</f>
        <v>0</v>
      </c>
      <c r="F39" s="93" t="n">
        <f aca="false">IF($K39="Feiertag","0",IF($A39="Donnerstag",Daten!$I$18,IF($A39="Freitag",Daten!$K$18,IF($A39="Montag",Daten!$C$18,IF($A39="Dienstag",Daten!$E$18,IF($A39="Mittwoch",Daten!$G$18,IF($A39="Samstag",Daten!$M$18,"0")))))))</f>
        <v>0</v>
      </c>
      <c r="G39" s="138"/>
      <c r="H39" s="187"/>
      <c r="I39" s="152" t="n">
        <f aca="false">D39-C39+F39-E39+H39-G39</f>
        <v>0</v>
      </c>
      <c r="J39" s="188" t="n">
        <f aca="false">I39</f>
        <v>0</v>
      </c>
    </row>
    <row r="40" customFormat="false" ht="12.75" hidden="false" customHeight="false" outlineLevel="0" collapsed="false">
      <c r="A40" s="130" t="s">
        <v>22</v>
      </c>
      <c r="B40" s="142" t="n">
        <v>27</v>
      </c>
      <c r="C40" s="92" t="n">
        <f aca="false">IF($K40="Feiertag","0",IF($A40="Donnerstag",Daten!$H$17,IF($A40="Freitag",Daten!$J$17,IF($A40="Montag",Daten!$B$17,IF($A40="Dienstag",Daten!$D$17,IF($A40="Mittwoch",Daten!$F$17,IF($A40="Samstag",Daten!$L$17,"0")))))))</f>
        <v>0</v>
      </c>
      <c r="D40" s="93" t="n">
        <f aca="false">IF($K40="Feiertag","0",IF($A40="Donnerstag",Daten!$I$17,IF($A40="Freitag",Daten!$K$17,IF($A40="Montag",Daten!$C$17,IF($A40="Dienstag",Daten!$E$17,IF($A40="Mittwoch",Daten!$G$17,IF($A40="Samstag",Daten!$M$17,"0")))))))</f>
        <v>0</v>
      </c>
      <c r="E40" s="92" t="n">
        <f aca="false">IF($K40="Feiertag","0",IF($A40="Donnerstag",Daten!$H$18,IF($A40="Freitag",Daten!$J$18,IF($A40="Montag",Daten!$B$18,IF($A40="Dienstag",Daten!$D$18,IF($A40="Mittwoch",Daten!$F$18,IF($A40="Samstag",Daten!$L$18,"0")))))))</f>
        <v>0</v>
      </c>
      <c r="F40" s="93" t="n">
        <f aca="false">IF($K40="Feiertag","0",IF($A40="Donnerstag",Daten!$I$18,IF($A40="Freitag",Daten!$K$18,IF($A40="Montag",Daten!$C$18,IF($A40="Dienstag",Daten!$E$18,IF($A40="Mittwoch",Daten!$G$18,IF($A40="Samstag",Daten!$M$18,"0")))))))</f>
        <v>0</v>
      </c>
      <c r="G40" s="189"/>
      <c r="H40" s="190"/>
      <c r="I40" s="152" t="n">
        <f aca="false">D40-C40+F40-E40+H40-G40</f>
        <v>0</v>
      </c>
      <c r="J40" s="188" t="n">
        <f aca="false">I40</f>
        <v>0</v>
      </c>
    </row>
    <row r="41" customFormat="false" ht="12.75" hidden="false" customHeight="false" outlineLevel="0" collapsed="false">
      <c r="A41" s="130" t="s">
        <v>23</v>
      </c>
      <c r="B41" s="142" t="n">
        <v>28</v>
      </c>
      <c r="C41" s="92" t="n">
        <f aca="false">IF($K41="Feiertag","0",IF($A41="Donnerstag",Daten!$H$17,IF($A41="Freitag",Daten!$J$17,IF($A41="Montag",Daten!$B$17,IF($A41="Dienstag",Daten!$D$17,IF($A41="Mittwoch",Daten!$F$17,IF($A41="Samstag",Daten!$L$17,"0")))))))</f>
        <v>0</v>
      </c>
      <c r="D41" s="93" t="n">
        <f aca="false">IF($K41="Feiertag","0",IF($A41="Donnerstag",Daten!$I$17,IF($A41="Freitag",Daten!$K$17,IF($A41="Montag",Daten!$C$17,IF($A41="Dienstag",Daten!$E$17,IF($A41="Mittwoch",Daten!$G$17,IF($A41="Samstag",Daten!$M$17,"0")))))))</f>
        <v>0</v>
      </c>
      <c r="E41" s="92" t="n">
        <f aca="false">IF($K41="Feiertag","0",IF($A41="Donnerstag",Daten!$H$18,IF($A41="Freitag",Daten!$J$18,IF($A41="Montag",Daten!$B$18,IF($A41="Dienstag",Daten!$D$18,IF($A41="Mittwoch",Daten!$F$18,IF($A41="Samstag",Daten!$L$18,"0")))))))</f>
        <v>0</v>
      </c>
      <c r="F41" s="93" t="n">
        <f aca="false">IF($K41="Feiertag","0",IF($A41="Donnerstag",Daten!$I$18,IF($A41="Freitag",Daten!$K$18,IF($A41="Montag",Daten!$C$18,IF($A41="Dienstag",Daten!$E$18,IF($A41="Mittwoch",Daten!$G$18,IF($A41="Samstag",Daten!$M$18,"0")))))))</f>
        <v>0</v>
      </c>
      <c r="G41" s="138"/>
      <c r="H41" s="187"/>
      <c r="I41" s="152" t="n">
        <f aca="false">D41-C41+F41-E41+H41-G41</f>
        <v>0</v>
      </c>
      <c r="J41" s="188" t="n">
        <f aca="false">I41</f>
        <v>0</v>
      </c>
    </row>
    <row r="42" customFormat="false" ht="12.75" hidden="false" customHeight="false" outlineLevel="0" collapsed="false">
      <c r="A42" s="130" t="s">
        <v>24</v>
      </c>
      <c r="B42" s="142" t="n">
        <v>29</v>
      </c>
      <c r="C42" s="92" t="n">
        <f aca="false">IF($K42="Feiertag","0",IF($A42="Donnerstag",Daten!$H$17,IF($A42="Freitag",Daten!$J$17,IF($A42="Montag",Daten!$B$17,IF($A42="Dienstag",Daten!$D$17,IF($A42="Mittwoch",Daten!$F$17,IF($A42="Samstag",Daten!$L$17,"0")))))))</f>
        <v>0</v>
      </c>
      <c r="D42" s="93" t="n">
        <f aca="false">IF($K42="Feiertag","0",IF($A42="Donnerstag",Daten!$I$17,IF($A42="Freitag",Daten!$K$17,IF($A42="Montag",Daten!$C$17,IF($A42="Dienstag",Daten!$E$17,IF($A42="Mittwoch",Daten!$G$17,IF($A42="Samstag",Daten!$M$17,"0")))))))</f>
        <v>0</v>
      </c>
      <c r="E42" s="92" t="n">
        <f aca="false">IF($K42="Feiertag","0",IF($A42="Donnerstag",Daten!$H$18,IF($A42="Freitag",Daten!$J$18,IF($A42="Montag",Daten!$B$18,IF($A42="Dienstag",Daten!$D$18,IF($A42="Mittwoch",Daten!$F$18,IF($A42="Samstag",Daten!$L$18,"0")))))))</f>
        <v>0</v>
      </c>
      <c r="F42" s="93" t="n">
        <f aca="false">IF($K42="Feiertag","0",IF($A42="Donnerstag",Daten!$I$18,IF($A42="Freitag",Daten!$K$18,IF($A42="Montag",Daten!$C$18,IF($A42="Dienstag",Daten!$E$18,IF($A42="Mittwoch",Daten!$G$18,IF($A42="Samstag",Daten!$M$18,"0")))))))</f>
        <v>0</v>
      </c>
      <c r="G42" s="189"/>
      <c r="H42" s="190"/>
      <c r="I42" s="152" t="n">
        <f aca="false">D42-C42+F42-E42+H42-G42</f>
        <v>0</v>
      </c>
      <c r="J42" s="188" t="n">
        <f aca="false">I42</f>
        <v>0</v>
      </c>
    </row>
    <row r="43" customFormat="false" ht="12.75" hidden="false" customHeight="false" outlineLevel="0" collapsed="false">
      <c r="A43" s="130" t="s">
        <v>40</v>
      </c>
      <c r="B43" s="142" t="n">
        <v>30</v>
      </c>
      <c r="C43" s="92" t="str">
        <f aca="false">IF($K43="Feiertag","0",IF($A43="Donnerstag",Daten!$H$17,IF($A43="Freitag",Daten!$J$17,IF($A43="Montag",Daten!$B$17,IF($A43="Dienstag",Daten!$D$17,IF($A43="Mittwoch",Daten!$F$17,IF($A43="Samstag",Daten!$L$17,"0")))))))</f>
        <v>0</v>
      </c>
      <c r="D43" s="93" t="str">
        <f aca="false">IF($K43="Feiertag","0",IF($A43="Donnerstag",Daten!$I$17,IF($A43="Freitag",Daten!$K$17,IF($A43="Montag",Daten!$C$17,IF($A43="Dienstag",Daten!$E$17,IF($A43="Mittwoch",Daten!$G$17,IF($A43="Samstag",Daten!$M$17,"0")))))))</f>
        <v>0</v>
      </c>
      <c r="E43" s="92" t="str">
        <f aca="false">IF($K43="Feiertag","0",IF($A43="Donnerstag",Daten!$H$18,IF($A43="Freitag",Daten!$J$18,IF($A43="Montag",Daten!$B$18,IF($A43="Dienstag",Daten!$D$18,IF($A43="Mittwoch",Daten!$F$18,IF($A43="Samstag",Daten!$L$18,"0")))))))</f>
        <v>0</v>
      </c>
      <c r="F43" s="93" t="str">
        <f aca="false">IF($K43="Feiertag","0",IF($A43="Donnerstag",Daten!$I$18,IF($A43="Freitag",Daten!$K$18,IF($A43="Montag",Daten!$C$18,IF($A43="Dienstag",Daten!$E$18,IF($A43="Mittwoch",Daten!$G$18,IF($A43="Samstag",Daten!$M$18,"0")))))))</f>
        <v>0</v>
      </c>
      <c r="G43" s="138"/>
      <c r="H43" s="191"/>
      <c r="I43" s="152" t="n">
        <f aca="false">D43-C43+F43-E43+H43-G43</f>
        <v>0</v>
      </c>
      <c r="J43" s="188" t="n">
        <f aca="false">I43</f>
        <v>0</v>
      </c>
    </row>
    <row r="44" customFormat="false" ht="13.5" hidden="false" customHeight="false" outlineLevel="0" collapsed="false">
      <c r="A44" s="130" t="s">
        <v>19</v>
      </c>
      <c r="B44" s="161" t="n">
        <v>31</v>
      </c>
      <c r="C44" s="192" t="n">
        <f aca="false">IF($K44="Feiertag","0",IF($A44="Donnerstag",Daten!$H$17,IF($A44="Freitag",Daten!$J$17,IF($A44="Montag",Daten!$B$17,IF($A44="Dienstag",Daten!$D$17,IF($A44="Mittwoch",Daten!$F$17,IF($A44="Samstag",Daten!$L$17,"0")))))))</f>
        <v>0.583333333333333</v>
      </c>
      <c r="D44" s="193" t="n">
        <f aca="false">IF($K44="Feiertag","0",IF($A44="Donnerstag",Daten!$I$17,IF($A44="Freitag",Daten!$K$17,IF($A44="Montag",Daten!$C$17,IF($A44="Dienstag",Daten!$E$17,IF($A44="Mittwoch",Daten!$G$17,IF($A44="Samstag",Daten!$M$17,"0")))))))</f>
        <v>0.770833333333333</v>
      </c>
      <c r="E44" s="155" t="n">
        <f aca="false">IF($K44="Feiertag","0",IF($A44="Donnerstag",Daten!$H$18,IF($A44="Freitag",Daten!$J$18,IF($A44="Montag",Daten!$B$18,IF($A44="Dienstag",Daten!$D$18,IF($A44="Mittwoch",Daten!$F$18,IF($A44="Samstag",Daten!$L$18,"0")))))))</f>
        <v>0</v>
      </c>
      <c r="F44" s="156" t="n">
        <f aca="false">IF($K44="Feiertag","0",IF($A44="Donnerstag",Daten!$I$18,IF($A44="Freitag",Daten!$K$18,IF($A44="Montag",Daten!$C$18,IF($A44="Dienstag",Daten!$E$18,IF($A44="Mittwoch",Daten!$G$18,IF($A44="Samstag",Daten!$M$18,"0")))))))</f>
        <v>0</v>
      </c>
      <c r="G44" s="194"/>
      <c r="H44" s="195"/>
      <c r="I44" s="196" t="n">
        <f aca="false">D44-C44+F44-E44+H44-G44</f>
        <v>0.1875</v>
      </c>
      <c r="J44" s="197" t="n">
        <f aca="false">I44</f>
        <v>0.1875</v>
      </c>
      <c r="K44" s="198"/>
    </row>
    <row r="45" customFormat="false" ht="12.75" hidden="false" customHeight="false" outlineLevel="0" collapsed="false">
      <c r="A45" s="130"/>
      <c r="E45" s="106" t="s">
        <v>42</v>
      </c>
      <c r="F45" s="107"/>
      <c r="G45" s="108"/>
      <c r="H45" s="108"/>
      <c r="I45" s="109" t="n">
        <f aca="false">SUM(I$14:I44)</f>
        <v>1.5625</v>
      </c>
      <c r="J45" s="110" t="n">
        <f aca="false">I45</f>
        <v>1.5625</v>
      </c>
    </row>
    <row r="46" customFormat="false" ht="12.75" hidden="false" customHeight="false" outlineLevel="0" collapsed="false">
      <c r="A46" s="130"/>
      <c r="E46" s="111" t="s">
        <v>43</v>
      </c>
      <c r="F46" s="112"/>
      <c r="G46" s="113"/>
      <c r="H46" s="113"/>
      <c r="I46" s="114" t="n">
        <f aca="false">SUM(I$14:I44,-G$10)</f>
        <v>-0.158333333333333</v>
      </c>
      <c r="J46" s="115" t="n">
        <f aca="false">I46</f>
        <v>-0.158333333333333</v>
      </c>
    </row>
    <row r="47" customFormat="false" ht="12.75" hidden="false" customHeight="false" outlineLevel="0" collapsed="false">
      <c r="A47" s="130"/>
    </row>
    <row r="48" customFormat="false" ht="12.75" hidden="false" customHeight="false" outlineLevel="0" collapsed="false">
      <c r="A48" s="130"/>
    </row>
    <row r="50" customFormat="false" ht="12.75" hidden="false" customHeight="false" outlineLevel="0" collapsed="false">
      <c r="E50" s="21"/>
      <c r="F50" s="69"/>
      <c r="G50" s="69"/>
      <c r="H50" s="69"/>
      <c r="I50" s="69"/>
    </row>
    <row r="51" customFormat="false" ht="12.75" hidden="false" customHeight="false" outlineLevel="0" collapsed="false">
      <c r="A51" s="54" t="s">
        <v>44</v>
      </c>
      <c r="B51" s="17"/>
      <c r="C51" s="21"/>
      <c r="D51" s="21"/>
      <c r="E51" s="21"/>
      <c r="F51" s="116"/>
      <c r="G51" s="116"/>
      <c r="H51" s="116"/>
      <c r="I51" s="117"/>
      <c r="J51" s="118"/>
    </row>
    <row r="52" customFormat="false" ht="12.75" hidden="false" customHeight="false" outlineLevel="0" collapsed="false">
      <c r="A52" s="54"/>
      <c r="B52" s="17"/>
      <c r="C52" s="21"/>
      <c r="D52" s="21"/>
      <c r="E52" s="21"/>
      <c r="F52" s="119" t="str">
        <f aca="false">Daten!$F$7</f>
        <v>Betreuer/in:</v>
      </c>
      <c r="G52" s="120"/>
      <c r="H52" s="121" t="str">
        <f aca="false">Daten!$G$7</f>
        <v>Dr. Matthias Wübbeling</v>
      </c>
      <c r="I52" s="121"/>
      <c r="J52" s="121"/>
    </row>
    <row r="53" customFormat="false" ht="12.75" hidden="false" customHeight="false" outlineLevel="0" collapsed="false">
      <c r="A53" s="54"/>
      <c r="B53" s="17"/>
      <c r="C53" s="21"/>
      <c r="D53" s="21"/>
      <c r="E53" s="21"/>
      <c r="F53" s="21"/>
      <c r="G53" s="21"/>
      <c r="H53" s="21"/>
      <c r="I53" s="21"/>
      <c r="J53" s="18"/>
    </row>
    <row r="54" customFormat="false" ht="12.75" hidden="false" customHeight="false" outlineLevel="0" collapsed="false">
      <c r="A54" s="54"/>
      <c r="B54" s="17"/>
      <c r="C54" s="21"/>
      <c r="D54" s="21"/>
      <c r="E54" s="21"/>
      <c r="F54" s="21"/>
      <c r="G54" s="21"/>
      <c r="H54" s="21"/>
      <c r="I54" s="21"/>
      <c r="J54" s="18"/>
    </row>
    <row r="55" customFormat="false" ht="12.75" hidden="false" customHeight="false" outlineLevel="0" collapsed="false">
      <c r="A55" s="54"/>
      <c r="B55" s="17"/>
      <c r="C55" s="21"/>
      <c r="D55" s="21"/>
      <c r="E55" s="21"/>
      <c r="F55" s="21"/>
      <c r="G55" s="21"/>
      <c r="H55" s="21"/>
      <c r="I55" s="21"/>
      <c r="J55" s="18"/>
    </row>
    <row r="56" customFormat="false" ht="12.75" hidden="false" customHeight="false" outlineLevel="0" collapsed="false">
      <c r="A56" s="122" t="str">
        <f aca="false">Daten!$B$3</f>
        <v>Sefa Pilavci</v>
      </c>
      <c r="B56" s="122"/>
      <c r="C56" s="122"/>
      <c r="D56" s="122"/>
      <c r="E56" s="21"/>
      <c r="F56" s="119" t="str">
        <f aca="false">Daten!$F$8</f>
        <v>Fachvorgesetzte/r:</v>
      </c>
      <c r="G56" s="120"/>
      <c r="H56" s="123"/>
      <c r="I56" s="119" t="str">
        <f aca="false">Daten!$G$8</f>
        <v>Dr. Matthias Wübbeling</v>
      </c>
      <c r="J56" s="124"/>
    </row>
  </sheetData>
  <mergeCells count="3">
    <mergeCell ref="F7:G7"/>
    <mergeCell ref="F8:G8"/>
    <mergeCell ref="A56:D56"/>
  </mergeCells>
  <printOptions headings="false" gridLines="false" gridLinesSet="true" horizontalCentered="false" verticalCentered="false"/>
  <pageMargins left="0.7875" right="0.7875"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55"/>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44" activeCellId="0" sqref="A44"/>
    </sheetView>
  </sheetViews>
  <sheetFormatPr defaultColWidth="11.43359375" defaultRowHeight="12.75" zeroHeight="false" outlineLevelRow="0" outlineLevelCol="0"/>
  <cols>
    <col collapsed="false" customWidth="true" hidden="false" outlineLevel="0" max="1" min="1" style="125" width="11.57"/>
    <col collapsed="false" customWidth="true" hidden="false" outlineLevel="0" max="2" min="2" style="126" width="4.43"/>
    <col collapsed="false" customWidth="true" hidden="false" outlineLevel="0" max="8" min="3" style="127" width="7.29"/>
    <col collapsed="false" customWidth="true" hidden="false" outlineLevel="0" max="9" min="9" style="128" width="13.02"/>
    <col collapsed="false" customWidth="true" hidden="false" outlineLevel="0" max="10" min="10" style="126" width="10.58"/>
    <col collapsed="false" customWidth="false" hidden="false" outlineLevel="0" max="1024" min="11" style="129" width="11.42"/>
  </cols>
  <sheetData>
    <row r="1" customFormat="false" ht="12.75" hidden="false" customHeight="false" outlineLevel="0" collapsed="false">
      <c r="A1" s="130"/>
    </row>
    <row r="2" customFormat="false" ht="30" hidden="false" customHeight="false" outlineLevel="0" collapsed="false">
      <c r="A2" s="130"/>
      <c r="C2" s="51" t="str">
        <f aca="false">Daten!A1</f>
        <v>Zeiterfassungskarte</v>
      </c>
      <c r="D2" s="52"/>
      <c r="E2" s="21"/>
      <c r="F2" s="21"/>
      <c r="G2" s="21"/>
      <c r="H2" s="21"/>
      <c r="I2" s="53" t="n">
        <f aca="false">Daten!B4</f>
        <v>2022</v>
      </c>
    </row>
    <row r="3" customFormat="false" ht="13.5" hidden="false" customHeight="false" outlineLevel="0" collapsed="false">
      <c r="A3" s="130"/>
      <c r="D3" s="131"/>
    </row>
    <row r="4" customFormat="false" ht="12.75" hidden="false" customHeight="false" outlineLevel="0" collapsed="false">
      <c r="A4" s="130"/>
      <c r="C4" s="132" t="s">
        <v>33</v>
      </c>
      <c r="D4" s="133" t="s">
        <v>51</v>
      </c>
      <c r="E4" s="134"/>
      <c r="F4" s="135"/>
      <c r="G4" s="135"/>
      <c r="H4" s="64"/>
      <c r="I4" s="65"/>
    </row>
    <row r="5" customFormat="false" ht="12.75" hidden="false" customHeight="false" outlineLevel="0" collapsed="false">
      <c r="A5" s="130"/>
      <c r="C5" s="66" t="str">
        <f aca="false">Daten!B3</f>
        <v>Sefa Pilavci</v>
      </c>
      <c r="D5" s="76"/>
      <c r="E5" s="76"/>
      <c r="F5" s="136"/>
      <c r="G5" s="136"/>
      <c r="H5" s="69"/>
      <c r="I5" s="70" t="str">
        <f aca="false">Daten!$F$5</f>
        <v>Tutor Netzwerksicherheit</v>
      </c>
    </row>
    <row r="6" customFormat="false" ht="5.25" hidden="false" customHeight="true" outlineLevel="0" collapsed="false">
      <c r="A6" s="130"/>
      <c r="C6" s="71"/>
      <c r="D6" s="72"/>
      <c r="E6" s="72"/>
      <c r="F6" s="73"/>
      <c r="G6" s="73"/>
      <c r="H6" s="74"/>
      <c r="I6" s="75"/>
    </row>
    <row r="7" customFormat="false" ht="12.75" hidden="false" customHeight="false" outlineLevel="0" collapsed="false">
      <c r="A7" s="130"/>
      <c r="C7" s="66" t="str">
        <f aca="false">Daten!A7</f>
        <v>Vertragsbeginn:</v>
      </c>
      <c r="D7" s="76"/>
      <c r="E7" s="76"/>
      <c r="F7" s="77" t="n">
        <f aca="false">Daten!B7</f>
        <v>43190</v>
      </c>
      <c r="G7" s="77"/>
      <c r="H7" s="69"/>
      <c r="I7" s="78"/>
    </row>
    <row r="8" customFormat="false" ht="12.75" hidden="false" customHeight="false" outlineLevel="0" collapsed="false">
      <c r="A8" s="130"/>
      <c r="C8" s="66" t="str">
        <f aca="false">Daten!A8</f>
        <v>Vertragsende:</v>
      </c>
      <c r="D8" s="76"/>
      <c r="E8" s="76"/>
      <c r="F8" s="77" t="n">
        <f aca="false">Daten!B8</f>
        <v>43372</v>
      </c>
      <c r="G8" s="77"/>
      <c r="H8" s="69"/>
      <c r="I8" s="79"/>
    </row>
    <row r="9" customFormat="false" ht="5.25" hidden="false" customHeight="true" outlineLevel="0" collapsed="false">
      <c r="A9" s="130"/>
      <c r="C9" s="71"/>
      <c r="D9" s="72"/>
      <c r="E9" s="72"/>
      <c r="F9" s="73"/>
      <c r="G9" s="73"/>
      <c r="H9" s="74"/>
      <c r="I9" s="75"/>
    </row>
    <row r="10" customFormat="false" ht="12.75" hidden="false" customHeight="false" outlineLevel="0" collapsed="false">
      <c r="A10" s="130"/>
      <c r="C10" s="137" t="s">
        <v>34</v>
      </c>
      <c r="D10" s="136"/>
      <c r="E10" s="136"/>
      <c r="F10" s="138"/>
      <c r="G10" s="82" t="n">
        <f aca="false">IF(OR(Daten!B5="Januar",Daten!B5="Februar",Daten!B5="März",Daten!B5="April",Daten!B5="Mai",Daten!B5="Juni",Daten!B5="Juli",Daten!B5="August",Daten!B5="September",Daten!B5="Oktober",Daten!B5="November"),Daten!B11,0)</f>
        <v>1.72083333333333</v>
      </c>
      <c r="H10" s="83" t="n">
        <f aca="false">IF(Daten!B5="Januar",Daten!C11,0)</f>
        <v>0</v>
      </c>
      <c r="I10" s="36"/>
    </row>
    <row r="11" customFormat="false" ht="12.75" hidden="false" customHeight="false" outlineLevel="0" collapsed="false">
      <c r="A11" s="130"/>
      <c r="C11" s="137" t="s">
        <v>35</v>
      </c>
      <c r="D11" s="138"/>
      <c r="E11" s="138"/>
      <c r="F11" s="138"/>
      <c r="G11" s="76" t="n">
        <f aca="false">IF(OR(Daten!B5="Januar",Daten!B5="Februar",Daten!B5="März",Daten!B5="April",Daten!B5="Mai",Daten!B5="Juni",Daten!B5="Juli",Daten!B5="August",Daten!B5="September",Daten!B5="Oktober",Daten!B5="November"),Daten!B12,0)</f>
        <v>0.131944444444444</v>
      </c>
      <c r="H11" s="83" t="n">
        <f aca="false">IF(Daten!B5="Januar",Daten!C12,0)</f>
        <v>0</v>
      </c>
      <c r="I11" s="36"/>
    </row>
    <row r="12" customFormat="false" ht="13.5" hidden="false" customHeight="false" outlineLevel="0" collapsed="false">
      <c r="A12" s="130"/>
      <c r="C12" s="71"/>
      <c r="D12" s="72"/>
      <c r="E12" s="72"/>
      <c r="F12" s="72"/>
      <c r="G12" s="72"/>
      <c r="H12" s="85"/>
      <c r="I12" s="86"/>
    </row>
    <row r="13" customFormat="false" ht="12.75" hidden="false" customHeight="false" outlineLevel="0" collapsed="false">
      <c r="A13" s="130"/>
      <c r="B13" s="139" t="s">
        <v>36</v>
      </c>
      <c r="C13" s="140" t="s">
        <v>37</v>
      </c>
      <c r="D13" s="140" t="s">
        <v>38</v>
      </c>
      <c r="E13" s="140" t="s">
        <v>37</v>
      </c>
      <c r="F13" s="140" t="s">
        <v>38</v>
      </c>
      <c r="G13" s="140" t="s">
        <v>37</v>
      </c>
      <c r="H13" s="140" t="s">
        <v>38</v>
      </c>
      <c r="I13" s="140" t="s">
        <v>39</v>
      </c>
      <c r="J13" s="141" t="s">
        <v>13</v>
      </c>
    </row>
    <row r="14" customFormat="false" ht="12.75" hidden="false" customHeight="false" outlineLevel="0" collapsed="false">
      <c r="A14" s="130" t="s">
        <v>20</v>
      </c>
      <c r="B14" s="142" t="n">
        <v>1</v>
      </c>
      <c r="C14" s="143" t="str">
        <f aca="false">IF($K14="Feiertag","0",IF($A14="Donnerstag",Daten!$H$17,IF($A14="Freitag",Daten!$J$17,IF($A14="Montag",Daten!$B$17,IF($A14="Dienstag",Daten!$D$17,IF($A14="Mittwoch",Daten!$F$17,IF($A14="Samstag",Daten!$L$17,"0")))))))</f>
        <v>0</v>
      </c>
      <c r="D14" s="144" t="str">
        <f aca="false">IF($K14="Feiertag","0",IF($A14="Donnerstag",Daten!$I$17,IF($A14="Freitag",Daten!$K$17,IF($A14="Montag",Daten!$C$17,IF($A14="Dienstag",Daten!$E$17,IF($A14="Mittwoch",Daten!$G$17,IF($A14="Samstag",Daten!$M$17,"0")))))))</f>
        <v>0</v>
      </c>
      <c r="E14" s="143" t="str">
        <f aca="false">IF($K14="Feiertag","0",IF($A14="Donnerstag",Daten!$H$18,IF($A14="Freitag",Daten!$J$18,IF($A14="Montag",Daten!$B$18,IF($A14="Dienstag",Daten!$D$18,IF($A14="Mittwoch",Daten!$F$18,IF($A14="Samstag",Daten!$L$18,"0")))))))</f>
        <v>0</v>
      </c>
      <c r="F14" s="144" t="str">
        <f aca="false">IF($K14="Feiertag","0",IF($A14="Donnerstag",Daten!$I$18,IF($A14="Freitag",Daten!$K$18,IF($A14="Montag",Daten!$C$18,IF($A14="Dienstag",Daten!$E$18,IF($A14="Mittwoch",Daten!$G$18,IF($A14="Samstag",Daten!$M$18,"0")))))))</f>
        <v>0</v>
      </c>
      <c r="G14" s="145"/>
      <c r="H14" s="146"/>
      <c r="I14" s="147" t="n">
        <f aca="false">D14-C14+F14-E14+H14-G14</f>
        <v>0</v>
      </c>
      <c r="J14" s="148" t="n">
        <f aca="false">I14</f>
        <v>0</v>
      </c>
      <c r="K14" s="149" t="s">
        <v>41</v>
      </c>
    </row>
    <row r="15" customFormat="false" ht="12.75" hidden="false" customHeight="false" outlineLevel="0" collapsed="false">
      <c r="A15" s="130" t="s">
        <v>21</v>
      </c>
      <c r="B15" s="142" t="n">
        <v>2</v>
      </c>
      <c r="C15" s="92" t="n">
        <f aca="false">IF($K15="Feiertag","0",IF($A15="Donnerstag",Daten!$H$17,IF($A15="Freitag",Daten!$J$17,IF($A15="Montag",Daten!$B$17,IF($A15="Dienstag",Daten!$D$17,IF($A15="Mittwoch",Daten!$F$17,IF($A15="Samstag",Daten!$L$17,"0")))))))</f>
        <v>0</v>
      </c>
      <c r="D15" s="93" t="n">
        <f aca="false">IF($K15="Feiertag","0",IF($A15="Donnerstag",Daten!$I$17,IF($A15="Freitag",Daten!$K$17,IF($A15="Montag",Daten!$C$17,IF($A15="Dienstag",Daten!$E$17,IF($A15="Mittwoch",Daten!$G$17,IF($A15="Samstag",Daten!$M$17,"0")))))))</f>
        <v>0</v>
      </c>
      <c r="E15" s="92" t="n">
        <f aca="false">IF($K15="Feiertag","0",IF($A15="Donnerstag",Daten!$H$18,IF($A15="Freitag",Daten!$J$18,IF($A15="Montag",Daten!$B$18,IF($A15="Dienstag",Daten!$D$18,IF($A15="Mittwoch",Daten!$F$18,IF($A15="Samstag",Daten!$L$18,"0")))))))</f>
        <v>0</v>
      </c>
      <c r="F15" s="93" t="n">
        <f aca="false">IF($K15="Feiertag","0",IF($A15="Donnerstag",Daten!$I$18,IF($A15="Freitag",Daten!$K$18,IF($A15="Montag",Daten!$C$18,IF($A15="Dienstag",Daten!$E$18,IF($A15="Mittwoch",Daten!$G$18,IF($A15="Samstag",Daten!$M$18,"0")))))))</f>
        <v>0</v>
      </c>
      <c r="G15" s="150"/>
      <c r="H15" s="151"/>
      <c r="I15" s="152" t="n">
        <f aca="false">D15-C15+F15-E15+H15-G15</f>
        <v>0</v>
      </c>
      <c r="J15" s="153" t="n">
        <f aca="false">I15</f>
        <v>0</v>
      </c>
    </row>
    <row r="16" customFormat="false" ht="12.75" hidden="false" customHeight="false" outlineLevel="0" collapsed="false">
      <c r="A16" s="130" t="s">
        <v>22</v>
      </c>
      <c r="B16" s="142" t="n">
        <v>3</v>
      </c>
      <c r="C16" s="92" t="n">
        <f aca="false">IF($K16="Feiertag","0",IF($A16="Donnerstag",Daten!$H$17,IF($A16="Freitag",Daten!$J$17,IF($A16="Montag",Daten!$B$17,IF($A16="Dienstag",Daten!$D$17,IF($A16="Mittwoch",Daten!$F$17,IF($A16="Samstag",Daten!$L$17,"0")))))))</f>
        <v>0</v>
      </c>
      <c r="D16" s="93" t="n">
        <f aca="false">IF($K16="Feiertag","0",IF($A16="Donnerstag",Daten!$I$17,IF($A16="Freitag",Daten!$K$17,IF($A16="Montag",Daten!$C$17,IF($A16="Dienstag",Daten!$E$17,IF($A16="Mittwoch",Daten!$G$17,IF($A16="Samstag",Daten!$M$17,"0")))))))</f>
        <v>0</v>
      </c>
      <c r="E16" s="92" t="n">
        <f aca="false">IF($K16="Feiertag","0",IF($A16="Donnerstag",Daten!$H$18,IF($A16="Freitag",Daten!$J$18,IF($A16="Montag",Daten!$B$18,IF($A16="Dienstag",Daten!$D$18,IF($A16="Mittwoch",Daten!$F$18,IF($A16="Samstag",Daten!$L$18,"0")))))))</f>
        <v>0</v>
      </c>
      <c r="F16" s="93" t="n">
        <f aca="false">IF($K16="Feiertag","0",IF($A16="Donnerstag",Daten!$I$18,IF($A16="Freitag",Daten!$K$18,IF($A16="Montag",Daten!$C$18,IF($A16="Dienstag",Daten!$E$18,IF($A16="Mittwoch",Daten!$G$18,IF($A16="Samstag",Daten!$M$18,"0")))))))</f>
        <v>0</v>
      </c>
      <c r="G16" s="150"/>
      <c r="H16" s="154"/>
      <c r="I16" s="152" t="n">
        <f aca="false">D16-C16+F16-E16+H16-G16</f>
        <v>0</v>
      </c>
      <c r="J16" s="153" t="n">
        <f aca="false">I16</f>
        <v>0</v>
      </c>
    </row>
    <row r="17" customFormat="false" ht="12.75" hidden="false" customHeight="false" outlineLevel="0" collapsed="false">
      <c r="A17" s="130" t="s">
        <v>23</v>
      </c>
      <c r="B17" s="142" t="n">
        <v>4</v>
      </c>
      <c r="C17" s="92" t="n">
        <f aca="false">IF($K17="Feiertag","0",IF($A17="Donnerstag",Daten!$H$17,IF($A17="Freitag",Daten!$J$17,IF($A17="Montag",Daten!$B$17,IF($A17="Dienstag",Daten!$D$17,IF($A17="Mittwoch",Daten!$F$17,IF($A17="Samstag",Daten!$L$17,"0")))))))</f>
        <v>0</v>
      </c>
      <c r="D17" s="93" t="n">
        <f aca="false">IF($K17="Feiertag","0",IF($A17="Donnerstag",Daten!$I$17,IF($A17="Freitag",Daten!$K$17,IF($A17="Montag",Daten!$C$17,IF($A17="Dienstag",Daten!$E$17,IF($A17="Mittwoch",Daten!$G$17,IF($A17="Samstag",Daten!$M$17,"0")))))))</f>
        <v>0</v>
      </c>
      <c r="E17" s="92" t="n">
        <f aca="false">IF($K17="Feiertag","0",IF($A17="Donnerstag",Daten!$H$18,IF($A17="Freitag",Daten!$J$18,IF($A17="Montag",Daten!$B$18,IF($A17="Dienstag",Daten!$D$18,IF($A17="Mittwoch",Daten!$F$18,IF($A17="Samstag",Daten!$L$18,"0")))))))</f>
        <v>0</v>
      </c>
      <c r="F17" s="93" t="n">
        <f aca="false">IF($K17="Feiertag","0",IF($A17="Donnerstag",Daten!$I$18,IF($A17="Freitag",Daten!$K$18,IF($A17="Montag",Daten!$C$18,IF($A17="Dienstag",Daten!$E$18,IF($A17="Mittwoch",Daten!$G$18,IF($A17="Samstag",Daten!$M$18,"0")))))))</f>
        <v>0</v>
      </c>
      <c r="G17" s="150"/>
      <c r="H17" s="151"/>
      <c r="I17" s="152" t="n">
        <f aca="false">D17-C17+F17-E17+H17-G17</f>
        <v>0</v>
      </c>
      <c r="J17" s="153" t="n">
        <f aca="false">I17</f>
        <v>0</v>
      </c>
    </row>
    <row r="18" customFormat="false" ht="12.75" hidden="false" customHeight="false" outlineLevel="0" collapsed="false">
      <c r="A18" s="130" t="s">
        <v>24</v>
      </c>
      <c r="B18" s="142" t="n">
        <v>5</v>
      </c>
      <c r="C18" s="92" t="n">
        <f aca="false">IF($K18="Feiertag","0",IF($A18="Donnerstag",Daten!$H$17,IF($A18="Freitag",Daten!$J$17,IF($A18="Montag",Daten!$B$17,IF($A18="Dienstag",Daten!$D$17,IF($A18="Mittwoch",Daten!$F$17,IF($A18="Samstag",Daten!$L$17,"0")))))))</f>
        <v>0</v>
      </c>
      <c r="D18" s="93" t="n">
        <f aca="false">IF($K18="Feiertag","0",IF($A18="Donnerstag",Daten!$I$17,IF($A18="Freitag",Daten!$K$17,IF($A18="Montag",Daten!$C$17,IF($A18="Dienstag",Daten!$E$17,IF($A18="Mittwoch",Daten!$G$17,IF($A18="Samstag",Daten!$M$17,"0")))))))</f>
        <v>0</v>
      </c>
      <c r="E18" s="92" t="n">
        <f aca="false">IF($K18="Feiertag","0",IF($A18="Donnerstag",Daten!$H$18,IF($A18="Freitag",Daten!$J$18,IF($A18="Montag",Daten!$B$18,IF($A18="Dienstag",Daten!$D$18,IF($A18="Mittwoch",Daten!$F$18,IF($A18="Samstag",Daten!$L$18,"0")))))))</f>
        <v>0</v>
      </c>
      <c r="F18" s="93" t="n">
        <f aca="false">IF($K18="Feiertag","0",IF($A18="Donnerstag",Daten!$I$18,IF($A18="Freitag",Daten!$K$18,IF($A18="Montag",Daten!$C$18,IF($A18="Dienstag",Daten!$E$18,IF($A18="Mittwoch",Daten!$G$18,IF($A18="Samstag",Daten!$M$18,"0")))))))</f>
        <v>0</v>
      </c>
      <c r="G18" s="150"/>
      <c r="H18" s="151"/>
      <c r="I18" s="152" t="n">
        <f aca="false">D18-C18+F18-E18+H18-G18</f>
        <v>0</v>
      </c>
      <c r="J18" s="153" t="n">
        <f aca="false">I18</f>
        <v>0</v>
      </c>
    </row>
    <row r="19" customFormat="false" ht="12.75" hidden="false" customHeight="false" outlineLevel="0" collapsed="false">
      <c r="A19" s="130" t="s">
        <v>40</v>
      </c>
      <c r="B19" s="142" t="n">
        <v>6</v>
      </c>
      <c r="C19" s="92" t="str">
        <f aca="false">IF($K19="Feiertag","0",IF($A19="Donnerstag",Daten!$H$17,IF($A19="Freitag",Daten!$J$17,IF($A19="Montag",Daten!$B$17,IF($A19="Dienstag",Daten!$D$17,IF($A19="Mittwoch",Daten!$F$17,IF($A19="Samstag",Daten!$L$17,"0")))))))</f>
        <v>0</v>
      </c>
      <c r="D19" s="93" t="str">
        <f aca="false">IF($K19="Feiertag","0",IF($A19="Donnerstag",Daten!$I$17,IF($A19="Freitag",Daten!$K$17,IF($A19="Montag",Daten!$C$17,IF($A19="Dienstag",Daten!$E$17,IF($A19="Mittwoch",Daten!$G$17,IF($A19="Samstag",Daten!$M$17,"0")))))))</f>
        <v>0</v>
      </c>
      <c r="E19" s="92" t="str">
        <f aca="false">IF($K19="Feiertag","0",IF($A19="Donnerstag",Daten!$H$18,IF($A19="Freitag",Daten!$J$18,IF($A19="Montag",Daten!$B$18,IF($A19="Dienstag",Daten!$D$18,IF($A19="Mittwoch",Daten!$F$18,IF($A19="Samstag",Daten!$L$18,"0")))))))</f>
        <v>0</v>
      </c>
      <c r="F19" s="93" t="str">
        <f aca="false">IF($K19="Feiertag","0",IF($A19="Donnerstag",Daten!$I$18,IF($A19="Freitag",Daten!$K$18,IF($A19="Montag",Daten!$C$18,IF($A19="Dienstag",Daten!$E$18,IF($A19="Mittwoch",Daten!$G$18,IF($A19="Samstag",Daten!$M$18,"0")))))))</f>
        <v>0</v>
      </c>
      <c r="G19" s="150"/>
      <c r="H19" s="151"/>
      <c r="I19" s="152" t="n">
        <f aca="false">D19-C19+F19-E19+H19-G19</f>
        <v>0</v>
      </c>
      <c r="J19" s="153" t="n">
        <f aca="false">I19</f>
        <v>0</v>
      </c>
    </row>
    <row r="20" customFormat="false" ht="12.75" hidden="false" customHeight="false" outlineLevel="0" collapsed="false">
      <c r="A20" s="130" t="s">
        <v>19</v>
      </c>
      <c r="B20" s="142" t="n">
        <v>7</v>
      </c>
      <c r="C20" s="92" t="n">
        <f aca="false">IF($K20="Feiertag","0",IF($A20="Donnerstag",Daten!$H$17,IF($A20="Freitag",Daten!$J$17,IF($A20="Montag",Daten!$B$17,IF($A20="Dienstag",Daten!$D$17,IF($A20="Mittwoch",Daten!$F$17,IF($A20="Samstag",Daten!$L$17,"0")))))))</f>
        <v>0.583333333333333</v>
      </c>
      <c r="D20" s="93" t="n">
        <f aca="false">IF($K20="Feiertag","0",IF($A20="Donnerstag",Daten!$I$17,IF($A20="Freitag",Daten!$K$17,IF($A20="Montag",Daten!$C$17,IF($A20="Dienstag",Daten!$E$17,IF($A20="Mittwoch",Daten!$G$17,IF($A20="Samstag",Daten!$M$17,"0")))))))</f>
        <v>0.770833333333333</v>
      </c>
      <c r="E20" s="92" t="n">
        <f aca="false">IF($K20="Feiertag","0",IF($A20="Donnerstag",Daten!$H$18,IF($A20="Freitag",Daten!$J$18,IF($A20="Montag",Daten!$B$18,IF($A20="Dienstag",Daten!$D$18,IF($A20="Mittwoch",Daten!$F$18,IF($A20="Samstag",Daten!$L$18,"0")))))))</f>
        <v>0</v>
      </c>
      <c r="F20" s="93" t="n">
        <f aca="false">IF($K20="Feiertag","0",IF($A20="Donnerstag",Daten!$I$18,IF($A20="Freitag",Daten!$K$18,IF($A20="Montag",Daten!$C$18,IF($A20="Dienstag",Daten!$E$18,IF($A20="Mittwoch",Daten!$G$18,IF($A20="Samstag",Daten!$M$18,"0")))))))</f>
        <v>0</v>
      </c>
      <c r="G20" s="179"/>
      <c r="H20" s="180"/>
      <c r="I20" s="152" t="n">
        <f aca="false">D20-C20+F20-E20+H20-G20</f>
        <v>0.1875</v>
      </c>
      <c r="J20" s="153" t="n">
        <f aca="false">I20</f>
        <v>0.1875</v>
      </c>
    </row>
    <row r="21" customFormat="false" ht="12.75" hidden="false" customHeight="false" outlineLevel="0" collapsed="false">
      <c r="A21" s="130" t="s">
        <v>20</v>
      </c>
      <c r="B21" s="142" t="n">
        <v>8</v>
      </c>
      <c r="C21" s="92" t="n">
        <f aca="false">IF($K21="Feiertag","0",IF($A21="Donnerstag",Daten!$H$17,IF($A21="Freitag",Daten!$J$17,IF($A21="Montag",Daten!$B$17,IF($A21="Dienstag",Daten!$D$17,IF($A21="Mittwoch",Daten!$F$17,IF($A21="Samstag",Daten!$L$17,"0")))))))</f>
        <v>0.625</v>
      </c>
      <c r="D21" s="93" t="n">
        <f aca="false">IF($K21="Feiertag","0",IF($A21="Donnerstag",Daten!$I$17,IF($A21="Freitag",Daten!$K$17,IF($A21="Montag",Daten!$C$17,IF($A21="Dienstag",Daten!$E$17,IF($A21="Mittwoch",Daten!$G$17,IF($A21="Samstag",Daten!$M$17,"0")))))))</f>
        <v>0.833333333333333</v>
      </c>
      <c r="E21" s="92" t="n">
        <f aca="false">IF($K21="Feiertag","0",IF($A21="Donnerstag",Daten!$H$18,IF($A21="Freitag",Daten!$J$18,IF($A21="Montag",Daten!$B$18,IF($A21="Dienstag",Daten!$D$18,IF($A21="Mittwoch",Daten!$F$18,IF($A21="Samstag",Daten!$L$18,"0")))))))</f>
        <v>0</v>
      </c>
      <c r="F21" s="93" t="n">
        <f aca="false">IF($K21="Feiertag","0",IF($A21="Donnerstag",Daten!$I$18,IF($A21="Freitag",Daten!$K$18,IF($A21="Montag",Daten!$C$18,IF($A21="Dienstag",Daten!$E$18,IF($A21="Mittwoch",Daten!$G$18,IF($A21="Samstag",Daten!$M$18,"0")))))))</f>
        <v>0</v>
      </c>
      <c r="G21" s="150"/>
      <c r="H21" s="151"/>
      <c r="I21" s="152" t="n">
        <f aca="false">D21-C21+F21-E21+H21-G21</f>
        <v>0.208333333333333</v>
      </c>
      <c r="J21" s="153" t="n">
        <f aca="false">I21</f>
        <v>0.208333333333333</v>
      </c>
    </row>
    <row r="22" customFormat="false" ht="12.75" hidden="false" customHeight="false" outlineLevel="0" collapsed="false">
      <c r="A22" s="130" t="s">
        <v>21</v>
      </c>
      <c r="B22" s="142" t="n">
        <v>9</v>
      </c>
      <c r="C22" s="92" t="n">
        <f aca="false">IF($K22="Feiertag","0",IF($A22="Donnerstag",Daten!$H$17,IF($A22="Freitag",Daten!$J$17,IF($A22="Montag",Daten!$B$17,IF($A22="Dienstag",Daten!$D$17,IF($A22="Mittwoch",Daten!$F$17,IF($A22="Samstag",Daten!$L$17,"0")))))))</f>
        <v>0</v>
      </c>
      <c r="D22" s="93" t="n">
        <f aca="false">IF($K22="Feiertag","0",IF($A22="Donnerstag",Daten!$I$17,IF($A22="Freitag",Daten!$K$17,IF($A22="Montag",Daten!$C$17,IF($A22="Dienstag",Daten!$E$17,IF($A22="Mittwoch",Daten!$G$17,IF($A22="Samstag",Daten!$M$17,"0")))))))</f>
        <v>0</v>
      </c>
      <c r="E22" s="92" t="n">
        <f aca="false">IF($K22="Feiertag","0",IF($A22="Donnerstag",Daten!$H$18,IF($A22="Freitag",Daten!$J$18,IF($A22="Montag",Daten!$B$18,IF($A22="Dienstag",Daten!$D$18,IF($A22="Mittwoch",Daten!$F$18,IF($A22="Samstag",Daten!$L$18,"0")))))))</f>
        <v>0</v>
      </c>
      <c r="F22" s="93" t="n">
        <f aca="false">IF($K22="Feiertag","0",IF($A22="Donnerstag",Daten!$I$18,IF($A22="Freitag",Daten!$K$18,IF($A22="Montag",Daten!$C$18,IF($A22="Dienstag",Daten!$E$18,IF($A22="Mittwoch",Daten!$G$18,IF($A22="Samstag",Daten!$M$18,"0")))))))</f>
        <v>0</v>
      </c>
      <c r="G22" s="150"/>
      <c r="H22" s="151"/>
      <c r="I22" s="152" t="n">
        <f aca="false">D22-C22+F22-E22+H22-G22</f>
        <v>0</v>
      </c>
      <c r="J22" s="153" t="n">
        <f aca="false">I22</f>
        <v>0</v>
      </c>
    </row>
    <row r="23" customFormat="false" ht="12.75" hidden="false" customHeight="false" outlineLevel="0" collapsed="false">
      <c r="A23" s="130" t="s">
        <v>22</v>
      </c>
      <c r="B23" s="142" t="n">
        <v>10</v>
      </c>
      <c r="C23" s="92" t="n">
        <f aca="false">IF($K23="Feiertag","0",IF($A23="Donnerstag",Daten!$H$17,IF($A23="Freitag",Daten!$J$17,IF($A23="Montag",Daten!$B$17,IF($A23="Dienstag",Daten!$D$17,IF($A23="Mittwoch",Daten!$F$17,IF($A23="Samstag",Daten!$L$17,"0")))))))</f>
        <v>0</v>
      </c>
      <c r="D23" s="93" t="n">
        <f aca="false">IF($K23="Feiertag","0",IF($A23="Donnerstag",Daten!$I$17,IF($A23="Freitag",Daten!$K$17,IF($A23="Montag",Daten!$C$17,IF($A23="Dienstag",Daten!$E$17,IF($A23="Mittwoch",Daten!$G$17,IF($A23="Samstag",Daten!$M$17,"0")))))))</f>
        <v>0</v>
      </c>
      <c r="E23" s="92" t="n">
        <f aca="false">IF($K23="Feiertag","0",IF($A23="Donnerstag",Daten!$H$18,IF($A23="Freitag",Daten!$J$18,IF($A23="Montag",Daten!$B$18,IF($A23="Dienstag",Daten!$D$18,IF($A23="Mittwoch",Daten!$F$18,IF($A23="Samstag",Daten!$L$18,"0")))))))</f>
        <v>0</v>
      </c>
      <c r="F23" s="93" t="n">
        <f aca="false">IF($K23="Feiertag","0",IF($A23="Donnerstag",Daten!$I$18,IF($A23="Freitag",Daten!$K$18,IF($A23="Montag",Daten!$C$18,IF($A23="Dienstag",Daten!$E$18,IF($A23="Mittwoch",Daten!$G$18,IF($A23="Samstag",Daten!$M$18,"0")))))))</f>
        <v>0</v>
      </c>
      <c r="G23" s="150"/>
      <c r="H23" s="151"/>
      <c r="I23" s="152" t="n">
        <f aca="false">D23-C23+F23-E23+H23-G23</f>
        <v>0</v>
      </c>
      <c r="J23" s="153" t="n">
        <f aca="false">I23</f>
        <v>0</v>
      </c>
    </row>
    <row r="24" customFormat="false" ht="12.75" hidden="false" customHeight="false" outlineLevel="0" collapsed="false">
      <c r="A24" s="130" t="s">
        <v>23</v>
      </c>
      <c r="B24" s="142" t="n">
        <v>11</v>
      </c>
      <c r="C24" s="92" t="n">
        <f aca="false">IF($K24="Feiertag","0",IF($A24="Donnerstag",Daten!$H$17,IF($A24="Freitag",Daten!$J$17,IF($A24="Montag",Daten!$B$17,IF($A24="Dienstag",Daten!$D$17,IF($A24="Mittwoch",Daten!$F$17,IF($A24="Samstag",Daten!$L$17,"0")))))))</f>
        <v>0</v>
      </c>
      <c r="D24" s="93" t="n">
        <f aca="false">IF($K24="Feiertag","0",IF($A24="Donnerstag",Daten!$I$17,IF($A24="Freitag",Daten!$K$17,IF($A24="Montag",Daten!$C$17,IF($A24="Dienstag",Daten!$E$17,IF($A24="Mittwoch",Daten!$G$17,IF($A24="Samstag",Daten!$M$17,"0")))))))</f>
        <v>0</v>
      </c>
      <c r="E24" s="92" t="n">
        <f aca="false">IF($K24="Feiertag","0",IF($A24="Donnerstag",Daten!$H$18,IF($A24="Freitag",Daten!$J$18,IF($A24="Montag",Daten!$B$18,IF($A24="Dienstag",Daten!$D$18,IF($A24="Mittwoch",Daten!$F$18,IF($A24="Samstag",Daten!$L$18,"0")))))))</f>
        <v>0</v>
      </c>
      <c r="F24" s="93" t="n">
        <f aca="false">IF($K24="Feiertag","0",IF($A24="Donnerstag",Daten!$I$18,IF($A24="Freitag",Daten!$K$18,IF($A24="Montag",Daten!$C$18,IF($A24="Dienstag",Daten!$E$18,IF($A24="Mittwoch",Daten!$G$18,IF($A24="Samstag",Daten!$M$18,"0")))))))</f>
        <v>0</v>
      </c>
      <c r="G24" s="150"/>
      <c r="H24" s="151"/>
      <c r="I24" s="152" t="n">
        <f aca="false">D24-C24+F24-E24+H24-G24</f>
        <v>0</v>
      </c>
      <c r="J24" s="153" t="n">
        <f aca="false">I24</f>
        <v>0</v>
      </c>
    </row>
    <row r="25" customFormat="false" ht="12.75" hidden="false" customHeight="false" outlineLevel="0" collapsed="false">
      <c r="A25" s="130" t="s">
        <v>24</v>
      </c>
      <c r="B25" s="142" t="n">
        <v>12</v>
      </c>
      <c r="C25" s="92" t="n">
        <f aca="false">IF($K25="Feiertag","0",IF($A25="Donnerstag",Daten!$H$17,IF($A25="Freitag",Daten!$J$17,IF($A25="Montag",Daten!$B$17,IF($A25="Dienstag",Daten!$D$17,IF($A25="Mittwoch",Daten!$F$17,IF($A25="Samstag",Daten!$L$17,"0")))))))</f>
        <v>0</v>
      </c>
      <c r="D25" s="93" t="n">
        <f aca="false">IF($K25="Feiertag","0",IF($A25="Donnerstag",Daten!$I$17,IF($A25="Freitag",Daten!$K$17,IF($A25="Montag",Daten!$C$17,IF($A25="Dienstag",Daten!$E$17,IF($A25="Mittwoch",Daten!$G$17,IF($A25="Samstag",Daten!$M$17,"0")))))))</f>
        <v>0</v>
      </c>
      <c r="E25" s="92" t="n">
        <f aca="false">IF($K25="Feiertag","0",IF($A25="Donnerstag",Daten!$H$18,IF($A25="Freitag",Daten!$J$18,IF($A25="Montag",Daten!$B$18,IF($A25="Dienstag",Daten!$D$18,IF($A25="Mittwoch",Daten!$F$18,IF($A25="Samstag",Daten!$L$18,"0")))))))</f>
        <v>0</v>
      </c>
      <c r="F25" s="93" t="n">
        <f aca="false">IF($K25="Feiertag","0",IF($A25="Donnerstag",Daten!$I$18,IF($A25="Freitag",Daten!$K$18,IF($A25="Montag",Daten!$C$18,IF($A25="Dienstag",Daten!$E$18,IF($A25="Mittwoch",Daten!$G$18,IF($A25="Samstag",Daten!$M$18,"0")))))))</f>
        <v>0</v>
      </c>
      <c r="G25" s="150"/>
      <c r="H25" s="151"/>
      <c r="I25" s="152" t="n">
        <f aca="false">D25-C25+F25-E25+H25-G25</f>
        <v>0</v>
      </c>
      <c r="J25" s="153" t="n">
        <f aca="false">I25</f>
        <v>0</v>
      </c>
    </row>
    <row r="26" customFormat="false" ht="12.75" hidden="false" customHeight="false" outlineLevel="0" collapsed="false">
      <c r="A26" s="130" t="s">
        <v>40</v>
      </c>
      <c r="B26" s="142" t="n">
        <v>13</v>
      </c>
      <c r="C26" s="92" t="str">
        <f aca="false">IF($K26="Feiertag","0",IF($A26="Donnerstag",Daten!$H$17,IF($A26="Freitag",Daten!$J$17,IF($A26="Montag",Daten!$B$17,IF($A26="Dienstag",Daten!$D$17,IF($A26="Mittwoch",Daten!$F$17,IF($A26="Samstag",Daten!$L$17,"0")))))))</f>
        <v>0</v>
      </c>
      <c r="D26" s="93" t="str">
        <f aca="false">IF($K26="Feiertag","0",IF($A26="Donnerstag",Daten!$I$17,IF($A26="Freitag",Daten!$K$17,IF($A26="Montag",Daten!$C$17,IF($A26="Dienstag",Daten!$E$17,IF($A26="Mittwoch",Daten!$G$17,IF($A26="Samstag",Daten!$M$17,"0")))))))</f>
        <v>0</v>
      </c>
      <c r="E26" s="92" t="str">
        <f aca="false">IF($K26="Feiertag","0",IF($A26="Donnerstag",Daten!$H$18,IF($A26="Freitag",Daten!$J$18,IF($A26="Montag",Daten!$B$18,IF($A26="Dienstag",Daten!$D$18,IF($A26="Mittwoch",Daten!$F$18,IF($A26="Samstag",Daten!$L$18,"0")))))))</f>
        <v>0</v>
      </c>
      <c r="F26" s="93" t="str">
        <f aca="false">IF($K26="Feiertag","0",IF($A26="Donnerstag",Daten!$I$18,IF($A26="Freitag",Daten!$K$18,IF($A26="Montag",Daten!$C$18,IF($A26="Dienstag",Daten!$E$18,IF($A26="Mittwoch",Daten!$G$18,IF($A26="Samstag",Daten!$M$18,"0")))))))</f>
        <v>0</v>
      </c>
      <c r="G26" s="150"/>
      <c r="H26" s="151"/>
      <c r="I26" s="152" t="n">
        <f aca="false">D26-C26+F26-E26+H26-G26</f>
        <v>0</v>
      </c>
      <c r="J26" s="153" t="n">
        <f aca="false">I26</f>
        <v>0</v>
      </c>
    </row>
    <row r="27" customFormat="false" ht="12.75" hidden="false" customHeight="false" outlineLevel="0" collapsed="false">
      <c r="A27" s="130" t="s">
        <v>19</v>
      </c>
      <c r="B27" s="142" t="n">
        <v>14</v>
      </c>
      <c r="C27" s="92" t="n">
        <f aca="false">IF($K27="Feiertag","0",IF($A27="Donnerstag",Daten!$H$17,IF($A27="Freitag",Daten!$J$17,IF($A27="Montag",Daten!$B$17,IF($A27="Dienstag",Daten!$D$17,IF($A27="Mittwoch",Daten!$F$17,IF($A27="Samstag",Daten!$L$17,"0")))))))</f>
        <v>0.583333333333333</v>
      </c>
      <c r="D27" s="93" t="n">
        <f aca="false">IF($K27="Feiertag","0",IF($A27="Donnerstag",Daten!$I$17,IF($A27="Freitag",Daten!$K$17,IF($A27="Montag",Daten!$C$17,IF($A27="Dienstag",Daten!$E$17,IF($A27="Mittwoch",Daten!$G$17,IF($A27="Samstag",Daten!$M$17,"0")))))))</f>
        <v>0.770833333333333</v>
      </c>
      <c r="E27" s="92" t="n">
        <f aca="false">IF($K27="Feiertag","0",IF($A27="Donnerstag",Daten!$H$18,IF($A27="Freitag",Daten!$J$18,IF($A27="Montag",Daten!$B$18,IF($A27="Dienstag",Daten!$D$18,IF($A27="Mittwoch",Daten!$F$18,IF($A27="Samstag",Daten!$L$18,"0")))))))</f>
        <v>0</v>
      </c>
      <c r="F27" s="93" t="n">
        <f aca="false">IF($K27="Feiertag","0",IF($A27="Donnerstag",Daten!$I$18,IF($A27="Freitag",Daten!$K$18,IF($A27="Montag",Daten!$C$18,IF($A27="Dienstag",Daten!$E$18,IF($A27="Mittwoch",Daten!$G$18,IF($A27="Samstag",Daten!$M$18,"0")))))))</f>
        <v>0</v>
      </c>
      <c r="G27" s="150"/>
      <c r="H27" s="151"/>
      <c r="I27" s="152" t="n">
        <f aca="false">D27-C27+F27-E27+H27-G27</f>
        <v>0.1875</v>
      </c>
      <c r="J27" s="153" t="n">
        <f aca="false">I27</f>
        <v>0.1875</v>
      </c>
    </row>
    <row r="28" customFormat="false" ht="12.75" hidden="false" customHeight="false" outlineLevel="0" collapsed="false">
      <c r="A28" s="130" t="s">
        <v>20</v>
      </c>
      <c r="B28" s="142" t="n">
        <v>15</v>
      </c>
      <c r="C28" s="92" t="n">
        <f aca="false">IF($K28="Feiertag","0",IF($A28="Donnerstag",Daten!$H$17,IF($A28="Freitag",Daten!$J$17,IF($A28="Montag",Daten!$B$17,IF($A28="Dienstag",Daten!$D$17,IF($A28="Mittwoch",Daten!$F$17,IF($A28="Samstag",Daten!$L$17,"0")))))))</f>
        <v>0.625</v>
      </c>
      <c r="D28" s="93" t="n">
        <f aca="false">IF($K28="Feiertag","0",IF($A28="Donnerstag",Daten!$I$17,IF($A28="Freitag",Daten!$K$17,IF($A28="Montag",Daten!$C$17,IF($A28="Dienstag",Daten!$E$17,IF($A28="Mittwoch",Daten!$G$17,IF($A28="Samstag",Daten!$M$17,"0")))))))</f>
        <v>0.833333333333333</v>
      </c>
      <c r="E28" s="92" t="n">
        <f aca="false">IF($K28="Feiertag","0",IF($A28="Donnerstag",Daten!$H$18,IF($A28="Freitag",Daten!$J$18,IF($A28="Montag",Daten!$B$18,IF($A28="Dienstag",Daten!$D$18,IF($A28="Mittwoch",Daten!$F$18,IF($A28="Samstag",Daten!$L$18,"0")))))))</f>
        <v>0</v>
      </c>
      <c r="F28" s="93" t="n">
        <f aca="false">IF($K28="Feiertag","0",IF($A28="Donnerstag",Daten!$I$18,IF($A28="Freitag",Daten!$K$18,IF($A28="Montag",Daten!$C$18,IF($A28="Dienstag",Daten!$E$18,IF($A28="Mittwoch",Daten!$G$18,IF($A28="Samstag",Daten!$M$18,"0")))))))</f>
        <v>0</v>
      </c>
      <c r="G28" s="150"/>
      <c r="H28" s="151"/>
      <c r="I28" s="152" t="n">
        <f aca="false">D28-C28+F28-E28+H28-G28</f>
        <v>0.208333333333333</v>
      </c>
      <c r="J28" s="153" t="n">
        <f aca="false">I28</f>
        <v>0.208333333333333</v>
      </c>
    </row>
    <row r="29" customFormat="false" ht="12.75" hidden="false" customHeight="false" outlineLevel="0" collapsed="false">
      <c r="A29" s="130" t="s">
        <v>21</v>
      </c>
      <c r="B29" s="142" t="n">
        <v>16</v>
      </c>
      <c r="C29" s="92" t="n">
        <f aca="false">IF($K29="Feiertag","0",IF($A29="Donnerstag",Daten!$H$17,IF($A29="Freitag",Daten!$J$17,IF($A29="Montag",Daten!$B$17,IF($A29="Dienstag",Daten!$D$17,IF($A29="Mittwoch",Daten!$F$17,IF($A29="Samstag",Daten!$L$17,"0")))))))</f>
        <v>0</v>
      </c>
      <c r="D29" s="93" t="n">
        <f aca="false">IF($K29="Feiertag","0",IF($A29="Donnerstag",Daten!$I$17,IF($A29="Freitag",Daten!$K$17,IF($A29="Montag",Daten!$C$17,IF($A29="Dienstag",Daten!$E$17,IF($A29="Mittwoch",Daten!$G$17,IF($A29="Samstag",Daten!$M$17,"0")))))))</f>
        <v>0</v>
      </c>
      <c r="E29" s="92" t="n">
        <f aca="false">IF($K29="Feiertag","0",IF($A29="Donnerstag",Daten!$H$18,IF($A29="Freitag",Daten!$J$18,IF($A29="Montag",Daten!$B$18,IF($A29="Dienstag",Daten!$D$18,IF($A29="Mittwoch",Daten!$F$18,IF($A29="Samstag",Daten!$L$18,"0")))))))</f>
        <v>0</v>
      </c>
      <c r="F29" s="93" t="n">
        <f aca="false">IF($K29="Feiertag","0",IF($A29="Donnerstag",Daten!$I$18,IF($A29="Freitag",Daten!$K$18,IF($A29="Montag",Daten!$C$18,IF($A29="Dienstag",Daten!$E$18,IF($A29="Mittwoch",Daten!$G$18,IF($A29="Samstag",Daten!$M$18,"0")))))))</f>
        <v>0</v>
      </c>
      <c r="G29" s="150"/>
      <c r="H29" s="151"/>
      <c r="I29" s="152" t="n">
        <f aca="false">D29-C29+F29-E29+H29-G29</f>
        <v>0</v>
      </c>
      <c r="J29" s="153" t="n">
        <f aca="false">I29</f>
        <v>0</v>
      </c>
    </row>
    <row r="30" customFormat="false" ht="12.75" hidden="false" customHeight="false" outlineLevel="0" collapsed="false">
      <c r="A30" s="130" t="s">
        <v>22</v>
      </c>
      <c r="B30" s="142" t="n">
        <v>17</v>
      </c>
      <c r="C30" s="92" t="n">
        <f aca="false">IF($K30="Feiertag","0",IF($A30="Donnerstag",Daten!$H$17,IF($A30="Freitag",Daten!$J$17,IF($A30="Montag",Daten!$B$17,IF($A30="Dienstag",Daten!$D$17,IF($A30="Mittwoch",Daten!$F$17,IF($A30="Samstag",Daten!$L$17,"0")))))))</f>
        <v>0</v>
      </c>
      <c r="D30" s="93" t="n">
        <f aca="false">IF($K30="Feiertag","0",IF($A30="Donnerstag",Daten!$I$17,IF($A30="Freitag",Daten!$K$17,IF($A30="Montag",Daten!$C$17,IF($A30="Dienstag",Daten!$E$17,IF($A30="Mittwoch",Daten!$G$17,IF($A30="Samstag",Daten!$M$17,"0")))))))</f>
        <v>0</v>
      </c>
      <c r="E30" s="92" t="n">
        <f aca="false">IF($K30="Feiertag","0",IF($A30="Donnerstag",Daten!$H$18,IF($A30="Freitag",Daten!$J$18,IF($A30="Montag",Daten!$B$18,IF($A30="Dienstag",Daten!$D$18,IF($A30="Mittwoch",Daten!$F$18,IF($A30="Samstag",Daten!$L$18,"0")))))))</f>
        <v>0</v>
      </c>
      <c r="F30" s="93" t="n">
        <f aca="false">IF($K30="Feiertag","0",IF($A30="Donnerstag",Daten!$I$18,IF($A30="Freitag",Daten!$K$18,IF($A30="Montag",Daten!$C$18,IF($A30="Dienstag",Daten!$E$18,IF($A30="Mittwoch",Daten!$G$18,IF($A30="Samstag",Daten!$M$18,"0")))))))</f>
        <v>0</v>
      </c>
      <c r="G30" s="179"/>
      <c r="H30" s="180"/>
      <c r="I30" s="152" t="n">
        <f aca="false">D30-C30+F30-E30+H30-G30</f>
        <v>0</v>
      </c>
      <c r="J30" s="153" t="n">
        <f aca="false">I30</f>
        <v>0</v>
      </c>
    </row>
    <row r="31" customFormat="false" ht="12.75" hidden="false" customHeight="false" outlineLevel="0" collapsed="false">
      <c r="A31" s="130" t="s">
        <v>23</v>
      </c>
      <c r="B31" s="142" t="n">
        <v>18</v>
      </c>
      <c r="C31" s="92" t="n">
        <f aca="false">IF($K31="Feiertag","0",IF($A31="Donnerstag",Daten!$H$17,IF($A31="Freitag",Daten!$J$17,IF($A31="Montag",Daten!$B$17,IF($A31="Dienstag",Daten!$D$17,IF($A31="Mittwoch",Daten!$F$17,IF($A31="Samstag",Daten!$L$17,"0")))))))</f>
        <v>0</v>
      </c>
      <c r="D31" s="93" t="n">
        <f aca="false">IF($K31="Feiertag","0",IF($A31="Donnerstag",Daten!$I$17,IF($A31="Freitag",Daten!$K$17,IF($A31="Montag",Daten!$C$17,IF($A31="Dienstag",Daten!$E$17,IF($A31="Mittwoch",Daten!$G$17,IF($A31="Samstag",Daten!$M$17,"0")))))))</f>
        <v>0</v>
      </c>
      <c r="E31" s="92" t="n">
        <f aca="false">IF($K31="Feiertag","0",IF($A31="Donnerstag",Daten!$H$18,IF($A31="Freitag",Daten!$J$18,IF($A31="Montag",Daten!$B$18,IF($A31="Dienstag",Daten!$D$18,IF($A31="Mittwoch",Daten!$F$18,IF($A31="Samstag",Daten!$L$18,"0")))))))</f>
        <v>0</v>
      </c>
      <c r="F31" s="93" t="n">
        <f aca="false">IF($K31="Feiertag","0",IF($A31="Donnerstag",Daten!$I$18,IF($A31="Freitag",Daten!$K$18,IF($A31="Montag",Daten!$C$18,IF($A31="Dienstag",Daten!$E$18,IF($A31="Mittwoch",Daten!$G$18,IF($A31="Samstag",Daten!$M$18,"0")))))))</f>
        <v>0</v>
      </c>
      <c r="G31" s="150"/>
      <c r="H31" s="151"/>
      <c r="I31" s="152" t="n">
        <f aca="false">D31-C31+F31-E31+H31-G31</f>
        <v>0</v>
      </c>
      <c r="J31" s="153" t="n">
        <f aca="false">I31</f>
        <v>0</v>
      </c>
    </row>
    <row r="32" customFormat="false" ht="12.75" hidden="false" customHeight="false" outlineLevel="0" collapsed="false">
      <c r="A32" s="130" t="s">
        <v>24</v>
      </c>
      <c r="B32" s="142" t="n">
        <v>19</v>
      </c>
      <c r="C32" s="92" t="n">
        <f aca="false">IF($K32="Feiertag","0",IF($A32="Donnerstag",Daten!$H$17,IF($A32="Freitag",Daten!$J$17,IF($A32="Montag",Daten!$B$17,IF($A32="Dienstag",Daten!$D$17,IF($A32="Mittwoch",Daten!$F$17,IF($A32="Samstag",Daten!$L$17,"0")))))))</f>
        <v>0</v>
      </c>
      <c r="D32" s="93" t="n">
        <f aca="false">IF($K32="Feiertag","0",IF($A32="Donnerstag",Daten!$I$17,IF($A32="Freitag",Daten!$K$17,IF($A32="Montag",Daten!$C$17,IF($A32="Dienstag",Daten!$E$17,IF($A32="Mittwoch",Daten!$G$17,IF($A32="Samstag",Daten!$M$17,"0")))))))</f>
        <v>0</v>
      </c>
      <c r="E32" s="92" t="n">
        <f aca="false">IF($K32="Feiertag","0",IF($A32="Donnerstag",Daten!$H$18,IF($A32="Freitag",Daten!$J$18,IF($A32="Montag",Daten!$B$18,IF($A32="Dienstag",Daten!$D$18,IF($A32="Mittwoch",Daten!$F$18,IF($A32="Samstag",Daten!$L$18,"0")))))))</f>
        <v>0</v>
      </c>
      <c r="F32" s="93" t="n">
        <f aca="false">IF($K32="Feiertag","0",IF($A32="Donnerstag",Daten!$I$18,IF($A32="Freitag",Daten!$K$18,IF($A32="Montag",Daten!$C$18,IF($A32="Dienstag",Daten!$E$18,IF($A32="Mittwoch",Daten!$G$18,IF($A32="Samstag",Daten!$M$18,"0")))))))</f>
        <v>0</v>
      </c>
      <c r="G32" s="150"/>
      <c r="H32" s="151"/>
      <c r="I32" s="152" t="n">
        <f aca="false">D32-C32+F32-E32+H32-G32</f>
        <v>0</v>
      </c>
      <c r="J32" s="153" t="n">
        <f aca="false">I32</f>
        <v>0</v>
      </c>
    </row>
    <row r="33" customFormat="false" ht="12.75" hidden="false" customHeight="false" outlineLevel="0" collapsed="false">
      <c r="A33" s="130" t="s">
        <v>40</v>
      </c>
      <c r="B33" s="142" t="n">
        <v>20</v>
      </c>
      <c r="C33" s="92" t="str">
        <f aca="false">IF($K33="Feiertag","0",IF($A33="Donnerstag",Daten!$H$17,IF($A33="Freitag",Daten!$J$17,IF($A33="Montag",Daten!$B$17,IF($A33="Dienstag",Daten!$D$17,IF($A33="Mittwoch",Daten!$F$17,IF($A33="Samstag",Daten!$L$17,"0")))))))</f>
        <v>0</v>
      </c>
      <c r="D33" s="93" t="str">
        <f aca="false">IF($K33="Feiertag","0",IF($A33="Donnerstag",Daten!$I$17,IF($A33="Freitag",Daten!$K$17,IF($A33="Montag",Daten!$C$17,IF($A33="Dienstag",Daten!$E$17,IF($A33="Mittwoch",Daten!$G$17,IF($A33="Samstag",Daten!$M$17,"0")))))))</f>
        <v>0</v>
      </c>
      <c r="E33" s="92" t="str">
        <f aca="false">IF($K33="Feiertag","0",IF($A33="Donnerstag",Daten!$H$18,IF($A33="Freitag",Daten!$J$18,IF($A33="Montag",Daten!$B$18,IF($A33="Dienstag",Daten!$D$18,IF($A33="Mittwoch",Daten!$F$18,IF($A33="Samstag",Daten!$L$18,"0")))))))</f>
        <v>0</v>
      </c>
      <c r="F33" s="93" t="str">
        <f aca="false">IF($K33="Feiertag","0",IF($A33="Donnerstag",Daten!$I$18,IF($A33="Freitag",Daten!$K$18,IF($A33="Montag",Daten!$C$18,IF($A33="Dienstag",Daten!$E$18,IF($A33="Mittwoch",Daten!$G$18,IF($A33="Samstag",Daten!$M$18,"0")))))))</f>
        <v>0</v>
      </c>
      <c r="G33" s="150"/>
      <c r="H33" s="151"/>
      <c r="I33" s="152" t="n">
        <f aca="false">D33-C33+F33-E33+H33-G33</f>
        <v>0</v>
      </c>
      <c r="J33" s="153" t="n">
        <f aca="false">I33</f>
        <v>0</v>
      </c>
    </row>
    <row r="34" customFormat="false" ht="12.75" hidden="false" customHeight="false" outlineLevel="0" collapsed="false">
      <c r="A34" s="130" t="s">
        <v>19</v>
      </c>
      <c r="B34" s="142" t="n">
        <v>21</v>
      </c>
      <c r="C34" s="92" t="n">
        <f aca="false">IF($K34="Feiertag","0",IF($A34="Donnerstag",Daten!$H$17,IF($A34="Freitag",Daten!$J$17,IF($A34="Montag",Daten!$B$17,IF($A34="Dienstag",Daten!$D$17,IF($A34="Mittwoch",Daten!$F$17,IF($A34="Samstag",Daten!$L$17,"0")))))))</f>
        <v>0.583333333333333</v>
      </c>
      <c r="D34" s="93" t="n">
        <f aca="false">IF($K34="Feiertag","0",IF($A34="Donnerstag",Daten!$I$17,IF($A34="Freitag",Daten!$K$17,IF($A34="Montag",Daten!$C$17,IF($A34="Dienstag",Daten!$E$17,IF($A34="Mittwoch",Daten!$G$17,IF($A34="Samstag",Daten!$M$17,"0")))))))</f>
        <v>0.770833333333333</v>
      </c>
      <c r="E34" s="92" t="n">
        <f aca="false">IF($K34="Feiertag","0",IF($A34="Donnerstag",Daten!$H$18,IF($A34="Freitag",Daten!$J$18,IF($A34="Montag",Daten!$B$18,IF($A34="Dienstag",Daten!$D$18,IF($A34="Mittwoch",Daten!$F$18,IF($A34="Samstag",Daten!$L$18,"0")))))))</f>
        <v>0</v>
      </c>
      <c r="F34" s="93" t="n">
        <f aca="false">IF($K34="Feiertag","0",IF($A34="Donnerstag",Daten!$I$18,IF($A34="Freitag",Daten!$K$18,IF($A34="Montag",Daten!$C$18,IF($A34="Dienstag",Daten!$E$18,IF($A34="Mittwoch",Daten!$G$18,IF($A34="Samstag",Daten!$M$18,"0")))))))</f>
        <v>0</v>
      </c>
      <c r="G34" s="150"/>
      <c r="H34" s="151"/>
      <c r="I34" s="152" t="n">
        <f aca="false">D34-C34+F34-E34+H34-G34</f>
        <v>0.1875</v>
      </c>
      <c r="J34" s="153" t="n">
        <f aca="false">I34</f>
        <v>0.1875</v>
      </c>
    </row>
    <row r="35" customFormat="false" ht="12.75" hidden="false" customHeight="false" outlineLevel="0" collapsed="false">
      <c r="A35" s="130" t="s">
        <v>20</v>
      </c>
      <c r="B35" s="142" t="n">
        <v>22</v>
      </c>
      <c r="C35" s="92" t="n">
        <f aca="false">IF($K35="Feiertag","0",IF($A35="Donnerstag",Daten!$H$17,IF($A35="Freitag",Daten!$J$17,IF($A35="Montag",Daten!$B$17,IF($A35="Dienstag",Daten!$D$17,IF($A35="Mittwoch",Daten!$F$17,IF($A35="Samstag",Daten!$L$17,"0")))))))</f>
        <v>0.625</v>
      </c>
      <c r="D35" s="93" t="n">
        <f aca="false">IF($K35="Feiertag","0",IF($A35="Donnerstag",Daten!$I$17,IF($A35="Freitag",Daten!$K$17,IF($A35="Montag",Daten!$C$17,IF($A35="Dienstag",Daten!$E$17,IF($A35="Mittwoch",Daten!$G$17,IF($A35="Samstag",Daten!$M$17,"0")))))))</f>
        <v>0.833333333333333</v>
      </c>
      <c r="E35" s="92" t="n">
        <f aca="false">IF($K35="Feiertag","0",IF($A35="Donnerstag",Daten!$H$18,IF($A35="Freitag",Daten!$J$18,IF($A35="Montag",Daten!$B$18,IF($A35="Dienstag",Daten!$D$18,IF($A35="Mittwoch",Daten!$F$18,IF($A35="Samstag",Daten!$L$18,"0")))))))</f>
        <v>0</v>
      </c>
      <c r="F35" s="93" t="n">
        <f aca="false">IF($K35="Feiertag","0",IF($A35="Donnerstag",Daten!$I$18,IF($A35="Freitag",Daten!$K$18,IF($A35="Montag",Daten!$C$18,IF($A35="Dienstag",Daten!$E$18,IF($A35="Mittwoch",Daten!$G$18,IF($A35="Samstag",Daten!$M$18,"0")))))))</f>
        <v>0</v>
      </c>
      <c r="G35" s="150"/>
      <c r="H35" s="151"/>
      <c r="I35" s="152" t="n">
        <f aca="false">D35-C35+F35-E35+H35-G35</f>
        <v>0.208333333333333</v>
      </c>
      <c r="J35" s="153" t="n">
        <f aca="false">I35</f>
        <v>0.208333333333333</v>
      </c>
    </row>
    <row r="36" customFormat="false" ht="12.75" hidden="false" customHeight="false" outlineLevel="0" collapsed="false">
      <c r="A36" s="130" t="s">
        <v>21</v>
      </c>
      <c r="B36" s="142" t="n">
        <v>23</v>
      </c>
      <c r="C36" s="92" t="n">
        <f aca="false">IF($K36="Feiertag","0",IF($A36="Donnerstag",Daten!$H$17,IF($A36="Freitag",Daten!$J$17,IF($A36="Montag",Daten!$B$17,IF($A36="Dienstag",Daten!$D$17,IF($A36="Mittwoch",Daten!$F$17,IF($A36="Samstag",Daten!$L$17,"0")))))))</f>
        <v>0</v>
      </c>
      <c r="D36" s="93" t="n">
        <f aca="false">IF($K36="Feiertag","0",IF($A36="Donnerstag",Daten!$I$17,IF($A36="Freitag",Daten!$K$17,IF($A36="Montag",Daten!$C$17,IF($A36="Dienstag",Daten!$E$17,IF($A36="Mittwoch",Daten!$G$17,IF($A36="Samstag",Daten!$M$17,"0")))))))</f>
        <v>0</v>
      </c>
      <c r="E36" s="92" t="n">
        <f aca="false">IF($K36="Feiertag","0",IF($A36="Donnerstag",Daten!$H$18,IF($A36="Freitag",Daten!$J$18,IF($A36="Montag",Daten!$B$18,IF($A36="Dienstag",Daten!$D$18,IF($A36="Mittwoch",Daten!$F$18,IF($A36="Samstag",Daten!$L$18,"0")))))))</f>
        <v>0</v>
      </c>
      <c r="F36" s="93" t="n">
        <f aca="false">IF($K36="Feiertag","0",IF($A36="Donnerstag",Daten!$I$18,IF($A36="Freitag",Daten!$K$18,IF($A36="Montag",Daten!$C$18,IF($A36="Dienstag",Daten!$E$18,IF($A36="Mittwoch",Daten!$G$18,IF($A36="Samstag",Daten!$M$18,"0")))))))</f>
        <v>0</v>
      </c>
      <c r="G36" s="150"/>
      <c r="H36" s="151"/>
      <c r="I36" s="152" t="n">
        <f aca="false">D36-C36+F36-E36+H36-G36</f>
        <v>0</v>
      </c>
      <c r="J36" s="153" t="n">
        <f aca="false">I36</f>
        <v>0</v>
      </c>
    </row>
    <row r="37" customFormat="false" ht="12.75" hidden="false" customHeight="false" outlineLevel="0" collapsed="false">
      <c r="A37" s="130" t="s">
        <v>22</v>
      </c>
      <c r="B37" s="142" t="n">
        <v>24</v>
      </c>
      <c r="C37" s="92" t="n">
        <f aca="false">IF($K37="Feiertag","0",IF($A37="Donnerstag",Daten!$H$17,IF($A37="Freitag",Daten!$J$17,IF($A37="Montag",Daten!$B$17,IF($A37="Dienstag",Daten!$D$17,IF($A37="Mittwoch",Daten!$F$17,IF($A37="Samstag",Daten!$L$17,"0")))))))</f>
        <v>0</v>
      </c>
      <c r="D37" s="93" t="n">
        <f aca="false">IF($K37="Feiertag","0",IF($A37="Donnerstag",Daten!$I$17,IF($A37="Freitag",Daten!$K$17,IF($A37="Montag",Daten!$C$17,IF($A37="Dienstag",Daten!$E$17,IF($A37="Mittwoch",Daten!$G$17,IF($A37="Samstag",Daten!$M$17,"0")))))))</f>
        <v>0</v>
      </c>
      <c r="E37" s="92" t="n">
        <f aca="false">IF($K37="Feiertag","0",IF($A37="Donnerstag",Daten!$H$18,IF($A37="Freitag",Daten!$J$18,IF($A37="Montag",Daten!$B$18,IF($A37="Dienstag",Daten!$D$18,IF($A37="Mittwoch",Daten!$F$18,IF($A37="Samstag",Daten!$L$18,"0")))))))</f>
        <v>0</v>
      </c>
      <c r="F37" s="93" t="n">
        <f aca="false">IF($K37="Feiertag","0",IF($A37="Donnerstag",Daten!$I$18,IF($A37="Freitag",Daten!$K$18,IF($A37="Montag",Daten!$C$18,IF($A37="Dienstag",Daten!$E$18,IF($A37="Mittwoch",Daten!$G$18,IF($A37="Samstag",Daten!$M$18,"0")))))))</f>
        <v>0</v>
      </c>
      <c r="G37" s="150"/>
      <c r="H37" s="151"/>
      <c r="I37" s="152" t="n">
        <f aca="false">D37-C37+F37-E37+H37-G37</f>
        <v>0</v>
      </c>
      <c r="J37" s="153" t="n">
        <f aca="false">I37</f>
        <v>0</v>
      </c>
    </row>
    <row r="38" customFormat="false" ht="12.75" hidden="false" customHeight="false" outlineLevel="0" collapsed="false">
      <c r="A38" s="130" t="s">
        <v>23</v>
      </c>
      <c r="B38" s="142" t="n">
        <v>25</v>
      </c>
      <c r="C38" s="92" t="n">
        <f aca="false">IF($K38="Feiertag","0",IF($A38="Donnerstag",Daten!$H$17,IF($A38="Freitag",Daten!$J$17,IF($A38="Montag",Daten!$B$17,IF($A38="Dienstag",Daten!$D$17,IF($A38="Mittwoch",Daten!$F$17,IF($A38="Samstag",Daten!$L$17,"0")))))))</f>
        <v>0</v>
      </c>
      <c r="D38" s="93" t="n">
        <f aca="false">IF($K38="Feiertag","0",IF($A38="Donnerstag",Daten!$I$17,IF($A38="Freitag",Daten!$K$17,IF($A38="Montag",Daten!$C$17,IF($A38="Dienstag",Daten!$E$17,IF($A38="Mittwoch",Daten!$G$17,IF($A38="Samstag",Daten!$M$17,"0")))))))</f>
        <v>0</v>
      </c>
      <c r="E38" s="92" t="n">
        <f aca="false">IF($K38="Feiertag","0",IF($A38="Donnerstag",Daten!$H$18,IF($A38="Freitag",Daten!$J$18,IF($A38="Montag",Daten!$B$18,IF($A38="Dienstag",Daten!$D$18,IF($A38="Mittwoch",Daten!$F$18,IF($A38="Samstag",Daten!$L$18,"0")))))))</f>
        <v>0</v>
      </c>
      <c r="F38" s="93" t="n">
        <f aca="false">IF($K38="Feiertag","0",IF($A38="Donnerstag",Daten!$I$18,IF($A38="Freitag",Daten!$K$18,IF($A38="Montag",Daten!$C$18,IF($A38="Dienstag",Daten!$E$18,IF($A38="Mittwoch",Daten!$G$18,IF($A38="Samstag",Daten!$M$18,"0")))))))</f>
        <v>0</v>
      </c>
      <c r="G38" s="150"/>
      <c r="H38" s="151"/>
      <c r="I38" s="152" t="n">
        <f aca="false">D38-C38+F38-E38+H38-G38</f>
        <v>0</v>
      </c>
      <c r="J38" s="153" t="n">
        <f aca="false">I38</f>
        <v>0</v>
      </c>
    </row>
    <row r="39" customFormat="false" ht="12.75" hidden="false" customHeight="false" outlineLevel="0" collapsed="false">
      <c r="A39" s="130" t="s">
        <v>24</v>
      </c>
      <c r="B39" s="142" t="n">
        <v>26</v>
      </c>
      <c r="C39" s="92" t="n">
        <f aca="false">IF($K39="Feiertag","0",IF($A39="Donnerstag",Daten!$H$17,IF($A39="Freitag",Daten!$J$17,IF($A39="Montag",Daten!$B$17,IF($A39="Dienstag",Daten!$D$17,IF($A39="Mittwoch",Daten!$F$17,IF($A39="Samstag",Daten!$L$17,"0")))))))</f>
        <v>0</v>
      </c>
      <c r="D39" s="93" t="n">
        <f aca="false">IF($K39="Feiertag","0",IF($A39="Donnerstag",Daten!$I$17,IF($A39="Freitag",Daten!$K$17,IF($A39="Montag",Daten!$C$17,IF($A39="Dienstag",Daten!$E$17,IF($A39="Mittwoch",Daten!$G$17,IF($A39="Samstag",Daten!$M$17,"0")))))))</f>
        <v>0</v>
      </c>
      <c r="E39" s="92" t="n">
        <f aca="false">IF($K39="Feiertag","0",IF($A39="Donnerstag",Daten!$H$18,IF($A39="Freitag",Daten!$J$18,IF($A39="Montag",Daten!$B$18,IF($A39="Dienstag",Daten!$D$18,IF($A39="Mittwoch",Daten!$F$18,IF($A39="Samstag",Daten!$L$18,"0")))))))</f>
        <v>0</v>
      </c>
      <c r="F39" s="93" t="n">
        <f aca="false">IF($K39="Feiertag","0",IF($A39="Donnerstag",Daten!$I$18,IF($A39="Freitag",Daten!$K$18,IF($A39="Montag",Daten!$C$18,IF($A39="Dienstag",Daten!$E$18,IF($A39="Mittwoch",Daten!$G$18,IF($A39="Samstag",Daten!$M$18,"0")))))))</f>
        <v>0</v>
      </c>
      <c r="G39" s="150"/>
      <c r="H39" s="151"/>
      <c r="I39" s="152" t="n">
        <f aca="false">D39-C39+F39-E39+H39-G39</f>
        <v>0</v>
      </c>
      <c r="J39" s="153" t="n">
        <f aca="false">I39</f>
        <v>0</v>
      </c>
    </row>
    <row r="40" customFormat="false" ht="12.75" hidden="false" customHeight="false" outlineLevel="0" collapsed="false">
      <c r="A40" s="130" t="s">
        <v>40</v>
      </c>
      <c r="B40" s="142" t="n">
        <v>27</v>
      </c>
      <c r="C40" s="92" t="str">
        <f aca="false">IF($K40="Feiertag","0",IF($A40="Donnerstag",Daten!$H$17,IF($A40="Freitag",Daten!$J$17,IF($A40="Montag",Daten!$B$17,IF($A40="Dienstag",Daten!$D$17,IF($A40="Mittwoch",Daten!$F$17,IF($A40="Samstag",Daten!$L$17,"0")))))))</f>
        <v>0</v>
      </c>
      <c r="D40" s="93" t="str">
        <f aca="false">IF($K40="Feiertag","0",IF($A40="Donnerstag",Daten!$I$17,IF($A40="Freitag",Daten!$K$17,IF($A40="Montag",Daten!$C$17,IF($A40="Dienstag",Daten!$E$17,IF($A40="Mittwoch",Daten!$G$17,IF($A40="Samstag",Daten!$M$17,"0")))))))</f>
        <v>0</v>
      </c>
      <c r="E40" s="92" t="str">
        <f aca="false">IF($K40="Feiertag","0",IF($A40="Donnerstag",Daten!$H$18,IF($A40="Freitag",Daten!$J$18,IF($A40="Montag",Daten!$B$18,IF($A40="Dienstag",Daten!$D$18,IF($A40="Mittwoch",Daten!$F$18,IF($A40="Samstag",Daten!$L$18,"0")))))))</f>
        <v>0</v>
      </c>
      <c r="F40" s="93" t="str">
        <f aca="false">IF($K40="Feiertag","0",IF($A40="Donnerstag",Daten!$I$18,IF($A40="Freitag",Daten!$K$18,IF($A40="Montag",Daten!$C$18,IF($A40="Dienstag",Daten!$E$18,IF($A40="Mittwoch",Daten!$G$18,IF($A40="Samstag",Daten!$M$18,"0")))))))</f>
        <v>0</v>
      </c>
      <c r="G40" s="150"/>
      <c r="H40" s="151"/>
      <c r="I40" s="152" t="n">
        <f aca="false">D40-C40+F40-E40+H40-G40</f>
        <v>0</v>
      </c>
      <c r="J40" s="153" t="n">
        <f aca="false">I40</f>
        <v>0</v>
      </c>
    </row>
    <row r="41" customFormat="false" ht="12.75" hidden="false" customHeight="false" outlineLevel="0" collapsed="false">
      <c r="A41" s="130" t="s">
        <v>19</v>
      </c>
      <c r="B41" s="142" t="n">
        <v>28</v>
      </c>
      <c r="C41" s="92" t="n">
        <f aca="false">IF($K41="Feiertag","0",IF($A41="Donnerstag",Daten!$H$17,IF($A41="Freitag",Daten!$J$17,IF($A41="Montag",Daten!$B$17,IF($A41="Dienstag",Daten!$D$17,IF($A41="Mittwoch",Daten!$F$17,IF($A41="Samstag",Daten!$L$17,"0")))))))</f>
        <v>0.583333333333333</v>
      </c>
      <c r="D41" s="93" t="n">
        <f aca="false">IF($K41="Feiertag","0",IF($A41="Donnerstag",Daten!$I$17,IF($A41="Freitag",Daten!$K$17,IF($A41="Montag",Daten!$C$17,IF($A41="Dienstag",Daten!$E$17,IF($A41="Mittwoch",Daten!$G$17,IF($A41="Samstag",Daten!$M$17,"0")))))))</f>
        <v>0.770833333333333</v>
      </c>
      <c r="E41" s="92" t="n">
        <f aca="false">IF($K41="Feiertag","0",IF($A41="Donnerstag",Daten!$H$18,IF($A41="Freitag",Daten!$J$18,IF($A41="Montag",Daten!$B$18,IF($A41="Dienstag",Daten!$D$18,IF($A41="Mittwoch",Daten!$F$18,IF($A41="Samstag",Daten!$L$18,"0")))))))</f>
        <v>0</v>
      </c>
      <c r="F41" s="93" t="n">
        <f aca="false">IF($K41="Feiertag","0",IF($A41="Donnerstag",Daten!$I$18,IF($A41="Freitag",Daten!$K$18,IF($A41="Montag",Daten!$C$18,IF($A41="Dienstag",Daten!$E$18,IF($A41="Mittwoch",Daten!$G$18,IF($A41="Samstag",Daten!$M$18,"0")))))))</f>
        <v>0</v>
      </c>
      <c r="G41" s="150"/>
      <c r="H41" s="151"/>
      <c r="I41" s="152" t="n">
        <f aca="false">D41-C41+F41-E41+H41-G41</f>
        <v>0.1875</v>
      </c>
      <c r="J41" s="153" t="n">
        <f aca="false">I41</f>
        <v>0.1875</v>
      </c>
    </row>
    <row r="42" customFormat="false" ht="12.75" hidden="false" customHeight="false" outlineLevel="0" collapsed="false">
      <c r="A42" s="130" t="s">
        <v>20</v>
      </c>
      <c r="B42" s="142" t="n">
        <v>29</v>
      </c>
      <c r="C42" s="92" t="n">
        <f aca="false">IF($K42="Feiertag","0",IF($A42="Donnerstag",Daten!$H$17,IF($A42="Freitag",Daten!$J$17,IF($A42="Montag",Daten!$B$17,IF($A42="Dienstag",Daten!$D$17,IF($A42="Mittwoch",Daten!$F$17,IF($A42="Samstag",Daten!$L$17,"0")))))))</f>
        <v>0.625</v>
      </c>
      <c r="D42" s="93" t="n">
        <f aca="false">IF($K42="Feiertag","0",IF($A42="Donnerstag",Daten!$I$17,IF($A42="Freitag",Daten!$K$17,IF($A42="Montag",Daten!$C$17,IF($A42="Dienstag",Daten!$E$17,IF($A42="Mittwoch",Daten!$G$17,IF($A42="Samstag",Daten!$M$17,"0")))))))</f>
        <v>0.833333333333333</v>
      </c>
      <c r="E42" s="92" t="n">
        <f aca="false">IF($K42="Feiertag","0",IF($A42="Donnerstag",Daten!$H$18,IF($A42="Freitag",Daten!$J$18,IF($A42="Montag",Daten!$B$18,IF($A42="Dienstag",Daten!$D$18,IF($A42="Mittwoch",Daten!$F$18,IF($A42="Samstag",Daten!$L$18,"0")))))))</f>
        <v>0</v>
      </c>
      <c r="F42" s="93" t="n">
        <f aca="false">IF($K42="Feiertag","0",IF($A42="Donnerstag",Daten!$I$18,IF($A42="Freitag",Daten!$K$18,IF($A42="Montag",Daten!$C$18,IF($A42="Dienstag",Daten!$E$18,IF($A42="Mittwoch",Daten!$G$18,IF($A42="Samstag",Daten!$M$18,"0")))))))</f>
        <v>0</v>
      </c>
      <c r="G42" s="179"/>
      <c r="H42" s="180"/>
      <c r="I42" s="152" t="n">
        <f aca="false">D42-C42+F42-E42+H42-G42</f>
        <v>0.208333333333333</v>
      </c>
      <c r="J42" s="153" t="n">
        <f aca="false">I42</f>
        <v>0.208333333333333</v>
      </c>
    </row>
    <row r="43" customFormat="false" ht="13.5" hidden="false" customHeight="false" outlineLevel="0" collapsed="false">
      <c r="A43" s="130" t="s">
        <v>21</v>
      </c>
      <c r="B43" s="161" t="n">
        <v>30</v>
      </c>
      <c r="C43" s="100" t="n">
        <f aca="false">IF($K43="Feiertag","0",IF($A43="Donnerstag",Daten!$H$17,IF($A43="Freitag",Daten!$J$17,IF($A43="Montag",Daten!$B$17,IF($A43="Dienstag",Daten!$D$17,IF($A43="Mittwoch",Daten!$F$17,IF($A43="Samstag",Daten!$L$17,"0")))))))</f>
        <v>0</v>
      </c>
      <c r="D43" s="101" t="n">
        <f aca="false">IF($K43="Feiertag","0",IF($A43="Donnerstag",Daten!$I$17,IF($A43="Freitag",Daten!$K$17,IF($A43="Montag",Daten!$C$17,IF($A43="Dienstag",Daten!$E$17,IF($A43="Mittwoch",Daten!$G$17,IF($A43="Samstag",Daten!$M$17,"0")))))))</f>
        <v>0</v>
      </c>
      <c r="E43" s="92" t="n">
        <f aca="false">IF($K43="Feiertag","0",IF($A43="Donnerstag",Daten!$H$18,IF($A43="Freitag",Daten!$J$18,IF($A43="Montag",Daten!$B$18,IF($A43="Dienstag",Daten!$D$18,IF($A43="Mittwoch",Daten!$F$18,IF($A43="Samstag",Daten!$L$18,"0")))))))</f>
        <v>0</v>
      </c>
      <c r="F43" s="93" t="n">
        <f aca="false">IF($K43="Feiertag","0",IF($A43="Donnerstag",Daten!$I$18,IF($A43="Freitag",Daten!$K$18,IF($A43="Montag",Daten!$C$18,IF($A43="Dienstag",Daten!$E$18,IF($A43="Mittwoch",Daten!$G$18,IF($A43="Samstag",Daten!$M$18,"0")))))))</f>
        <v>0</v>
      </c>
      <c r="G43" s="168"/>
      <c r="H43" s="185"/>
      <c r="I43" s="170" t="n">
        <f aca="false">D43-C43+F43-E43+H43-G43</f>
        <v>0</v>
      </c>
      <c r="J43" s="171" t="n">
        <f aca="false">I43</f>
        <v>0</v>
      </c>
    </row>
    <row r="44" customFormat="false" ht="12.75" hidden="false" customHeight="false" outlineLevel="0" collapsed="false">
      <c r="A44" s="130"/>
      <c r="E44" s="106" t="s">
        <v>42</v>
      </c>
      <c r="F44" s="107"/>
      <c r="G44" s="108"/>
      <c r="H44" s="108"/>
      <c r="I44" s="109" t="n">
        <f aca="false">SUM(I$14:I43)</f>
        <v>1.58333333333333</v>
      </c>
      <c r="J44" s="110" t="n">
        <f aca="false">I44</f>
        <v>1.58333333333333</v>
      </c>
    </row>
    <row r="45" customFormat="false" ht="12.75" hidden="false" customHeight="false" outlineLevel="0" collapsed="false">
      <c r="A45" s="130"/>
      <c r="E45" s="111" t="s">
        <v>43</v>
      </c>
      <c r="F45" s="112"/>
      <c r="G45" s="113"/>
      <c r="H45" s="113"/>
      <c r="I45" s="114" t="n">
        <f aca="false">SUM(I$14:I43,-G$10)</f>
        <v>-0.1375</v>
      </c>
      <c r="J45" s="115" t="n">
        <f aca="false">I45</f>
        <v>-0.1375</v>
      </c>
    </row>
    <row r="49" customFormat="false" ht="12.75" hidden="false" customHeight="false" outlineLevel="0" collapsed="false">
      <c r="E49" s="21"/>
      <c r="F49" s="69"/>
      <c r="G49" s="69"/>
      <c r="H49" s="69"/>
      <c r="I49" s="69"/>
    </row>
    <row r="50" customFormat="false" ht="12.75" hidden="false" customHeight="false" outlineLevel="0" collapsed="false">
      <c r="A50" s="54" t="s">
        <v>44</v>
      </c>
      <c r="B50" s="17"/>
      <c r="C50" s="21"/>
      <c r="D50" s="21"/>
      <c r="E50" s="21"/>
      <c r="F50" s="116"/>
      <c r="G50" s="116"/>
      <c r="H50" s="116"/>
      <c r="I50" s="117"/>
      <c r="J50" s="118"/>
    </row>
    <row r="51" customFormat="false" ht="12.75" hidden="false" customHeight="false" outlineLevel="0" collapsed="false">
      <c r="A51" s="54"/>
      <c r="B51" s="17"/>
      <c r="C51" s="21"/>
      <c r="D51" s="21"/>
      <c r="E51" s="21"/>
      <c r="F51" s="119" t="str">
        <f aca="false">Daten!$F$7</f>
        <v>Betreuer/in:</v>
      </c>
      <c r="G51" s="120"/>
      <c r="H51" s="121" t="str">
        <f aca="false">Daten!$G$7</f>
        <v>Dr. Matthias Wübbeling</v>
      </c>
      <c r="I51" s="121"/>
      <c r="J51" s="121"/>
    </row>
    <row r="52" customFormat="false" ht="12.75" hidden="false" customHeight="false" outlineLevel="0" collapsed="false">
      <c r="A52" s="54"/>
      <c r="B52" s="17"/>
      <c r="C52" s="21"/>
      <c r="D52" s="21"/>
      <c r="E52" s="21"/>
      <c r="F52" s="21"/>
      <c r="G52" s="21"/>
      <c r="H52" s="21"/>
      <c r="I52" s="21"/>
      <c r="J52" s="18"/>
    </row>
    <row r="53" customFormat="false" ht="12.75" hidden="false" customHeight="false" outlineLevel="0" collapsed="false">
      <c r="A53" s="54"/>
      <c r="B53" s="17"/>
      <c r="C53" s="21"/>
      <c r="D53" s="21"/>
      <c r="E53" s="21"/>
      <c r="F53" s="21"/>
      <c r="G53" s="21"/>
      <c r="H53" s="21"/>
      <c r="I53" s="21"/>
      <c r="J53" s="18"/>
    </row>
    <row r="54" customFormat="false" ht="12.75" hidden="false" customHeight="false" outlineLevel="0" collapsed="false">
      <c r="A54" s="54"/>
      <c r="B54" s="17"/>
      <c r="C54" s="21"/>
      <c r="D54" s="21"/>
      <c r="E54" s="21"/>
      <c r="F54" s="21"/>
      <c r="G54" s="21"/>
      <c r="H54" s="21"/>
      <c r="I54" s="21"/>
      <c r="J54" s="18"/>
    </row>
    <row r="55" customFormat="false" ht="12.75" hidden="false" customHeight="false" outlineLevel="0" collapsed="false">
      <c r="A55" s="122" t="str">
        <f aca="false">Daten!$B$3</f>
        <v>Sefa Pilavci</v>
      </c>
      <c r="B55" s="122"/>
      <c r="C55" s="122"/>
      <c r="D55" s="122"/>
      <c r="E55" s="21"/>
      <c r="F55" s="119" t="str">
        <f aca="false">Daten!$F$8</f>
        <v>Fachvorgesetzte/r:</v>
      </c>
      <c r="G55" s="120"/>
      <c r="H55" s="123"/>
      <c r="I55" s="119" t="str">
        <f aca="false">Daten!$G$8</f>
        <v>Dr. Matthias Wübbeling</v>
      </c>
      <c r="J55" s="124"/>
    </row>
  </sheetData>
  <mergeCells count="3">
    <mergeCell ref="F7:G7"/>
    <mergeCell ref="F8:G8"/>
    <mergeCell ref="A55:D55"/>
  </mergeCells>
  <printOptions headings="false" gridLines="false" gridLinesSet="true" horizontalCentered="false" verticalCentered="false"/>
  <pageMargins left="0.7875" right="0.7875"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58</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1999-11-18T10:56:35Z</dcterms:created>
  <dc:creator>jks</dc:creator>
  <dc:description/>
  <dc:language>de-DE</dc:language>
  <cp:lastModifiedBy/>
  <cp:lastPrinted>2022-05-27T20:47:31Z</cp:lastPrinted>
  <dcterms:modified xsi:type="dcterms:W3CDTF">2022-05-27T20:49:19Z</dcterms:modified>
  <cp:revision>5</cp:revision>
  <dc:subject/>
  <dc:title>Zeiterfassung geringfügig Beschäftigte</dc:title>
</cp:coreProperties>
</file>

<file path=docProps/custom.xml><?xml version="1.0" encoding="utf-8"?>
<Properties xmlns="http://schemas.openxmlformats.org/officeDocument/2006/custom-properties" xmlns:vt="http://schemas.openxmlformats.org/officeDocument/2006/docPropsVTypes"/>
</file>