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debeuf/Documents/2019-2020-PnOCW-team-12/colorTestingST2/"/>
    </mc:Choice>
  </mc:AlternateContent>
  <xr:revisionPtr revIDLastSave="0" documentId="13_ncr:1_{07BDFB54-1C29-DA46-A18D-6B983EA64B1D}" xr6:coauthVersionLast="45" xr6:coauthVersionMax="45" xr10:uidLastSave="{00000000-0000-0000-0000-000000000000}"/>
  <bookViews>
    <workbookView xWindow="0" yWindow="460" windowWidth="33600" windowHeight="19520" xr2:uid="{00000000-000D-0000-FFFF-FFFF00000000}"/>
  </bookViews>
  <sheets>
    <sheet name="DATA" sheetId="1" r:id="rId1"/>
    <sheet name="COLOR DETECTION RATES" sheetId="2" r:id="rId2"/>
    <sheet name="BRIGHTNESS" sheetId="13" r:id="rId3"/>
    <sheet name="BRIGHTNESS HSL vs RGB" sheetId="19" r:id="rId4"/>
    <sheet name="BRIGHTNESS vs LIGHTNING" sheetId="20" r:id="rId5"/>
    <sheet name="ENVIRONMENT" sheetId="12" r:id="rId6"/>
    <sheet name="LIGHTNING" sheetId="11" r:id="rId7"/>
    <sheet name="RGB vs HSL" sheetId="18" r:id="rId8"/>
    <sheet name="DISTANCE HSL vs RGB" sheetId="16" r:id="rId9"/>
    <sheet name="OTHER COLORS" sheetId="14" r:id="rId10"/>
    <sheet name="WRONG BLUE" sheetId="3" r:id="rId11"/>
    <sheet name="WRONG BLUEGREEN" sheetId="10" r:id="rId12"/>
    <sheet name="WRONG GREEN" sheetId="8" r:id="rId13"/>
    <sheet name="WRONG PURPLE" sheetId="9" r:id="rId14"/>
    <sheet name="WRONG RED" sheetId="4" r:id="rId15"/>
    <sheet name="WRONG WHITE" sheetId="7" r:id="rId16"/>
    <sheet name="WRONG YELLOW" sheetId="6" r:id="rId17"/>
    <sheet name="WRONG BLACK" sheetId="5" r:id="rId18"/>
  </sheets>
  <externalReferences>
    <externalReference r:id="rId19"/>
  </externalReferences>
  <definedNames>
    <definedName name="_xlnm._FilterDatabase" localSheetId="0" hidden="1">DATA!$A$1:$N$1378</definedName>
    <definedName name="_xlnm._FilterDatabase" localSheetId="8" hidden="1">'DISTANCE HSL vs RGB'!$A$1:$G$169</definedName>
    <definedName name="onecolor" localSheetId="0">DATA!#REF!</definedName>
    <definedName name="onecolor_1" localSheetId="0">DATA!#REF!</definedName>
    <definedName name="onecolor_2" localSheetId="0">DATA!#REF!</definedName>
    <definedName name="onecolor_3" localSheetId="2">BRIGHTNESS!$A$1:$M$1378</definedName>
    <definedName name="onecolor_3" localSheetId="0">DATA!$A$1:$M$1378</definedName>
    <definedName name="onecolor_3" localSheetId="5">ENVIRONMENT!$A$1:$M$1378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5" l="1"/>
  <c r="Q6" i="5"/>
  <c r="Q4" i="5"/>
  <c r="Q5" i="5"/>
  <c r="Q3" i="5"/>
  <c r="Q2" i="5"/>
  <c r="Q5" i="6"/>
  <c r="Q4" i="6"/>
  <c r="Q3" i="6"/>
  <c r="Q2" i="6"/>
  <c r="Q8" i="7"/>
  <c r="Q7" i="7"/>
  <c r="Q6" i="7"/>
  <c r="Q5" i="7"/>
  <c r="Q4" i="7"/>
  <c r="Q3" i="7"/>
  <c r="Q2" i="7"/>
  <c r="Q4" i="4"/>
  <c r="Q3" i="4"/>
  <c r="Q2" i="4"/>
  <c r="Q4" i="9"/>
  <c r="Q6" i="9"/>
  <c r="Q5" i="9"/>
  <c r="Q3" i="9"/>
  <c r="Q2" i="9"/>
  <c r="Q5" i="8"/>
  <c r="Q4" i="8"/>
  <c r="Q3" i="8"/>
  <c r="Q2" i="8"/>
  <c r="Q6" i="10"/>
  <c r="Q5" i="10"/>
  <c r="Q4" i="10"/>
  <c r="Q3" i="10"/>
  <c r="Q2" i="10"/>
  <c r="Q6" i="3"/>
  <c r="Q5" i="3"/>
  <c r="Q4" i="3"/>
  <c r="Q3" i="3"/>
  <c r="Q2" i="3"/>
  <c r="R5" i="19" l="1"/>
  <c r="S5" i="19"/>
  <c r="T5" i="19"/>
  <c r="R4" i="19"/>
  <c r="S4" i="19"/>
  <c r="T4" i="19"/>
  <c r="Q5" i="19"/>
  <c r="Q4" i="19"/>
  <c r="Q3" i="19"/>
  <c r="R3" i="19"/>
  <c r="S3" i="19"/>
  <c r="T3" i="19"/>
  <c r="R2" i="19"/>
  <c r="S2" i="19"/>
  <c r="T2" i="19"/>
  <c r="Q2" i="19"/>
  <c r="Q7" i="20"/>
  <c r="R7" i="20"/>
  <c r="S7" i="20"/>
  <c r="P7" i="20"/>
  <c r="Q6" i="20"/>
  <c r="R6" i="20"/>
  <c r="S6" i="20"/>
  <c r="P6" i="20"/>
  <c r="Q3" i="20"/>
  <c r="R3" i="20"/>
  <c r="S3" i="20"/>
  <c r="P3" i="20"/>
  <c r="Q2" i="20"/>
  <c r="R2" i="20"/>
  <c r="S2" i="20"/>
  <c r="P2" i="20"/>
  <c r="Q11" i="20" l="1"/>
  <c r="R11" i="20"/>
  <c r="S11" i="20"/>
  <c r="P11" i="20"/>
  <c r="Q10" i="20"/>
  <c r="R10" i="20"/>
  <c r="S10" i="20"/>
  <c r="P10" i="20"/>
  <c r="S7" i="19"/>
  <c r="T7" i="19"/>
  <c r="Q8" i="19"/>
  <c r="S8" i="19"/>
  <c r="T8" i="19"/>
  <c r="R8" i="19" l="1"/>
  <c r="R7" i="19"/>
  <c r="Q7" i="19"/>
  <c r="F6" i="18"/>
  <c r="G8" i="18"/>
  <c r="G5" i="18"/>
  <c r="G3" i="18"/>
  <c r="G4" i="18"/>
  <c r="G6" i="18"/>
  <c r="G7" i="18"/>
  <c r="G9" i="18"/>
  <c r="F3" i="18"/>
  <c r="F4" i="18"/>
  <c r="F5" i="18"/>
  <c r="F7" i="18"/>
  <c r="F8" i="18"/>
  <c r="F9" i="18"/>
  <c r="G2" i="18"/>
  <c r="F2" i="18"/>
  <c r="N1378" i="13" l="1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S7" i="13" s="1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S4" i="13" s="1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R9" i="13" s="1"/>
  <c r="N93" i="13"/>
  <c r="N92" i="13"/>
  <c r="N91" i="13"/>
  <c r="N90" i="13"/>
  <c r="N89" i="13"/>
  <c r="N88" i="13"/>
  <c r="N87" i="13"/>
  <c r="N86" i="13"/>
  <c r="N85" i="13"/>
  <c r="N84" i="13"/>
  <c r="N83" i="13"/>
  <c r="N82" i="13"/>
  <c r="R6" i="13" s="1"/>
  <c r="N81" i="13"/>
  <c r="N80" i="13"/>
  <c r="N79" i="13"/>
  <c r="N78" i="13"/>
  <c r="N77" i="13"/>
  <c r="N76" i="13"/>
  <c r="N75" i="13"/>
  <c r="N74" i="13"/>
  <c r="N73" i="13"/>
  <c r="N72" i="13"/>
  <c r="N71" i="13"/>
  <c r="N70" i="13"/>
  <c r="R3" i="13" s="1"/>
  <c r="N69" i="13"/>
  <c r="N68" i="13"/>
  <c r="N67" i="13"/>
  <c r="N66" i="13"/>
  <c r="N65" i="13"/>
  <c r="N64" i="13"/>
  <c r="N63" i="13"/>
  <c r="N62" i="13"/>
  <c r="N61" i="13"/>
  <c r="N60" i="13"/>
  <c r="N59" i="13"/>
  <c r="N58" i="13"/>
  <c r="T8" i="13" s="1"/>
  <c r="N57" i="13"/>
  <c r="N56" i="13"/>
  <c r="N55" i="13"/>
  <c r="N54" i="13"/>
  <c r="N53" i="13"/>
  <c r="N52" i="13"/>
  <c r="N51" i="13"/>
  <c r="N50" i="13"/>
  <c r="N49" i="13"/>
  <c r="N48" i="13"/>
  <c r="N47" i="13"/>
  <c r="N46" i="13"/>
  <c r="T5" i="13" s="1"/>
  <c r="N45" i="13"/>
  <c r="N44" i="13"/>
  <c r="N43" i="13"/>
  <c r="N42" i="13"/>
  <c r="N41" i="13"/>
  <c r="N40" i="13"/>
  <c r="N39" i="13"/>
  <c r="N38" i="13"/>
  <c r="N37" i="13"/>
  <c r="N36" i="13"/>
  <c r="N35" i="13"/>
  <c r="N34" i="13"/>
  <c r="T2" i="13" s="1"/>
  <c r="N33" i="13"/>
  <c r="N32" i="13"/>
  <c r="N31" i="13"/>
  <c r="N30" i="13"/>
  <c r="N29" i="13"/>
  <c r="N28" i="13"/>
  <c r="N27" i="13"/>
  <c r="N26" i="13"/>
  <c r="N25" i="13"/>
  <c r="N24" i="13"/>
  <c r="N23" i="13"/>
  <c r="N22" i="13"/>
  <c r="Q7" i="13" s="1"/>
  <c r="N21" i="13"/>
  <c r="N20" i="13"/>
  <c r="N19" i="13"/>
  <c r="N18" i="13"/>
  <c r="N17" i="13"/>
  <c r="N16" i="13"/>
  <c r="N15" i="13"/>
  <c r="N14" i="13"/>
  <c r="N13" i="13"/>
  <c r="N12" i="13"/>
  <c r="N11" i="13"/>
  <c r="N10" i="13"/>
  <c r="Q4" i="13" s="1"/>
  <c r="N9" i="13"/>
  <c r="N8" i="13"/>
  <c r="N7" i="13"/>
  <c r="N6" i="13"/>
  <c r="N5" i="13"/>
  <c r="N4" i="13"/>
  <c r="N3" i="13"/>
  <c r="N2" i="13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N1035" i="12"/>
  <c r="N1034" i="12"/>
  <c r="N1033" i="12"/>
  <c r="N1032" i="12"/>
  <c r="N1031" i="12"/>
  <c r="N1030" i="12"/>
  <c r="N1029" i="12"/>
  <c r="N1028" i="12"/>
  <c r="N1027" i="12"/>
  <c r="N1026" i="12"/>
  <c r="N1025" i="12"/>
  <c r="N1024" i="12"/>
  <c r="N1023" i="12"/>
  <c r="N1022" i="12"/>
  <c r="N1021" i="12"/>
  <c r="N1020" i="12"/>
  <c r="N1019" i="12"/>
  <c r="N1018" i="12"/>
  <c r="N1017" i="12"/>
  <c r="N1016" i="12"/>
  <c r="N1015" i="12"/>
  <c r="N1014" i="12"/>
  <c r="N1013" i="12"/>
  <c r="N1012" i="12"/>
  <c r="N1011" i="12"/>
  <c r="N1010" i="12"/>
  <c r="N1009" i="12"/>
  <c r="N1008" i="12"/>
  <c r="N1007" i="12"/>
  <c r="N1006" i="12"/>
  <c r="S4" i="12" s="1"/>
  <c r="N1005" i="12"/>
  <c r="N1004" i="12"/>
  <c r="N1003" i="12"/>
  <c r="N1002" i="12"/>
  <c r="N1001" i="12"/>
  <c r="N1000" i="12"/>
  <c r="N999" i="12"/>
  <c r="N998" i="12"/>
  <c r="N997" i="12"/>
  <c r="N996" i="12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N659" i="12"/>
  <c r="N658" i="12"/>
  <c r="N657" i="12"/>
  <c r="N656" i="12"/>
  <c r="N655" i="12"/>
  <c r="N654" i="12"/>
  <c r="N653" i="12"/>
  <c r="N652" i="12"/>
  <c r="N651" i="12"/>
  <c r="N650" i="12"/>
  <c r="N649" i="12"/>
  <c r="N648" i="12"/>
  <c r="N647" i="12"/>
  <c r="N646" i="12"/>
  <c r="N645" i="12"/>
  <c r="N644" i="12"/>
  <c r="N643" i="12"/>
  <c r="T6" i="12" s="1"/>
  <c r="N642" i="12"/>
  <c r="N641" i="12"/>
  <c r="N640" i="12"/>
  <c r="N639" i="12"/>
  <c r="N638" i="12"/>
  <c r="N637" i="12"/>
  <c r="N636" i="12"/>
  <c r="N635" i="12"/>
  <c r="N634" i="12"/>
  <c r="N633" i="12"/>
  <c r="N632" i="12"/>
  <c r="N631" i="12"/>
  <c r="N630" i="12"/>
  <c r="N629" i="12"/>
  <c r="N628" i="12"/>
  <c r="N627" i="12"/>
  <c r="N626" i="12"/>
  <c r="N625" i="12"/>
  <c r="N624" i="12"/>
  <c r="N623" i="12"/>
  <c r="N622" i="12"/>
  <c r="N621" i="12"/>
  <c r="N620" i="12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R4" i="12" s="1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R3" i="12" s="1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1378" i="1"/>
  <c r="R5" i="11"/>
  <c r="R6" i="11"/>
  <c r="R7" i="11"/>
  <c r="R8" i="11"/>
  <c r="R9" i="11"/>
  <c r="R10" i="11"/>
  <c r="R11" i="11"/>
  <c r="R4" i="11"/>
  <c r="Q5" i="11"/>
  <c r="Q6" i="11"/>
  <c r="Q7" i="11"/>
  <c r="Q8" i="11"/>
  <c r="Q9" i="11"/>
  <c r="Q10" i="11"/>
  <c r="Q11" i="11"/>
  <c r="Q4" i="11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2" i="2"/>
  <c r="K2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Q4" i="12" l="1"/>
  <c r="T3" i="12"/>
  <c r="T7" i="12"/>
  <c r="S2" i="12"/>
  <c r="S6" i="12"/>
  <c r="S8" i="12"/>
  <c r="Q7" i="12"/>
  <c r="T5" i="12"/>
  <c r="T9" i="12"/>
  <c r="Q2" i="13"/>
  <c r="Q5" i="13"/>
  <c r="Q8" i="13"/>
  <c r="T3" i="13"/>
  <c r="T6" i="13"/>
  <c r="T9" i="13"/>
  <c r="R4" i="13"/>
  <c r="R7" i="13"/>
  <c r="S2" i="13"/>
  <c r="S5" i="13"/>
  <c r="S8" i="13"/>
  <c r="R7" i="12"/>
  <c r="Q6" i="4"/>
  <c r="Q2" i="12"/>
  <c r="Q5" i="12"/>
  <c r="R8" i="12"/>
  <c r="S3" i="12"/>
  <c r="S5" i="12"/>
  <c r="S7" i="12"/>
  <c r="S9" i="12"/>
  <c r="R5" i="12"/>
  <c r="Q3" i="13"/>
  <c r="Q6" i="13"/>
  <c r="Q9" i="13"/>
  <c r="T4" i="13"/>
  <c r="T7" i="13"/>
  <c r="R2" i="13"/>
  <c r="R5" i="13"/>
  <c r="R8" i="13"/>
  <c r="S3" i="13"/>
  <c r="S6" i="13"/>
  <c r="S9" i="13"/>
  <c r="Q3" i="12"/>
  <c r="Q6" i="12"/>
  <c r="Q9" i="12"/>
  <c r="R2" i="12"/>
  <c r="R9" i="12"/>
  <c r="T4" i="12"/>
  <c r="T8" i="12"/>
  <c r="Q8" i="12"/>
  <c r="R6" i="12"/>
  <c r="T2" i="12"/>
  <c r="Q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necolor3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necolor31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onecolor32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<sst xmlns="http://schemas.openxmlformats.org/spreadsheetml/2006/main" count="41548" uniqueCount="58">
  <si>
    <t>Id</t>
  </si>
  <si>
    <t>ExpColor</t>
  </si>
  <si>
    <t>DetColor</t>
  </si>
  <si>
    <t>ColorSpace</t>
  </si>
  <si>
    <t>DetColor1</t>
  </si>
  <si>
    <t>DetColor2</t>
  </si>
  <si>
    <t>DetColor3</t>
  </si>
  <si>
    <t>Distance</t>
  </si>
  <si>
    <t>CoverageExpColor</t>
  </si>
  <si>
    <t>CoverageDetectedColor</t>
  </si>
  <si>
    <t>Environment</t>
  </si>
  <si>
    <t>Light</t>
  </si>
  <si>
    <t>Brightness</t>
  </si>
  <si>
    <t>blue</t>
  </si>
  <si>
    <t>HSL</t>
  </si>
  <si>
    <t>big</t>
  </si>
  <si>
    <t>artificial</t>
  </si>
  <si>
    <t>Dark</t>
  </si>
  <si>
    <t>RGB</t>
  </si>
  <si>
    <t>blueGreen</t>
  </si>
  <si>
    <t>black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</si>
  <si>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</si>
  <si>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</si>
  <si>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</si>
  <si>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</si>
  <si>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</si>
  <si>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</si>
  <si>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</si>
  <si>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</si>
  <si>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</si>
  <si>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medium</t>
  </si>
  <si>
    <t>small</t>
  </si>
  <si>
    <t>found?</t>
  </si>
  <si>
    <t>fraction</t>
  </si>
  <si>
    <t>amount</t>
  </si>
  <si>
    <t>total</t>
  </si>
  <si>
    <t xml:space="preserve">ExpColor </t>
  </si>
  <si>
    <t>Artificial</t>
  </si>
  <si>
    <t>None</t>
  </si>
  <si>
    <t>HSL True</t>
  </si>
  <si>
    <t>Hsl Wrong</t>
  </si>
  <si>
    <t>RGB True</t>
  </si>
  <si>
    <t>RGB Wrong</t>
  </si>
  <si>
    <t xml:space="preserve"> </t>
  </si>
  <si>
    <t>blauw</t>
  </si>
  <si>
    <t>cyaan</t>
  </si>
  <si>
    <t>groen</t>
  </si>
  <si>
    <t>magenta</t>
  </si>
  <si>
    <t>rood</t>
  </si>
  <si>
    <t>wit</t>
  </si>
  <si>
    <t>geel</t>
  </si>
  <si>
    <t>zwart</t>
  </si>
  <si>
    <t>Artificieel</t>
  </si>
  <si>
    <t>Geen</t>
  </si>
  <si>
    <t>grooot</t>
  </si>
  <si>
    <t>gemiddeld</t>
  </si>
  <si>
    <t>klein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</si>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</sst>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1" applyNumberFormat="1" applyFont="1"/>
    <xf numFmtId="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012B5"/>
      <color rgb="FF00EBEA"/>
      <color rgb="FF0056FF"/>
      <color rgb="FF004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Kleur detectie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'COLOR DETECTION RATES'!$O$2:$O$9</c:f>
              <c:numCache>
                <c:formatCode>General</c:formatCode>
                <c:ptCount val="8"/>
                <c:pt idx="0">
                  <c:v>136</c:v>
                </c:pt>
                <c:pt idx="1">
                  <c:v>159</c:v>
                </c:pt>
                <c:pt idx="2">
                  <c:v>116</c:v>
                </c:pt>
                <c:pt idx="3">
                  <c:v>129</c:v>
                </c:pt>
                <c:pt idx="4">
                  <c:v>148</c:v>
                </c:pt>
                <c:pt idx="5">
                  <c:v>65</c:v>
                </c:pt>
                <c:pt idx="6">
                  <c:v>145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B748-869F-7B51A812A8D1}"/>
            </c:ext>
          </c:extLst>
        </c:ser>
        <c:ser>
          <c:idx val="1"/>
          <c:order val="1"/>
          <c:tx>
            <c:v>FALSE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'COLOR DETECTION RATES'!$P$2:$P$9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60</c:v>
                </c:pt>
                <c:pt idx="3">
                  <c:v>45</c:v>
                </c:pt>
                <c:pt idx="4">
                  <c:v>22</c:v>
                </c:pt>
                <c:pt idx="5">
                  <c:v>103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6-B748-869F-7B51A812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553496"/>
        <c:axId val="407548008"/>
      </c:barChart>
      <c:catAx>
        <c:axId val="4075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48008"/>
        <c:crosses val="autoZero"/>
        <c:auto val="1"/>
        <c:lblAlgn val="ctr"/>
        <c:lblOffset val="100"/>
        <c:noMultiLvlLbl val="0"/>
      </c:catAx>
      <c:valAx>
        <c:axId val="4075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 geeven</a:t>
            </a:r>
            <a:r>
              <a:rPr lang="en-GB" baseline="0"/>
              <a:t> de belichting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LIGHTNING!$U$3</c:f>
              <c:strCache>
                <c:ptCount val="1"/>
                <c:pt idx="0">
                  <c:v>Artificieel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LIGHTNING!$U$4:$U$11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BE43-8AFE-E41751C76C80}"/>
            </c:ext>
          </c:extLst>
        </c:ser>
        <c:ser>
          <c:idx val="1"/>
          <c:order val="1"/>
          <c:tx>
            <c:strRef>
              <c:f>LIGHTNING!$V$3</c:f>
              <c:strCache>
                <c:ptCount val="1"/>
                <c:pt idx="0">
                  <c:v>Geen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LIGHTNING!$V$4:$V$11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BE43-8AFE-E41751C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6448"/>
        <c:axId val="412253312"/>
      </c:barChart>
      <c:catAx>
        <c:axId val="4122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3312"/>
        <c:crosses val="autoZero"/>
        <c:auto val="1"/>
        <c:lblAlgn val="ctr"/>
        <c:lblOffset val="100"/>
        <c:noMultiLvlLbl val="0"/>
      </c:catAx>
      <c:valAx>
        <c:axId val="41225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HSL vs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'[1]RGB vs HSL'!$F$1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BF-5C4D-BAF9-157F31CD9AF9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F-5C4D-BAF9-157F31CD9AF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BF-5C4D-BAF9-157F31CD9AF9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BF-5C4D-BAF9-157F31CD9AF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BF-5C4D-BAF9-157F31CD9AF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BF-5C4D-BAF9-157F31CD9AF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BF-5C4D-BAF9-157F31CD9AF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BF-5C4D-BAF9-157F31CD9AF9}"/>
              </c:ext>
            </c:extLst>
          </c:dPt>
          <c:cat>
            <c:strRef>
              <c:f>'[1]RGB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'[1]RGB vs HSL'!$F$2:$F$9</c:f>
              <c:numCache>
                <c:formatCode>General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BF-5C4D-BAF9-157F31CD9AF9}"/>
            </c:ext>
          </c:extLst>
        </c:ser>
        <c:ser>
          <c:idx val="1"/>
          <c:order val="1"/>
          <c:tx>
            <c:strRef>
              <c:f>'[1]RGB vs HSL'!$G$1</c:f>
              <c:strCache>
                <c:ptCount val="1"/>
                <c:pt idx="0">
                  <c:v>RGB</c:v>
                </c:pt>
              </c:strCache>
            </c:strRef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 w="190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 w="19050"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6BF-5C4D-BAF9-157F31CD9AF9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 w="19050"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6BF-5C4D-BAF9-157F31CD9AF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6BF-5C4D-BAF9-157F31CD9AF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 w="19050"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6BF-5C4D-BAF9-157F31CD9AF9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6BF-5C4D-BAF9-157F31CD9AF9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6BF-5C4D-BAF9-157F31CD9AF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6BF-5C4D-BAF9-157F31CD9AF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56BF-5C4D-BAF9-157F31CD9AF9}"/>
              </c:ext>
            </c:extLst>
          </c:dPt>
          <c:cat>
            <c:strRef>
              <c:f>'[1]RGB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'[1]RGB vs HSL'!$G$2:$G$9</c:f>
              <c:numCache>
                <c:formatCode>General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6BF-5C4D-BAF9-157F31CD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16112"/>
        <c:axId val="1819817744"/>
      </c:barChart>
      <c:catAx>
        <c:axId val="1819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7744"/>
        <c:crosses val="autoZero"/>
        <c:auto val="1"/>
        <c:lblAlgn val="ctr"/>
        <c:lblOffset val="100"/>
        <c:noMultiLvlLbl val="0"/>
      </c:catAx>
      <c:valAx>
        <c:axId val="181981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gedetecteerd HSL vs RGB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'RGB vs HSL'!$J$1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B0-F34A-91BA-C6DA0C9C627C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B0-F34A-91BA-C6DA0C9C627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B0-F34A-91BA-C6DA0C9C627C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1B0-F34A-91BA-C6DA0C9C627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1B0-F34A-91BA-C6DA0C9C627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1B0-F34A-91BA-C6DA0C9C627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1B0-F34A-91BA-C6DA0C9C627C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B0-F34A-91BA-C6DA0C9C627C}"/>
              </c:ext>
            </c:extLst>
          </c:dPt>
          <c:cat>
            <c:strRef>
              <c:f>'RGB vs HSL'!$I$2:$I$9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'RGB vs HSL'!$J$2:$J$9</c:f>
              <c:numCache>
                <c:formatCode>0%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0-F34A-91BA-C6DA0C9C627C}"/>
            </c:ext>
          </c:extLst>
        </c:ser>
        <c:ser>
          <c:idx val="1"/>
          <c:order val="1"/>
          <c:tx>
            <c:strRef>
              <c:f>'RGB vs HSL'!$K$1</c:f>
              <c:strCache>
                <c:ptCount val="1"/>
                <c:pt idx="0">
                  <c:v>RGB</c:v>
                </c:pt>
              </c:strCache>
            </c:strRef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0-F34A-91BA-C6DA0C9C627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0-F34A-91BA-C6DA0C9C627C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0-F34A-91BA-C6DA0C9C627C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B0-F34A-91BA-C6DA0C9C627C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B0-F34A-91BA-C6DA0C9C627C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B0-F34A-91BA-C6DA0C9C627C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B0-F34A-91BA-C6DA0C9C627C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B0-F34A-91BA-C6DA0C9C627C}"/>
              </c:ext>
            </c:extLst>
          </c:dPt>
          <c:cat>
            <c:strRef>
              <c:f>'RGB vs HSL'!$I$2:$I$9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'RGB vs HSL'!$K$2:$K$9</c:f>
              <c:numCache>
                <c:formatCode>0%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0-F34A-91BA-C6DA0C9C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036736"/>
        <c:axId val="1823195648"/>
      </c:barChart>
      <c:catAx>
        <c:axId val="18570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3195648"/>
        <c:crosses val="autoZero"/>
        <c:auto val="1"/>
        <c:lblAlgn val="ctr"/>
        <c:lblOffset val="100"/>
        <c:noMultiLvlLbl val="0"/>
      </c:catAx>
      <c:valAx>
        <c:axId val="182319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70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HSL vs RGB'!$J$1</c:f>
              <c:strCache>
                <c:ptCount val="1"/>
                <c:pt idx="0">
                  <c:v>HSL True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'DISTANCE HSL vs RGB'!$J$2:$J$74</c:f>
              <c:numCache>
                <c:formatCode>General</c:formatCode>
                <c:ptCount val="73"/>
                <c:pt idx="0">
                  <c:v>258.65464714070998</c:v>
                </c:pt>
                <c:pt idx="1">
                  <c:v>269.15407903092</c:v>
                </c:pt>
                <c:pt idx="2">
                  <c:v>274.2299271306</c:v>
                </c:pt>
                <c:pt idx="3">
                  <c:v>284.05287825718</c:v>
                </c:pt>
                <c:pt idx="4">
                  <c:v>286.53506194939001</c:v>
                </c:pt>
                <c:pt idx="5">
                  <c:v>286.59062280774998</c:v>
                </c:pt>
                <c:pt idx="6">
                  <c:v>295.96635231933999</c:v>
                </c:pt>
                <c:pt idx="7">
                  <c:v>296.18090340318003</c:v>
                </c:pt>
                <c:pt idx="8">
                  <c:v>296.97812681948</c:v>
                </c:pt>
                <c:pt idx="9">
                  <c:v>304.30140187504998</c:v>
                </c:pt>
                <c:pt idx="10">
                  <c:v>305.55967205344001</c:v>
                </c:pt>
                <c:pt idx="11">
                  <c:v>309.42463587626003</c:v>
                </c:pt>
                <c:pt idx="12">
                  <c:v>309.93716205136002</c:v>
                </c:pt>
                <c:pt idx="13">
                  <c:v>310.25140017626001</c:v>
                </c:pt>
                <c:pt idx="14">
                  <c:v>310.89852553405001</c:v>
                </c:pt>
                <c:pt idx="15">
                  <c:v>311.30368698953998</c:v>
                </c:pt>
                <c:pt idx="16">
                  <c:v>312.21453427776999</c:v>
                </c:pt>
                <c:pt idx="17">
                  <c:v>312.77526914735</c:v>
                </c:pt>
                <c:pt idx="18">
                  <c:v>313.15404668735999</c:v>
                </c:pt>
                <c:pt idx="19">
                  <c:v>313.21542910209001</c:v>
                </c:pt>
                <c:pt idx="20">
                  <c:v>313.27826064538999</c:v>
                </c:pt>
                <c:pt idx="21">
                  <c:v>313.50422176828999</c:v>
                </c:pt>
                <c:pt idx="22">
                  <c:v>313.79215456371998</c:v>
                </c:pt>
                <c:pt idx="23">
                  <c:v>313.97388228313997</c:v>
                </c:pt>
                <c:pt idx="24">
                  <c:v>314.08044349068001</c:v>
                </c:pt>
                <c:pt idx="25">
                  <c:v>314.33490795977002</c:v>
                </c:pt>
                <c:pt idx="26">
                  <c:v>314.33811243079998</c:v>
                </c:pt>
                <c:pt idx="27">
                  <c:v>314.44057863154001</c:v>
                </c:pt>
                <c:pt idx="28">
                  <c:v>314.52995419026001</c:v>
                </c:pt>
                <c:pt idx="29">
                  <c:v>314.75813972596001</c:v>
                </c:pt>
                <c:pt idx="30">
                  <c:v>314.78529891186002</c:v>
                </c:pt>
                <c:pt idx="31">
                  <c:v>315.07972650600999</c:v>
                </c:pt>
                <c:pt idx="32">
                  <c:v>315.23385951847001</c:v>
                </c:pt>
                <c:pt idx="33">
                  <c:v>315.25191734744999</c:v>
                </c:pt>
                <c:pt idx="34">
                  <c:v>315.25225890639001</c:v>
                </c:pt>
                <c:pt idx="35">
                  <c:v>315.35280122390998</c:v>
                </c:pt>
                <c:pt idx="36">
                  <c:v>315.36184172520001</c:v>
                </c:pt>
                <c:pt idx="37">
                  <c:v>315.91385856078</c:v>
                </c:pt>
                <c:pt idx="38">
                  <c:v>315.97916565473997</c:v>
                </c:pt>
                <c:pt idx="39">
                  <c:v>316.65842996718999</c:v>
                </c:pt>
                <c:pt idx="40">
                  <c:v>317.0666004908</c:v>
                </c:pt>
                <c:pt idx="41">
                  <c:v>317.12717231255999</c:v>
                </c:pt>
                <c:pt idx="42">
                  <c:v>317.47554613687998</c:v>
                </c:pt>
                <c:pt idx="43">
                  <c:v>317.73957341778998</c:v>
                </c:pt>
                <c:pt idx="44">
                  <c:v>317.85012496893</c:v>
                </c:pt>
                <c:pt idx="45">
                  <c:v>318.05186719979002</c:v>
                </c:pt>
                <c:pt idx="46">
                  <c:v>318.29731663436002</c:v>
                </c:pt>
                <c:pt idx="47">
                  <c:v>318.30454759839</c:v>
                </c:pt>
                <c:pt idx="48">
                  <c:v>318.43480095704001</c:v>
                </c:pt>
                <c:pt idx="49">
                  <c:v>318.99186627421</c:v>
                </c:pt>
                <c:pt idx="50">
                  <c:v>319.41839931186001</c:v>
                </c:pt>
                <c:pt idx="51">
                  <c:v>319.55581521547998</c:v>
                </c:pt>
                <c:pt idx="52">
                  <c:v>319.69639903722998</c:v>
                </c:pt>
                <c:pt idx="53">
                  <c:v>320.00888265798</c:v>
                </c:pt>
                <c:pt idx="54">
                  <c:v>320.62598555146002</c:v>
                </c:pt>
                <c:pt idx="55">
                  <c:v>320.71948881712001</c:v>
                </c:pt>
                <c:pt idx="56">
                  <c:v>323.07941474365998</c:v>
                </c:pt>
                <c:pt idx="57">
                  <c:v>323.17157584081002</c:v>
                </c:pt>
                <c:pt idx="58">
                  <c:v>323.62318191489999</c:v>
                </c:pt>
                <c:pt idx="59">
                  <c:v>323.69344314746002</c:v>
                </c:pt>
                <c:pt idx="60">
                  <c:v>324.34561303920998</c:v>
                </c:pt>
                <c:pt idx="61">
                  <c:v>325.97615080933002</c:v>
                </c:pt>
                <c:pt idx="62">
                  <c:v>326.12362119696002</c:v>
                </c:pt>
                <c:pt idx="63">
                  <c:v>326.67585436248999</c:v>
                </c:pt>
                <c:pt idx="64">
                  <c:v>327.85229373294999</c:v>
                </c:pt>
                <c:pt idx="65">
                  <c:v>327.88280000837</c:v>
                </c:pt>
                <c:pt idx="66">
                  <c:v>329.48401417769998</c:v>
                </c:pt>
                <c:pt idx="67">
                  <c:v>330.87756628947</c:v>
                </c:pt>
                <c:pt idx="68">
                  <c:v>333.32105071212999</c:v>
                </c:pt>
                <c:pt idx="69">
                  <c:v>335.71131513606002</c:v>
                </c:pt>
                <c:pt idx="70">
                  <c:v>340.76427442195001</c:v>
                </c:pt>
                <c:pt idx="71">
                  <c:v>349.54043049767</c:v>
                </c:pt>
                <c:pt idx="72">
                  <c:v>357.43950961769002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F-034D-91DA-A098632988B1}"/>
            </c:ext>
          </c:extLst>
        </c:ser>
        <c:ser>
          <c:idx val="1"/>
          <c:order val="1"/>
          <c:tx>
            <c:strRef>
              <c:f>'DISTANCE HSL vs RGB'!$K$1</c:f>
              <c:strCache>
                <c:ptCount val="1"/>
                <c:pt idx="0">
                  <c:v>Hsl Wrong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'DISTANCE HSL vs RGB'!$K$2:$K$25</c:f>
              <c:numCache>
                <c:formatCode>General</c:formatCode>
                <c:ptCount val="24"/>
                <c:pt idx="0">
                  <c:v>0</c:v>
                </c:pt>
                <c:pt idx="1">
                  <c:v>304.39563532944999</c:v>
                </c:pt>
                <c:pt idx="2">
                  <c:v>307.93807255399003</c:v>
                </c:pt>
                <c:pt idx="3">
                  <c:v>308.37319696320998</c:v>
                </c:pt>
                <c:pt idx="4">
                  <c:v>310.97721337361997</c:v>
                </c:pt>
                <c:pt idx="5">
                  <c:v>311.57085935642999</c:v>
                </c:pt>
                <c:pt idx="6">
                  <c:v>342.72038321329001</c:v>
                </c:pt>
                <c:pt idx="7">
                  <c:v>352.54787368988002</c:v>
                </c:pt>
                <c:pt idx="8">
                  <c:v>357.39802453333999</c:v>
                </c:pt>
                <c:pt idx="9">
                  <c:v>360.68215999632002</c:v>
                </c:pt>
                <c:pt idx="10">
                  <c:v>365.17169229810997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F-034D-91DA-A098632988B1}"/>
            </c:ext>
          </c:extLst>
        </c:ser>
        <c:ser>
          <c:idx val="2"/>
          <c:order val="2"/>
          <c:tx>
            <c:strRef>
              <c:f>'DISTANCE HSL vs RGB'!$L$1</c:f>
              <c:strCache>
                <c:ptCount val="1"/>
                <c:pt idx="0">
                  <c:v>RGB True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'DISTANCE HSL vs RGB'!$L$2:$L$64</c:f>
              <c:numCache>
                <c:formatCode>General</c:formatCode>
                <c:ptCount val="63"/>
                <c:pt idx="0">
                  <c:v>0</c:v>
                </c:pt>
                <c:pt idx="1">
                  <c:v>36.765811561477001</c:v>
                </c:pt>
                <c:pt idx="2">
                  <c:v>78.056961614339002</c:v>
                </c:pt>
                <c:pt idx="3">
                  <c:v>79.004168597352006</c:v>
                </c:pt>
                <c:pt idx="4">
                  <c:v>80.081981197971004</c:v>
                </c:pt>
                <c:pt idx="5">
                  <c:v>82.777370431964997</c:v>
                </c:pt>
                <c:pt idx="6">
                  <c:v>84.820372388886994</c:v>
                </c:pt>
                <c:pt idx="7">
                  <c:v>85.649039486334004</c:v>
                </c:pt>
                <c:pt idx="8">
                  <c:v>85.689912897423994</c:v>
                </c:pt>
                <c:pt idx="9">
                  <c:v>86.339130804448004</c:v>
                </c:pt>
                <c:pt idx="10">
                  <c:v>86.783899318444</c:v>
                </c:pt>
                <c:pt idx="11">
                  <c:v>88.380855712919995</c:v>
                </c:pt>
                <c:pt idx="12">
                  <c:v>88.578822778114002</c:v>
                </c:pt>
                <c:pt idx="13">
                  <c:v>88.591603707920996</c:v>
                </c:pt>
                <c:pt idx="14">
                  <c:v>88.874071223884997</c:v>
                </c:pt>
                <c:pt idx="15">
                  <c:v>89.449088329871998</c:v>
                </c:pt>
                <c:pt idx="16">
                  <c:v>89.462663426408994</c:v>
                </c:pt>
                <c:pt idx="17">
                  <c:v>89.972944011126003</c:v>
                </c:pt>
                <c:pt idx="18">
                  <c:v>90.214646767901996</c:v>
                </c:pt>
                <c:pt idx="19">
                  <c:v>90.650761005134001</c:v>
                </c:pt>
                <c:pt idx="20">
                  <c:v>90.779214746628</c:v>
                </c:pt>
                <c:pt idx="21">
                  <c:v>90.921492107404006</c:v>
                </c:pt>
                <c:pt idx="22">
                  <c:v>92.358835351492999</c:v>
                </c:pt>
                <c:pt idx="23">
                  <c:v>93.321512054734001</c:v>
                </c:pt>
                <c:pt idx="24">
                  <c:v>93.862853002888997</c:v>
                </c:pt>
                <c:pt idx="25">
                  <c:v>94.490226067720997</c:v>
                </c:pt>
                <c:pt idx="26">
                  <c:v>94.771881762019007</c:v>
                </c:pt>
                <c:pt idx="27">
                  <c:v>95.391227417501995</c:v>
                </c:pt>
                <c:pt idx="28">
                  <c:v>95.525116667651005</c:v>
                </c:pt>
                <c:pt idx="29">
                  <c:v>96.271018036656997</c:v>
                </c:pt>
                <c:pt idx="30">
                  <c:v>96.761176630232995</c:v>
                </c:pt>
                <c:pt idx="31">
                  <c:v>96.887362996635005</c:v>
                </c:pt>
                <c:pt idx="32">
                  <c:v>97.294590356900997</c:v>
                </c:pt>
                <c:pt idx="33">
                  <c:v>98.293168312399004</c:v>
                </c:pt>
                <c:pt idx="34">
                  <c:v>98.452474223882007</c:v>
                </c:pt>
                <c:pt idx="35">
                  <c:v>98.685520851236006</c:v>
                </c:pt>
                <c:pt idx="36">
                  <c:v>98.729106732863002</c:v>
                </c:pt>
                <c:pt idx="37">
                  <c:v>98.943423106143001</c:v>
                </c:pt>
                <c:pt idx="38">
                  <c:v>99.035371316454999</c:v>
                </c:pt>
                <c:pt idx="39">
                  <c:v>102.05380663045</c:v>
                </c:pt>
                <c:pt idx="40">
                  <c:v>105.38432785325</c:v>
                </c:pt>
                <c:pt idx="41">
                  <c:v>105.69041201484001</c:v>
                </c:pt>
                <c:pt idx="42">
                  <c:v>108.26437538374999</c:v>
                </c:pt>
                <c:pt idx="43">
                  <c:v>108.63323091101999</c:v>
                </c:pt>
                <c:pt idx="44">
                  <c:v>108.73697035417</c:v>
                </c:pt>
                <c:pt idx="45">
                  <c:v>110.59515084633</c:v>
                </c:pt>
                <c:pt idx="46">
                  <c:v>112.55430389758</c:v>
                </c:pt>
                <c:pt idx="47">
                  <c:v>116.67062595781999</c:v>
                </c:pt>
                <c:pt idx="48">
                  <c:v>116.70176940454</c:v>
                </c:pt>
                <c:pt idx="49">
                  <c:v>118.03304074515999</c:v>
                </c:pt>
                <c:pt idx="50">
                  <c:v>119.32806842136</c:v>
                </c:pt>
                <c:pt idx="51">
                  <c:v>122.95812056906</c:v>
                </c:pt>
                <c:pt idx="52">
                  <c:v>123.32644985624</c:v>
                </c:pt>
                <c:pt idx="53">
                  <c:v>124.69635723553</c:v>
                </c:pt>
                <c:pt idx="54">
                  <c:v>127.16310951423</c:v>
                </c:pt>
                <c:pt idx="55">
                  <c:v>130.84992011682999</c:v>
                </c:pt>
                <c:pt idx="56">
                  <c:v>131.17402145819</c:v>
                </c:pt>
                <c:pt idx="57">
                  <c:v>132.14609003351001</c:v>
                </c:pt>
                <c:pt idx="58">
                  <c:v>132.36948202036999</c:v>
                </c:pt>
                <c:pt idx="59">
                  <c:v>132.97720253969001</c:v>
                </c:pt>
                <c:pt idx="60">
                  <c:v>138.03835815171999</c:v>
                </c:pt>
                <c:pt idx="61">
                  <c:v>151.26637815262001</c:v>
                </c:pt>
                <c:pt idx="62">
                  <c:v>158.51590718803999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F-034D-91DA-A098632988B1}"/>
            </c:ext>
          </c:extLst>
        </c:ser>
        <c:ser>
          <c:idx val="3"/>
          <c:order val="3"/>
          <c:tx>
            <c:strRef>
              <c:f>'DISTANCE HSL vs RGB'!$M$1</c:f>
              <c:strCache>
                <c:ptCount val="1"/>
                <c:pt idx="0">
                  <c:v>RGB Wrong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ash"/>
              </a:ln>
              <a:effectLst/>
            </c:spPr>
          </c:marker>
          <c:yVal>
            <c:numRef>
              <c:f>'DISTANCE HSL vs RGB'!$M$2:$M$22</c:f>
              <c:numCache>
                <c:formatCode>General</c:formatCode>
                <c:ptCount val="21"/>
                <c:pt idx="0">
                  <c:v>93.203244860305006</c:v>
                </c:pt>
                <c:pt idx="1">
                  <c:v>116.9474354537</c:v>
                </c:pt>
                <c:pt idx="2">
                  <c:v>117.89939448894999</c:v>
                </c:pt>
                <c:pt idx="3">
                  <c:v>119.3668445098</c:v>
                </c:pt>
                <c:pt idx="4">
                  <c:v>126.63928653904</c:v>
                </c:pt>
                <c:pt idx="5">
                  <c:v>128.44300776554999</c:v>
                </c:pt>
                <c:pt idx="6">
                  <c:v>138.49274853066001</c:v>
                </c:pt>
                <c:pt idx="7">
                  <c:v>139.09776179284</c:v>
                </c:pt>
                <c:pt idx="8">
                  <c:v>140.91791749505001</c:v>
                </c:pt>
                <c:pt idx="9">
                  <c:v>141.62626950207999</c:v>
                </c:pt>
                <c:pt idx="10">
                  <c:v>144.12849198681999</c:v>
                </c:pt>
                <c:pt idx="11">
                  <c:v>144.89050402076001</c:v>
                </c:pt>
                <c:pt idx="12">
                  <c:v>150.64152410260999</c:v>
                </c:pt>
                <c:pt idx="13">
                  <c:v>150.78714793694999</c:v>
                </c:pt>
                <c:pt idx="14">
                  <c:v>152.72388127904</c:v>
                </c:pt>
                <c:pt idx="15">
                  <c:v>153.69256182269001</c:v>
                </c:pt>
                <c:pt idx="16">
                  <c:v>158.34772131555999</c:v>
                </c:pt>
                <c:pt idx="17">
                  <c:v>159.09817862361999</c:v>
                </c:pt>
                <c:pt idx="18">
                  <c:v>159.24130157734999</c:v>
                </c:pt>
                <c:pt idx="19">
                  <c:v>160.85944272437001</c:v>
                </c:pt>
                <c:pt idx="20">
                  <c:v>161.22765069134999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F-034D-91DA-A0986329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60672"/>
        <c:axId val="741059888"/>
      </c:scatterChart>
      <c:valAx>
        <c:axId val="741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41059888"/>
        <c:crosses val="autoZero"/>
        <c:crossBetween val="midCat"/>
      </c:valAx>
      <c:valAx>
        <c:axId val="741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41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Hoeveelheid ander gedetecteerde kleuren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5D3-E840-A2D7-28B2B2A665D9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E840-A2D7-28B2B2A665D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D3-E840-A2D7-28B2B2A665D9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E840-A2D7-28B2B2A665D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D3-E840-A2D7-28B2B2A665D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D3-E840-A2D7-28B2B2A665D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D3-E840-A2D7-28B2B2A665D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D3-E840-A2D7-28B2B2A665D9}"/>
              </c:ext>
            </c:extLst>
          </c:dPt>
          <c:cat>
            <c:strRef>
              <c:f>'OTHER COLORS'!$A$1:$A$8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'OTHER COLORS'!$B$1:$B$8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DC4D-8602-FA13B2EB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1760"/>
        <c:axId val="412418032"/>
      </c:barChart>
      <c:catAx>
        <c:axId val="412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8032"/>
        <c:crosses val="autoZero"/>
        <c:auto val="1"/>
        <c:lblAlgn val="ctr"/>
        <c:lblOffset val="100"/>
        <c:noMultiLvlLbl val="0"/>
      </c:catAx>
      <c:valAx>
        <c:axId val="412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 blauw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BE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F4-D245-B2FA-0805F48DAD5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4-D245-B2FA-0805F48DAD5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F4-D245-B2FA-0805F48DAD5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F4-D245-B2FA-0805F48DAD5D}"/>
              </c:ext>
            </c:extLst>
          </c:dPt>
          <c:dPt>
            <c:idx val="4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F4-D245-B2FA-0805F48DAD5D}"/>
              </c:ext>
            </c:extLst>
          </c:dPt>
          <c:cat>
            <c:strRef>
              <c:f>'WRONG BLUE'!$P$2:$P$6</c:f>
              <c:strCache>
                <c:ptCount val="5"/>
                <c:pt idx="0">
                  <c:v>cyaan</c:v>
                </c:pt>
                <c:pt idx="1">
                  <c:v>geel</c:v>
                </c:pt>
                <c:pt idx="2">
                  <c:v>zwart</c:v>
                </c:pt>
                <c:pt idx="3">
                  <c:v>rood</c:v>
                </c:pt>
                <c:pt idx="4">
                  <c:v>magenta</c:v>
                </c:pt>
              </c:strCache>
            </c:strRef>
          </c:cat>
          <c:val>
            <c:numRef>
              <c:f>'WRONG BLUE'!$Q$2:$Q$6</c:f>
              <c:numCache>
                <c:formatCode>0%</c:formatCode>
                <c:ptCount val="5"/>
                <c:pt idx="0">
                  <c:v>0.46875</c:v>
                </c:pt>
                <c:pt idx="1">
                  <c:v>6.25E-2</c:v>
                </c:pt>
                <c:pt idx="2">
                  <c:v>0.1875</c:v>
                </c:pt>
                <c:pt idx="3">
                  <c:v>3.125E-2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B741-801F-28C60DEB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9208"/>
        <c:axId val="412418424"/>
      </c:barChart>
      <c:catAx>
        <c:axId val="41241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8424"/>
        <c:crosses val="autoZero"/>
        <c:auto val="1"/>
        <c:lblAlgn val="ctr"/>
        <c:lblOffset val="100"/>
        <c:noMultiLvlLbl val="0"/>
      </c:catAx>
      <c:valAx>
        <c:axId val="4124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 cyaan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BE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340-8945-8B99-8CDE4DD68C4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0-8945-8B99-8CDE4DD68C4D}"/>
              </c:ext>
            </c:extLst>
          </c:dPt>
          <c:dPt>
            <c:idx val="2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40-8945-8B99-8CDE4DD68C4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0-8945-8B99-8CDE4DD68C4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340-8945-8B99-8CDE4DD68C4D}"/>
              </c:ext>
            </c:extLst>
          </c:dPt>
          <c:cat>
            <c:strRef>
              <c:f>'WRONG BLUEGREEN'!$P$2:$P$6</c:f>
              <c:strCache>
                <c:ptCount val="5"/>
                <c:pt idx="0">
                  <c:v>zwart</c:v>
                </c:pt>
                <c:pt idx="1">
                  <c:v>geel</c:v>
                </c:pt>
                <c:pt idx="2">
                  <c:v>blauw</c:v>
                </c:pt>
                <c:pt idx="3">
                  <c:v>rood</c:v>
                </c:pt>
                <c:pt idx="4">
                  <c:v>wit</c:v>
                </c:pt>
              </c:strCache>
            </c:strRef>
          </c:cat>
          <c:val>
            <c:numRef>
              <c:f>'WRONG BLUEGREEN'!$Q$2:$Q$6</c:f>
              <c:numCache>
                <c:formatCode>0%</c:formatCode>
                <c:ptCount val="5"/>
                <c:pt idx="0">
                  <c:v>0.26666666666666666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D445-A32F-EEF0D419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4112"/>
        <c:axId val="412414896"/>
      </c:barChart>
      <c:catAx>
        <c:axId val="4124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4896"/>
        <c:crosses val="autoZero"/>
        <c:auto val="1"/>
        <c:lblAlgn val="ctr"/>
        <c:lblOffset val="100"/>
        <c:noMultiLvlLbl val="0"/>
      </c:catAx>
      <c:valAx>
        <c:axId val="412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</a:t>
            </a:r>
            <a:r>
              <a:rPr lang="en-GB" baseline="0"/>
              <a:t> groen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E4-E249-844C-649BB0DE957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4-E249-844C-649BB0DE957C}"/>
              </c:ext>
            </c:extLst>
          </c:dPt>
          <c:dPt>
            <c:idx val="2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E4-E249-844C-649BB0DE957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4-E249-844C-649BB0DE957C}"/>
              </c:ext>
            </c:extLst>
          </c:dPt>
          <c:cat>
            <c:strRef>
              <c:f>'WRONG GREEN'!$P$2:$P$5</c:f>
              <c:strCache>
                <c:ptCount val="4"/>
                <c:pt idx="0">
                  <c:v>zwart</c:v>
                </c:pt>
                <c:pt idx="1">
                  <c:v>geel</c:v>
                </c:pt>
                <c:pt idx="2">
                  <c:v>cyaan</c:v>
                </c:pt>
                <c:pt idx="3">
                  <c:v>rood</c:v>
                </c:pt>
              </c:strCache>
            </c:strRef>
          </c:cat>
          <c:val>
            <c:numRef>
              <c:f>'WRONG GREEN'!$Q$2:$Q$5</c:f>
              <c:numCache>
                <c:formatCode>0%</c:formatCode>
                <c:ptCount val="4"/>
                <c:pt idx="0">
                  <c:v>0.38333333333333336</c:v>
                </c:pt>
                <c:pt idx="1">
                  <c:v>0.2</c:v>
                </c:pt>
                <c:pt idx="2">
                  <c:v>0</c:v>
                </c:pt>
                <c:pt idx="3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8041-A9C4-3EECE0BF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6072"/>
        <c:axId val="412416464"/>
      </c:barChart>
      <c:catAx>
        <c:axId val="4124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6464"/>
        <c:crosses val="autoZero"/>
        <c:auto val="1"/>
        <c:lblAlgn val="ctr"/>
        <c:lblOffset val="100"/>
        <c:noMultiLvlLbl val="0"/>
      </c:catAx>
      <c:valAx>
        <c:axId val="412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</a:t>
            </a:r>
            <a:r>
              <a:rPr lang="en-GB" baseline="0"/>
              <a:t> gedetecteerd magenta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012B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F4-7F4F-99C0-11F9CD8CA73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F4-7F4F-99C0-11F9CD8CA73D}"/>
              </c:ext>
            </c:extLst>
          </c:dPt>
          <c:dPt>
            <c:idx val="2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F4-7F4F-99C0-11F9CD8CA73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F4-7F4F-99C0-11F9CD8CA73D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F4-7F4F-99C0-11F9CD8CA73D}"/>
              </c:ext>
            </c:extLst>
          </c:dPt>
          <c:cat>
            <c:strRef>
              <c:f>'WRONG PURPLE'!$P$2:$P$6</c:f>
              <c:strCache>
                <c:ptCount val="5"/>
                <c:pt idx="0">
                  <c:v>zwart</c:v>
                </c:pt>
                <c:pt idx="1">
                  <c:v>wit</c:v>
                </c:pt>
                <c:pt idx="2">
                  <c:v>blauw</c:v>
                </c:pt>
                <c:pt idx="3">
                  <c:v>rood</c:v>
                </c:pt>
                <c:pt idx="4">
                  <c:v>geel</c:v>
                </c:pt>
              </c:strCache>
            </c:strRef>
          </c:cat>
          <c:val>
            <c:numRef>
              <c:f>'WRONG PURPLE'!$Q$2:$Q$6</c:f>
              <c:numCache>
                <c:formatCode>0%</c:formatCode>
                <c:ptCount val="5"/>
                <c:pt idx="0">
                  <c:v>0.17777777777777778</c:v>
                </c:pt>
                <c:pt idx="1">
                  <c:v>0.64444444444444449</c:v>
                </c:pt>
                <c:pt idx="2">
                  <c:v>8.8888888888888892E-2</c:v>
                </c:pt>
                <c:pt idx="3">
                  <c:v>4.4444444444444446E-2</c:v>
                </c:pt>
                <c:pt idx="4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1-8147-A86B-D73260D1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5288"/>
        <c:axId val="412412936"/>
      </c:barChart>
      <c:catAx>
        <c:axId val="4124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2936"/>
        <c:crosses val="autoZero"/>
        <c:auto val="1"/>
        <c:lblAlgn val="ctr"/>
        <c:lblOffset val="100"/>
        <c:noMultiLvlLbl val="0"/>
      </c:catAx>
      <c:valAx>
        <c:axId val="4124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</a:t>
            </a:r>
            <a:r>
              <a:rPr lang="en-GB" baseline="0"/>
              <a:t> gedetecteerd rood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F42-1A4D-92A1-11E0846DCE3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2-1A4D-92A1-11E0846DCE3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42-1A4D-92A1-11E0846DCE3B}"/>
              </c:ext>
            </c:extLst>
          </c:dPt>
          <c:cat>
            <c:strRef>
              <c:f>'WRONG RED'!$P$2:$P$4</c:f>
              <c:strCache>
                <c:ptCount val="3"/>
                <c:pt idx="0">
                  <c:v>magenta</c:v>
                </c:pt>
                <c:pt idx="1">
                  <c:v>zwart</c:v>
                </c:pt>
                <c:pt idx="2">
                  <c:v>geel</c:v>
                </c:pt>
              </c:strCache>
            </c:strRef>
          </c:cat>
          <c:val>
            <c:numRef>
              <c:f>'WRONG RED'!$Q$2:$Q$4</c:f>
              <c:numCache>
                <c:formatCode>0%</c:formatCode>
                <c:ptCount val="3"/>
                <c:pt idx="0">
                  <c:v>9.0909090909090912E-2</c:v>
                </c:pt>
                <c:pt idx="1">
                  <c:v>0.81818181818181823</c:v>
                </c:pt>
                <c:pt idx="2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F74B-8A8A-A224C4FC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2544"/>
        <c:axId val="412417640"/>
      </c:barChart>
      <c:catAx>
        <c:axId val="412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7640"/>
        <c:crosses val="autoZero"/>
        <c:auto val="1"/>
        <c:lblAlgn val="ctr"/>
        <c:lblOffset val="100"/>
        <c:noMultiLvlLbl val="0"/>
      </c:catAx>
      <c:valAx>
        <c:axId val="4124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BRIGHTNESS!$Q$2:$T$2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DC44-B461-24009A88723B}"/>
            </c:ext>
          </c:extLst>
        </c:ser>
        <c:ser>
          <c:idx val="1"/>
          <c:order val="1"/>
          <c:tx>
            <c:strRef>
              <c:f>BRIGHTNESS!$P$3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BRIGHTNESS!$Q$3:$T$3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6-DC44-B461-24009A88723B}"/>
            </c:ext>
          </c:extLst>
        </c:ser>
        <c:ser>
          <c:idx val="2"/>
          <c:order val="2"/>
          <c:tx>
            <c:strRef>
              <c:f>BRIGHTNESS!$P$4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BRIGHTNESS!$Q$4:$T$4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6-DC44-B461-24009A88723B}"/>
            </c:ext>
          </c:extLst>
        </c:ser>
        <c:ser>
          <c:idx val="3"/>
          <c:order val="3"/>
          <c:tx>
            <c:strRef>
              <c:f>BRIGHTNESS!$P$5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BRIGHTNESS!$Q$5:$T$5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DC44-B461-24009A88723B}"/>
            </c:ext>
          </c:extLst>
        </c:ser>
        <c:ser>
          <c:idx val="4"/>
          <c:order val="4"/>
          <c:tx>
            <c:strRef>
              <c:f>BRIGHTNESS!$P$6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BRIGHTNESS!$Q$6:$T$6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6-DC44-B461-24009A88723B}"/>
            </c:ext>
          </c:extLst>
        </c:ser>
        <c:ser>
          <c:idx val="5"/>
          <c:order val="5"/>
          <c:tx>
            <c:strRef>
              <c:f>BRIGHTNESS!$P$7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BRIGHTNESS!$Q$7:$T$7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6-DC44-B461-24009A88723B}"/>
            </c:ext>
          </c:extLst>
        </c:ser>
        <c:ser>
          <c:idx val="6"/>
          <c:order val="6"/>
          <c:tx>
            <c:strRef>
              <c:f>BRIGHTNESS!$P$8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BRIGHTNESS!$Q$8:$T$8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6-DC44-B461-24009A88723B}"/>
            </c:ext>
          </c:extLst>
        </c:ser>
        <c:ser>
          <c:idx val="7"/>
          <c:order val="7"/>
          <c:tx>
            <c:strRef>
              <c:f>BRIGHTNESS!$P$9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BRIGHTNESS!$Q$9:$T$9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F6-DC44-B461-24009A88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54672"/>
        <c:axId val="407551928"/>
      </c:barChart>
      <c:catAx>
        <c:axId val="4075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1928"/>
        <c:crosses val="autoZero"/>
        <c:auto val="1"/>
        <c:lblAlgn val="ctr"/>
        <c:lblOffset val="100"/>
        <c:noMultiLvlLbl val="0"/>
      </c:catAx>
      <c:valAx>
        <c:axId val="40755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 blauw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901-E245-8A9C-11227070AD4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1-E245-8A9C-11227070AD4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01-E245-8A9C-11227070AD4B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1-E245-8A9C-11227070AD4B}"/>
              </c:ext>
            </c:extLst>
          </c:dPt>
          <c:dPt>
            <c:idx val="4"/>
            <c:invertIfNegative val="0"/>
            <c:bubble3D val="0"/>
            <c:spPr>
              <a:solidFill>
                <a:srgbClr val="00EBEA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01-E245-8A9C-11227070AD4B}"/>
              </c:ext>
            </c:extLst>
          </c:dPt>
          <c:dPt>
            <c:idx val="5"/>
            <c:invertIfNegative val="0"/>
            <c:bubble3D val="0"/>
            <c:spPr>
              <a:solidFill>
                <a:srgbClr val="0056F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01-E245-8A9C-11227070AD4B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901-E245-8A9C-11227070AD4B}"/>
              </c:ext>
            </c:extLst>
          </c:dPt>
          <c:cat>
            <c:strRef>
              <c:f>'WRONG WHITE'!$P$2:$P$8</c:f>
              <c:strCache>
                <c:ptCount val="7"/>
                <c:pt idx="0">
                  <c:v>zwart</c:v>
                </c:pt>
                <c:pt idx="1">
                  <c:v>rood</c:v>
                </c:pt>
                <c:pt idx="2">
                  <c:v>groen</c:v>
                </c:pt>
                <c:pt idx="3">
                  <c:v>magenta</c:v>
                </c:pt>
                <c:pt idx="4">
                  <c:v>cyaan</c:v>
                </c:pt>
                <c:pt idx="5">
                  <c:v>blauw</c:v>
                </c:pt>
                <c:pt idx="6">
                  <c:v>geel</c:v>
                </c:pt>
              </c:strCache>
            </c:strRef>
          </c:cat>
          <c:val>
            <c:numRef>
              <c:f>'WRONG WHITE'!$Q$2:$Q$8</c:f>
              <c:numCache>
                <c:formatCode>0%</c:formatCode>
                <c:ptCount val="7"/>
                <c:pt idx="0">
                  <c:v>0.1650485436893204</c:v>
                </c:pt>
                <c:pt idx="1">
                  <c:v>7.7669902912621352E-2</c:v>
                </c:pt>
                <c:pt idx="2">
                  <c:v>9.7087378640776691E-3</c:v>
                </c:pt>
                <c:pt idx="3">
                  <c:v>1.9417475728155338E-2</c:v>
                </c:pt>
                <c:pt idx="4">
                  <c:v>0.22330097087378642</c:v>
                </c:pt>
                <c:pt idx="5">
                  <c:v>9.7087378640776691E-3</c:v>
                </c:pt>
                <c:pt idx="6">
                  <c:v>0.49514563106796117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6C4B-9D27-EA28DB7C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5680"/>
        <c:axId val="470345800"/>
      </c:barChart>
      <c:catAx>
        <c:axId val="4124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5800"/>
        <c:crosses val="autoZero"/>
        <c:auto val="1"/>
        <c:lblAlgn val="ctr"/>
        <c:lblOffset val="100"/>
        <c:noMultiLvlLbl val="0"/>
      </c:catAx>
      <c:valAx>
        <c:axId val="4703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</a:t>
            </a:r>
            <a:r>
              <a:rPr lang="en-GB" baseline="0"/>
              <a:t> gedetecteerd geel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E9-6B4F-A16E-5B939C5353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E9-6B4F-A16E-5B939C53533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E9-6B4F-A16E-5B939C53533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E9-6B4F-A16E-5B939C53533D}"/>
              </c:ext>
            </c:extLst>
          </c:dPt>
          <c:cat>
            <c:strRef>
              <c:f>'WRONG YELLOW'!$P$2:$P$5</c:f>
              <c:strCache>
                <c:ptCount val="4"/>
                <c:pt idx="0">
                  <c:v>zwart</c:v>
                </c:pt>
                <c:pt idx="1">
                  <c:v>rood</c:v>
                </c:pt>
                <c:pt idx="2">
                  <c:v>groen</c:v>
                </c:pt>
                <c:pt idx="3">
                  <c:v>wit</c:v>
                </c:pt>
              </c:strCache>
            </c:strRef>
          </c:cat>
          <c:val>
            <c:numRef>
              <c:f>'WRONG YELLOW'!$Q$2:$Q$5</c:f>
              <c:numCache>
                <c:formatCode>0%</c:formatCode>
                <c:ptCount val="4"/>
                <c:pt idx="0">
                  <c:v>0.7407407407407407</c:v>
                </c:pt>
                <c:pt idx="1">
                  <c:v>7.407407407407407E-2</c:v>
                </c:pt>
                <c:pt idx="2">
                  <c:v>0.14814814814814814</c:v>
                </c:pt>
                <c:pt idx="3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7D44-8530-5ADF0B24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48544"/>
        <c:axId val="470349720"/>
      </c:barChart>
      <c:catAx>
        <c:axId val="4703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9720"/>
        <c:crosses val="autoZero"/>
        <c:auto val="1"/>
        <c:lblAlgn val="ctr"/>
        <c:lblOffset val="100"/>
        <c:noMultiLvlLbl val="0"/>
      </c:catAx>
      <c:valAx>
        <c:axId val="4703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Verkeerd gedetecteerd zwart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1B1-6E40-B319-4058C0813888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B1-6E40-B319-4058C0813888}"/>
              </c:ext>
            </c:extLst>
          </c:dPt>
          <c:dPt>
            <c:idx val="2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B1-6E40-B319-4058C081388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B1-6E40-B319-4058C081388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B1-6E40-B319-4058C0813888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B1-6E40-B319-4058C0813888}"/>
              </c:ext>
            </c:extLst>
          </c:dPt>
          <c:cat>
            <c:strRef>
              <c:f>'WRONG BLACK'!$P$2:$P$7</c:f>
              <c:strCache>
                <c:ptCount val="6"/>
                <c:pt idx="0">
                  <c:v>blauw</c:v>
                </c:pt>
                <c:pt idx="1">
                  <c:v>cyaan</c:v>
                </c:pt>
                <c:pt idx="2">
                  <c:v>magenta</c:v>
                </c:pt>
                <c:pt idx="3">
                  <c:v>rood</c:v>
                </c:pt>
                <c:pt idx="4">
                  <c:v>wit</c:v>
                </c:pt>
                <c:pt idx="5">
                  <c:v>geel</c:v>
                </c:pt>
              </c:strCache>
            </c:strRef>
          </c:cat>
          <c:val>
            <c:numRef>
              <c:f>'WRONG BLACK'!$Q$2:$Q$7</c:f>
              <c:numCache>
                <c:formatCode>0%</c:formatCode>
                <c:ptCount val="6"/>
                <c:pt idx="0">
                  <c:v>0.10185185185185185</c:v>
                </c:pt>
                <c:pt idx="1">
                  <c:v>0.37037037037037035</c:v>
                </c:pt>
                <c:pt idx="2">
                  <c:v>9.2592592592592587E-3</c:v>
                </c:pt>
                <c:pt idx="3">
                  <c:v>0.12037037037037036</c:v>
                </c:pt>
                <c:pt idx="4">
                  <c:v>1.8518518518518517E-2</c:v>
                </c:pt>
                <c:pt idx="5">
                  <c:v>0.37962962962962965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5-D449-9953-2F3500D3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47760"/>
        <c:axId val="470350112"/>
      </c:barChart>
      <c:catAx>
        <c:axId val="4703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50112"/>
        <c:crosses val="autoZero"/>
        <c:auto val="1"/>
        <c:lblAlgn val="ctr"/>
        <c:lblOffset val="100"/>
        <c:noMultiLvlLbl val="0"/>
      </c:catAx>
      <c:valAx>
        <c:axId val="470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BRIGHTNESS!$Q$1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BRIGHTNESS!$Q$2:$Q$9</c:f>
              <c:numCache>
                <c:formatCode>0%</c:formatCode>
                <c:ptCount val="8"/>
                <c:pt idx="0">
                  <c:v>0.88095238095238093</c:v>
                </c:pt>
                <c:pt idx="1">
                  <c:v>0.86363636363636365</c:v>
                </c:pt>
                <c:pt idx="2">
                  <c:v>0.6428571428571429</c:v>
                </c:pt>
                <c:pt idx="3">
                  <c:v>0.84090909090909094</c:v>
                </c:pt>
                <c:pt idx="4">
                  <c:v>0.83333333333333337</c:v>
                </c:pt>
                <c:pt idx="5">
                  <c:v>0.29545454545454547</c:v>
                </c:pt>
                <c:pt idx="6">
                  <c:v>0.84090909090909094</c:v>
                </c:pt>
                <c:pt idx="7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A943-AD66-B008AF61FFBD}"/>
            </c:ext>
          </c:extLst>
        </c:ser>
        <c:ser>
          <c:idx val="1"/>
          <c:order val="1"/>
          <c:tx>
            <c:strRef>
              <c:f>BRIGHTNESS!$R$1</c:f>
              <c:strCache>
                <c:ptCount val="1"/>
                <c:pt idx="0">
                  <c:v>semi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BRIGHTNESS!$R$2:$R$9</c:f>
              <c:numCache>
                <c:formatCode>0%</c:formatCode>
                <c:ptCount val="8"/>
                <c:pt idx="0">
                  <c:v>0.7857142857142857</c:v>
                </c:pt>
                <c:pt idx="1">
                  <c:v>0.97619047619047616</c:v>
                </c:pt>
                <c:pt idx="2">
                  <c:v>0.61904761904761907</c:v>
                </c:pt>
                <c:pt idx="3">
                  <c:v>0.72727272727272729</c:v>
                </c:pt>
                <c:pt idx="4">
                  <c:v>0.88095238095238093</c:v>
                </c:pt>
                <c:pt idx="5">
                  <c:v>0.40476190476190477</c:v>
                </c:pt>
                <c:pt idx="6">
                  <c:v>0.8571428571428571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C-A943-AD66-B008AF61FFBD}"/>
            </c:ext>
          </c:extLst>
        </c:ser>
        <c:ser>
          <c:idx val="2"/>
          <c:order val="2"/>
          <c:tx>
            <c:strRef>
              <c:f>BRIGHTNESS!$S$1</c:f>
              <c:strCache>
                <c:ptCount val="1"/>
                <c:pt idx="0">
                  <c:v>semi+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BRIGHTNESS!$S$2:$S$9</c:f>
              <c:numCache>
                <c:formatCode>0%</c:formatCode>
                <c:ptCount val="8"/>
                <c:pt idx="0">
                  <c:v>0.75</c:v>
                </c:pt>
                <c:pt idx="1">
                  <c:v>0.93181818181818177</c:v>
                </c:pt>
                <c:pt idx="2">
                  <c:v>0.65217391304347827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0.4</c:v>
                </c:pt>
                <c:pt idx="6">
                  <c:v>0.84090909090909094</c:v>
                </c:pt>
                <c:pt idx="7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C-A943-AD66-B008AF61FFBD}"/>
            </c:ext>
          </c:extLst>
        </c:ser>
        <c:ser>
          <c:idx val="3"/>
          <c:order val="3"/>
          <c:tx>
            <c:strRef>
              <c:f>BRIGHTNESS!$T$1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BRIGHTNESS!$T$2:$T$9</c:f>
              <c:numCache>
                <c:formatCode>0%</c:formatCode>
                <c:ptCount val="8"/>
                <c:pt idx="0">
                  <c:v>0.81818181818181823</c:v>
                </c:pt>
                <c:pt idx="1">
                  <c:v>0.88636363636363635</c:v>
                </c:pt>
                <c:pt idx="2">
                  <c:v>0.71739130434782605</c:v>
                </c:pt>
                <c:pt idx="3">
                  <c:v>0.68181818181818177</c:v>
                </c:pt>
                <c:pt idx="4">
                  <c:v>0.86363636363636365</c:v>
                </c:pt>
                <c:pt idx="5">
                  <c:v>0.45238095238095238</c:v>
                </c:pt>
                <c:pt idx="6">
                  <c:v>0.83333333333333337</c:v>
                </c:pt>
                <c:pt idx="7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C-A943-AD66-B008AF6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55064"/>
        <c:axId val="407552320"/>
      </c:barChart>
      <c:catAx>
        <c:axId val="4075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2320"/>
        <c:crosses val="autoZero"/>
        <c:auto val="1"/>
        <c:lblAlgn val="ctr"/>
        <c:lblOffset val="100"/>
        <c:noMultiLvlLbl val="0"/>
      </c:catAx>
      <c:valAx>
        <c:axId val="4075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</a:t>
            </a:r>
            <a:r>
              <a:rPr lang="en-GB" baseline="0"/>
              <a:t> gegeven de helderheid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BRIGHTNESS!$V$2</c:f>
              <c:strCache>
                <c:ptCount val="1"/>
                <c:pt idx="0">
                  <c:v>blauw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ADE-A447-A7F8-7D30001E9989}"/>
              </c:ext>
            </c:extLst>
          </c:dPt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BRIGHTNESS!$W$2:$Z$2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E-A447-A7F8-7D30001E9989}"/>
            </c:ext>
          </c:extLst>
        </c:ser>
        <c:ser>
          <c:idx val="1"/>
          <c:order val="1"/>
          <c:tx>
            <c:strRef>
              <c:f>BRIGHTNESS!$V$3</c:f>
              <c:strCache>
                <c:ptCount val="1"/>
                <c:pt idx="0">
                  <c:v>cyaan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BRIGHTNESS!$W$3:$Z$3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E-A447-A7F8-7D30001E9989}"/>
            </c:ext>
          </c:extLst>
        </c:ser>
        <c:ser>
          <c:idx val="2"/>
          <c:order val="2"/>
          <c:tx>
            <c:strRef>
              <c:f>BRIGHTNESS!$V$4</c:f>
              <c:strCache>
                <c:ptCount val="1"/>
                <c:pt idx="0">
                  <c:v>groen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BRIGHTNESS!$W$4:$Z$4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E-A447-A7F8-7D30001E9989}"/>
            </c:ext>
          </c:extLst>
        </c:ser>
        <c:ser>
          <c:idx val="3"/>
          <c:order val="3"/>
          <c:tx>
            <c:strRef>
              <c:f>BRIGHTNESS!$V$5</c:f>
              <c:strCache>
                <c:ptCount val="1"/>
                <c:pt idx="0">
                  <c:v>magenta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BRIGHTNESS!$W$5:$Z$5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E-A447-A7F8-7D30001E9989}"/>
            </c:ext>
          </c:extLst>
        </c:ser>
        <c:ser>
          <c:idx val="4"/>
          <c:order val="4"/>
          <c:tx>
            <c:strRef>
              <c:f>BRIGHTNESS!$V$6</c:f>
              <c:strCache>
                <c:ptCount val="1"/>
                <c:pt idx="0">
                  <c:v>rood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BRIGHTNESS!$W$6:$Z$6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E-A447-A7F8-7D30001E9989}"/>
            </c:ext>
          </c:extLst>
        </c:ser>
        <c:ser>
          <c:idx val="5"/>
          <c:order val="5"/>
          <c:tx>
            <c:strRef>
              <c:f>BRIGHTNESS!$V$7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BRIGHTNESS!$W$7:$Z$7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DE-A447-A7F8-7D30001E9989}"/>
            </c:ext>
          </c:extLst>
        </c:ser>
        <c:ser>
          <c:idx val="6"/>
          <c:order val="6"/>
          <c:tx>
            <c:strRef>
              <c:f>BRIGHTNESS!$V$8</c:f>
              <c:strCache>
                <c:ptCount val="1"/>
                <c:pt idx="0">
                  <c:v>geel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BRIGHTNESS!$W$8:$Z$8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E-A447-A7F8-7D30001E9989}"/>
            </c:ext>
          </c:extLst>
        </c:ser>
        <c:ser>
          <c:idx val="7"/>
          <c:order val="7"/>
          <c:tx>
            <c:strRef>
              <c:f>BRIGHTNESS!$V$9</c:f>
              <c:strCache>
                <c:ptCount val="1"/>
                <c:pt idx="0">
                  <c:v>zwart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BRIGHTNESS!$W$9:$Z$9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DE-A447-A7F8-7D30001E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94687"/>
        <c:axId val="143047103"/>
      </c:barChart>
      <c:catAx>
        <c:axId val="1140946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047103"/>
        <c:crosses val="autoZero"/>
        <c:auto val="1"/>
        <c:lblAlgn val="ctr"/>
        <c:lblOffset val="100"/>
        <c:noMultiLvlLbl val="0"/>
      </c:catAx>
      <c:valAx>
        <c:axId val="143047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0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Correct</a:t>
            </a:r>
            <a:r>
              <a:rPr lang="nl-BE" baseline="0"/>
              <a:t> gedetecteerd gegeven helderheid en kleurruimte</a:t>
            </a:r>
          </a:p>
        </c:rich>
      </c:tx>
      <c:layout>
        <c:manualLayout>
          <c:xMode val="edge"/>
          <c:yMode val="edge"/>
          <c:x val="0.194805555555555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'BRIGHTNESS HSL vs RGB'!$P$7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'BRIGHTNESS HSL vs RGB'!$Q$6:$T$6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HSL vs RGB'!$Q$7:$T$7</c:f>
              <c:numCache>
                <c:formatCode>0%</c:formatCode>
                <c:ptCount val="4"/>
                <c:pt idx="0">
                  <c:v>0.90476190476190477</c:v>
                </c:pt>
                <c:pt idx="1">
                  <c:v>0.90476190476190477</c:v>
                </c:pt>
                <c:pt idx="2">
                  <c:v>0.8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F-F14E-8809-D7C89154AD82}"/>
            </c:ext>
          </c:extLst>
        </c:ser>
        <c:ser>
          <c:idx val="1"/>
          <c:order val="1"/>
          <c:tx>
            <c:strRef>
              <c:f>'BRIGHTNESS HSL vs RGB'!$P$8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'BRIGHTNESS HSL vs RGB'!$Q$6:$T$6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HSL vs RGB'!$Q$8:$T$8</c:f>
              <c:numCache>
                <c:formatCode>0%</c:formatCode>
                <c:ptCount val="4"/>
                <c:pt idx="0">
                  <c:v>0.9</c:v>
                </c:pt>
                <c:pt idx="1">
                  <c:v>0.875</c:v>
                </c:pt>
                <c:pt idx="2">
                  <c:v>0.77777777777777779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F-F14E-8809-D7C8915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124680"/>
        <c:axId val="1004129776"/>
      </c:barChart>
      <c:catAx>
        <c:axId val="10041246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4129776"/>
        <c:crosses val="autoZero"/>
        <c:auto val="1"/>
        <c:lblAlgn val="ctr"/>
        <c:lblOffset val="100"/>
        <c:noMultiLvlLbl val="0"/>
      </c:catAx>
      <c:valAx>
        <c:axId val="1004129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41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Correct gedetecteerd</a:t>
            </a:r>
            <a:r>
              <a:rPr lang="nl-BE" baseline="0"/>
              <a:t> gegeven helderheid en belichting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'BRIGHTNESS vs LIGHTNING'!$O$10</c:f>
              <c:strCache>
                <c:ptCount val="1"/>
                <c:pt idx="0">
                  <c:v>Artificieel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'BRIGHTNESS vs LIGHTNING'!$P$9:$S$9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vs LIGHTNING'!$P$10:$S$10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</c:v>
                </c:pt>
                <c:pt idx="2">
                  <c:v>0.5625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3-B24C-9A9D-5ADB40507FA7}"/>
            </c:ext>
          </c:extLst>
        </c:ser>
        <c:ser>
          <c:idx val="1"/>
          <c:order val="1"/>
          <c:tx>
            <c:strRef>
              <c:f>'BRIGHTNESS vs LIGHTNING'!$O$11</c:f>
              <c:strCache>
                <c:ptCount val="1"/>
                <c:pt idx="0">
                  <c:v>Geen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'BRIGHTNESS vs LIGHTNING'!$P$9:$S$9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vs LIGHTNING'!$P$11:$S$11</c:f>
              <c:numCache>
                <c:formatCode>0%</c:formatCode>
                <c:ptCount val="4"/>
                <c:pt idx="0">
                  <c:v>0.91666666666666663</c:v>
                </c:pt>
                <c:pt idx="1">
                  <c:v>0.77272727272727271</c:v>
                </c:pt>
                <c:pt idx="2">
                  <c:v>0.875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3-B24C-9A9D-5ADB4050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890512"/>
        <c:axId val="1003891296"/>
      </c:barChart>
      <c:catAx>
        <c:axId val="1003890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3891296"/>
        <c:crosses val="autoZero"/>
        <c:auto val="1"/>
        <c:lblAlgn val="ctr"/>
        <c:lblOffset val="100"/>
        <c:noMultiLvlLbl val="0"/>
      </c:catAx>
      <c:valAx>
        <c:axId val="1003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38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</a:t>
            </a:r>
            <a:r>
              <a:rPr lang="en-GB" baseline="0"/>
              <a:t> gegeven de omgeving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ENVIRONMENT!$V$2</c:f>
              <c:strCache>
                <c:ptCount val="1"/>
                <c:pt idx="0">
                  <c:v>blauw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ENVIRONMENT!$W$2:$Z$2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740-9E91-FEB1A1173223}"/>
            </c:ext>
          </c:extLst>
        </c:ser>
        <c:ser>
          <c:idx val="1"/>
          <c:order val="1"/>
          <c:tx>
            <c:strRef>
              <c:f>ENVIRONMENT!$V$3</c:f>
              <c:strCache>
                <c:ptCount val="1"/>
                <c:pt idx="0">
                  <c:v>cyaan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ENVIRONMENT!$W$3:$Z$3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B-4740-9E91-FEB1A1173223}"/>
            </c:ext>
          </c:extLst>
        </c:ser>
        <c:ser>
          <c:idx val="2"/>
          <c:order val="2"/>
          <c:tx>
            <c:strRef>
              <c:f>ENVIRONMENT!$V$4</c:f>
              <c:strCache>
                <c:ptCount val="1"/>
                <c:pt idx="0">
                  <c:v>groen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ENVIRONMENT!$W$4:$Z$4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B-4740-9E91-FEB1A1173223}"/>
            </c:ext>
          </c:extLst>
        </c:ser>
        <c:ser>
          <c:idx val="3"/>
          <c:order val="3"/>
          <c:tx>
            <c:strRef>
              <c:f>ENVIRONMENT!$V$5</c:f>
              <c:strCache>
                <c:ptCount val="1"/>
                <c:pt idx="0">
                  <c:v>magenta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ENVIRONMENT!$W$5:$Z$5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B-4740-9E91-FEB1A1173223}"/>
            </c:ext>
          </c:extLst>
        </c:ser>
        <c:ser>
          <c:idx val="4"/>
          <c:order val="4"/>
          <c:tx>
            <c:strRef>
              <c:f>ENVIRONMENT!$V$6</c:f>
              <c:strCache>
                <c:ptCount val="1"/>
                <c:pt idx="0">
                  <c:v>rood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ENVIRONMENT!$W$6:$Z$6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B-4740-9E91-FEB1A1173223}"/>
            </c:ext>
          </c:extLst>
        </c:ser>
        <c:ser>
          <c:idx val="5"/>
          <c:order val="5"/>
          <c:tx>
            <c:strRef>
              <c:f>ENVIRONMENT!$V$7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ENVIRONMENT!$W$7:$Z$7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B-4740-9E91-FEB1A1173223}"/>
            </c:ext>
          </c:extLst>
        </c:ser>
        <c:ser>
          <c:idx val="6"/>
          <c:order val="6"/>
          <c:tx>
            <c:strRef>
              <c:f>ENVIRONMENT!$V$8</c:f>
              <c:strCache>
                <c:ptCount val="1"/>
                <c:pt idx="0">
                  <c:v>geel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ENVIRONMENT!$W$8:$Z$8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B-4740-9E91-FEB1A1173223}"/>
            </c:ext>
          </c:extLst>
        </c:ser>
        <c:ser>
          <c:idx val="7"/>
          <c:order val="7"/>
          <c:tx>
            <c:strRef>
              <c:f>ENVIRONMENT!$V$9</c:f>
              <c:strCache>
                <c:ptCount val="1"/>
                <c:pt idx="0">
                  <c:v>zwart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ENVIRONMENT!$W$9:$Z$9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B-4740-9E91-FEB1A11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8800"/>
        <c:axId val="412259976"/>
      </c:barChart>
      <c:catAx>
        <c:axId val="4122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9976"/>
        <c:crosses val="autoZero"/>
        <c:auto val="1"/>
        <c:lblAlgn val="ctr"/>
        <c:lblOffset val="100"/>
        <c:noMultiLvlLbl val="0"/>
      </c:catAx>
      <c:valAx>
        <c:axId val="41225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in given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B-C348-A591-40A8508CC567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B-C348-A591-40A8508CC567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B-C348-A591-40A8508CC567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B-C348-A591-40A8508CC567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B-C348-A591-40A8508CC567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B-C348-A591-40A8508CC567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B-C348-A591-40A8508CC567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BB-C348-A591-40A8508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6840"/>
        <c:axId val="412259584"/>
      </c:barChart>
      <c:catAx>
        <c:axId val="4122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9584"/>
        <c:crosses val="autoZero"/>
        <c:auto val="1"/>
        <c:lblAlgn val="ctr"/>
        <c:lblOffset val="100"/>
        <c:noMultiLvlLbl val="0"/>
      </c:catAx>
      <c:valAx>
        <c:axId val="4122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</a:t>
            </a:r>
            <a:r>
              <a:rPr lang="en-GB" baseline="0"/>
              <a:t> gegeven belichting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LIGHTNING!$U$3</c:f>
              <c:strCache>
                <c:ptCount val="1"/>
                <c:pt idx="0">
                  <c:v>Artificieel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C47-B541-8118-7B7D072AFBB7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47-B541-8118-7B7D072AFBB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47-B541-8118-7B7D072AFBB7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47-B541-8118-7B7D072AFBB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47-B541-8118-7B7D072AFBB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C47-B541-8118-7B7D072AFBB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47-B541-8118-7B7D072AFBB7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C47-B541-8118-7B7D072AFBB7}"/>
              </c:ext>
            </c:extLst>
          </c:dPt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LIGHTNING!$U$4:$U$11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DF4A-99D4-0737A6B9EB0A}"/>
            </c:ext>
          </c:extLst>
        </c:ser>
        <c:ser>
          <c:idx val="1"/>
          <c:order val="1"/>
          <c:tx>
            <c:strRef>
              <c:f>LIGHTNING!$V$3</c:f>
              <c:strCache>
                <c:ptCount val="1"/>
                <c:pt idx="0">
                  <c:v>Geen</c:v>
                </c:pt>
              </c:strCache>
            </c:strRef>
          </c:tx>
          <c:spPr>
            <a:pattFill prst="wdUpDiag">
              <a:fgClr>
                <a:srgbClr val="0056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47-B541-8118-7B7D072AFBB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47-B541-8118-7B7D072AFBB7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C47-B541-8118-7B7D072AFBB7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C47-B541-8118-7B7D072AFBB7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C47-B541-8118-7B7D072AFBB7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47-B541-8118-7B7D072AFBB7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C47-B541-8118-7B7D072AFBB7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C47-B541-8118-7B7D072AFBB7}"/>
              </c:ext>
            </c:extLst>
          </c:dPt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LIGHTNING!$V$4:$V$11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DF4A-99D4-0737A6B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5272"/>
        <c:axId val="412256056"/>
      </c:barChart>
      <c:catAx>
        <c:axId val="41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6056"/>
        <c:crosses val="autoZero"/>
        <c:auto val="1"/>
        <c:lblAlgn val="ctr"/>
        <c:lblOffset val="100"/>
        <c:noMultiLvlLbl val="0"/>
      </c:catAx>
      <c:valAx>
        <c:axId val="41225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10</xdr:row>
      <xdr:rowOff>107950</xdr:rowOff>
    </xdr:from>
    <xdr:to>
      <xdr:col>17</xdr:col>
      <xdr:colOff>184150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A0AE0-EA2C-F44C-AF31-1BC9F982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8</xdr:row>
      <xdr:rowOff>6350</xdr:rowOff>
    </xdr:from>
    <xdr:to>
      <xdr:col>20</xdr:col>
      <xdr:colOff>438150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053D-6FAD-8A47-ABAC-9C88BA30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184150</xdr:rowOff>
    </xdr:from>
    <xdr:to>
      <xdr:col>19</xdr:col>
      <xdr:colOff>469900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FDB93-18F3-7A49-8585-15B23CF7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44450</xdr:rowOff>
    </xdr:from>
    <xdr:to>
      <xdr:col>19</xdr:col>
      <xdr:colOff>444500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B7A38-FD37-2A4E-A764-9F9B8EA8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8</xdr:row>
      <xdr:rowOff>171450</xdr:rowOff>
    </xdr:from>
    <xdr:to>
      <xdr:col>18</xdr:col>
      <xdr:colOff>342900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8636-B1DB-A14F-BA46-919879C7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7</xdr:row>
      <xdr:rowOff>31750</xdr:rowOff>
    </xdr:from>
    <xdr:to>
      <xdr:col>18</xdr:col>
      <xdr:colOff>831850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D19B-71D6-B948-844D-1D6349FA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6350</xdr:rowOff>
    </xdr:from>
    <xdr:to>
      <xdr:col>19</xdr:col>
      <xdr:colOff>444500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63FFC-1D2C-754D-86A9-AE0FBE42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6</xdr:row>
      <xdr:rowOff>184150</xdr:rowOff>
    </xdr:from>
    <xdr:to>
      <xdr:col>19</xdr:col>
      <xdr:colOff>514350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02BF-EA5F-4A47-92BC-427AC8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14</xdr:row>
      <xdr:rowOff>31750</xdr:rowOff>
    </xdr:from>
    <xdr:to>
      <xdr:col>19</xdr:col>
      <xdr:colOff>539750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4C7F0-A1C0-1645-BA87-9EDA5E4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826833</xdr:colOff>
      <xdr:row>25</xdr:row>
      <xdr:rowOff>6350</xdr:rowOff>
    </xdr:from>
    <xdr:to>
      <xdr:col>20</xdr:col>
      <xdr:colOff>445833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37C2-FEB0-404E-8840-CCCF9299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184150</xdr:rowOff>
    </xdr:from>
    <xdr:to>
      <xdr:col>20</xdr:col>
      <xdr:colOff>444500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BDAAB-1C70-054C-8404-62A4C41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808567</xdr:colOff>
      <xdr:row>10</xdr:row>
      <xdr:rowOff>33867</xdr:rowOff>
    </xdr:from>
    <xdr:to>
      <xdr:col>26</xdr:col>
      <xdr:colOff>249767</xdr:colOff>
      <xdr:row>23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06A45-2C94-2049-9CCE-2EA108E7F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199390</xdr:rowOff>
    </xdr:from>
    <xdr:to>
      <xdr:col>21</xdr:col>
      <xdr:colOff>254000</xdr:colOff>
      <xdr:row>22</xdr:row>
      <xdr:rowOff>168910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17</xdr:row>
      <xdr:rowOff>201930</xdr:rowOff>
    </xdr:from>
    <xdr:to>
      <xdr:col>22</xdr:col>
      <xdr:colOff>612140</xdr:colOff>
      <xdr:row>31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19050</xdr:rowOff>
    </xdr:from>
    <xdr:to>
      <xdr:col>20</xdr:col>
      <xdr:colOff>444500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52A9-0A45-C542-A924-D868886C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120650</xdr:rowOff>
    </xdr:from>
    <xdr:to>
      <xdr:col>20</xdr:col>
      <xdr:colOff>444500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AD0E-E090-5944-B1EC-B05762B1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184150</xdr:rowOff>
    </xdr:from>
    <xdr:to>
      <xdr:col>20</xdr:col>
      <xdr:colOff>444500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89BBD-3C3D-064D-A85B-A6E2462E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20</xdr:col>
      <xdr:colOff>444500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1C458-D848-4D49-8294-2BAA4290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12</xdr:row>
      <xdr:rowOff>76200</xdr:rowOff>
    </xdr:from>
    <xdr:to>
      <xdr:col>9</xdr:col>
      <xdr:colOff>838200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A4A92-110F-D74A-8DED-6E0797791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12</xdr:row>
      <xdr:rowOff>146050</xdr:rowOff>
    </xdr:from>
    <xdr:to>
      <xdr:col>16</xdr:col>
      <xdr:colOff>508000</xdr:colOff>
      <xdr:row>26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DF622-ACA3-874E-B150-7043B1C1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16</xdr:row>
      <xdr:rowOff>38100</xdr:rowOff>
    </xdr:from>
    <xdr:to>
      <xdr:col>15</xdr:col>
      <xdr:colOff>208280</xdr:colOff>
      <xdr:row>32</xdr:row>
      <xdr:rowOff>165100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</xdr:rowOff>
    </xdr:from>
    <xdr:to>
      <xdr:col>8</xdr:col>
      <xdr:colOff>431800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F2FFE-1C9A-274F-99BB-3A82F92E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jndebeuf/Desktop/back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 DETECTION RATES"/>
      <sheetName val="COVERAGE"/>
      <sheetName val="BRIGHTNESS"/>
      <sheetName val="ENVIRONMENT"/>
      <sheetName val="LIGHTNING"/>
      <sheetName val="RGB vs HSL"/>
      <sheetName val="OTHER COLORS"/>
      <sheetName val="WRONG BLUE"/>
      <sheetName val="WRONG BLUEGREEN"/>
      <sheetName val="WRONG GREEN"/>
      <sheetName val="WRONG PURPLE"/>
      <sheetName val="WRONG RED"/>
      <sheetName val="WRONG WHITE"/>
      <sheetName val="WRONG YELLOW"/>
      <sheetName val="WRONG BLACK"/>
      <sheetName val="LIGHTNING HSL VS RG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F1" t="str">
            <v>HSL</v>
          </cell>
          <cell r="G1" t="str">
            <v>RGB</v>
          </cell>
        </row>
        <row r="2">
          <cell r="E2" t="str">
            <v>blue</v>
          </cell>
          <cell r="F2">
            <v>0.86904761904761907</v>
          </cell>
          <cell r="G2">
            <v>0.75</v>
          </cell>
        </row>
        <row r="3">
          <cell r="E3" t="str">
            <v>blueGreen</v>
          </cell>
          <cell r="F3">
            <v>0.93103448275862066</v>
          </cell>
          <cell r="G3">
            <v>0.89655172413793105</v>
          </cell>
        </row>
        <row r="4">
          <cell r="E4" t="str">
            <v>green</v>
          </cell>
          <cell r="F4">
            <v>0.85227272727272729</v>
          </cell>
          <cell r="G4">
            <v>0.46590909090909088</v>
          </cell>
        </row>
        <row r="5">
          <cell r="E5" t="str">
            <v>purple</v>
          </cell>
          <cell r="F5">
            <v>0.91954022988505746</v>
          </cell>
          <cell r="G5">
            <v>0.56321839080459768</v>
          </cell>
        </row>
        <row r="6">
          <cell r="E6" t="str">
            <v>red</v>
          </cell>
          <cell r="F6">
            <v>0.97647058823529409</v>
          </cell>
          <cell r="G6">
            <v>0.76470588235294112</v>
          </cell>
        </row>
        <row r="7">
          <cell r="E7" t="str">
            <v>white</v>
          </cell>
          <cell r="F7">
            <v>7.1428571428571425E-2</v>
          </cell>
          <cell r="G7">
            <v>0.70238095238095233</v>
          </cell>
        </row>
        <row r="8">
          <cell r="E8" t="str">
            <v>yellow</v>
          </cell>
          <cell r="F8">
            <v>0.86046511627906974</v>
          </cell>
          <cell r="G8">
            <v>0.82558139534883723</v>
          </cell>
        </row>
        <row r="9">
          <cell r="E9" t="str">
            <v>black</v>
          </cell>
          <cell r="F9">
            <v>0.30681818181818182</v>
          </cell>
          <cell r="G9">
            <v>0.45977011494252873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3" xr16:uid="{00000000-0016-0000-03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2" xr16:uid="{00000000-0016-0000-06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78"/>
  <sheetViews>
    <sheetView tabSelected="1" workbookViewId="0">
      <selection activeCell="R69" sqref="R69"/>
    </sheetView>
  </sheetViews>
  <sheetFormatPr baseColWidth="10" defaultColWidth="11.1640625" defaultRowHeight="16" x14ac:dyDescent="0.2"/>
  <cols>
    <col min="1" max="1" width="5.1640625" bestFit="1" customWidth="1"/>
    <col min="2" max="3" width="9.6640625" bestFit="1" customWidth="1"/>
    <col min="4" max="4" width="10.1640625" bestFit="1" customWidth="1"/>
    <col min="5" max="7" width="11.6640625" bestFit="1" customWidth="1"/>
    <col min="8" max="8" width="12.1640625" bestFit="1" customWidth="1"/>
    <col min="9" max="9" width="15.6640625" bestFit="1" customWidth="1"/>
    <col min="10" max="10" width="20.33203125" bestFit="1" customWidth="1"/>
    <col min="11" max="11" width="11.5" bestFit="1" customWidth="1"/>
    <col min="12" max="12" width="8" bestFit="1" customWidth="1"/>
    <col min="13" max="13" width="9.83203125" bestFit="1" customWidth="1"/>
    <col min="15" max="16" width="9.83203125" customWidth="1"/>
    <col min="17" max="17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</row>
    <row r="3" spans="1:14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0">$B3=$C3</f>
        <v>1</v>
      </c>
    </row>
    <row r="4" spans="1:14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0"/>
        <v>1</v>
      </c>
    </row>
    <row r="5" spans="1:14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0"/>
        <v>0</v>
      </c>
    </row>
    <row r="6" spans="1:14" hidden="1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0"/>
        <v>1</v>
      </c>
    </row>
    <row r="7" spans="1:14" hidden="1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0"/>
        <v>0</v>
      </c>
    </row>
    <row r="8" spans="1:14" hidden="1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0"/>
        <v>1</v>
      </c>
    </row>
    <row r="9" spans="1:14" hidden="1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0"/>
        <v>1</v>
      </c>
    </row>
    <row r="10" spans="1:14" hidden="1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0"/>
        <v>1</v>
      </c>
    </row>
    <row r="11" spans="1:14" hidden="1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0"/>
        <v>0</v>
      </c>
    </row>
    <row r="12" spans="1:14" hidden="1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0"/>
        <v>1</v>
      </c>
    </row>
    <row r="13" spans="1:14" hidden="1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0"/>
        <v>0</v>
      </c>
    </row>
    <row r="14" spans="1:14" hidden="1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0"/>
        <v>1</v>
      </c>
    </row>
    <row r="15" spans="1:14" hidden="1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0"/>
        <v>0</v>
      </c>
    </row>
    <row r="16" spans="1:14" hidden="1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0"/>
        <v>1</v>
      </c>
    </row>
    <row r="17" spans="1:14" hidden="1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0"/>
        <v>1</v>
      </c>
    </row>
    <row r="18" spans="1:14" hidden="1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0"/>
        <v>1</v>
      </c>
    </row>
    <row r="19" spans="1:14" hidden="1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0"/>
        <v>1</v>
      </c>
    </row>
    <row r="20" spans="1:14" hidden="1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0"/>
        <v>1</v>
      </c>
    </row>
    <row r="21" spans="1:14" hidden="1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0"/>
        <v>0</v>
      </c>
    </row>
    <row r="22" spans="1:14" hidden="1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0"/>
        <v>0</v>
      </c>
    </row>
    <row r="23" spans="1:14" hidden="1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0"/>
        <v>0</v>
      </c>
    </row>
    <row r="24" spans="1:14" hidden="1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0"/>
        <v>0</v>
      </c>
    </row>
    <row r="25" spans="1:14" hidden="1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0"/>
        <v>0</v>
      </c>
    </row>
    <row r="26" spans="1:14" hidden="1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0"/>
        <v>1</v>
      </c>
    </row>
    <row r="27" spans="1:14" hidden="1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0"/>
        <v>0</v>
      </c>
    </row>
    <row r="28" spans="1:14" hidden="1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0"/>
        <v>1</v>
      </c>
    </row>
    <row r="29" spans="1:14" hidden="1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0"/>
        <v>1</v>
      </c>
    </row>
    <row r="30" spans="1:14" hidden="1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0"/>
        <v>0</v>
      </c>
    </row>
    <row r="31" spans="1:14" hidden="1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0"/>
        <v>1</v>
      </c>
    </row>
    <row r="32" spans="1:14" hidden="1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0"/>
        <v>0</v>
      </c>
    </row>
    <row r="33" spans="1:14" hidden="1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0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0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0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0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0"/>
        <v>0</v>
      </c>
    </row>
    <row r="38" spans="1:14" hidden="1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0"/>
        <v>1</v>
      </c>
    </row>
    <row r="39" spans="1:14" hidden="1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0"/>
        <v>1</v>
      </c>
    </row>
    <row r="40" spans="1:14" hidden="1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0"/>
        <v>1</v>
      </c>
    </row>
    <row r="41" spans="1:14" hidden="1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0"/>
        <v>1</v>
      </c>
    </row>
    <row r="42" spans="1:14" hidden="1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0"/>
        <v>1</v>
      </c>
    </row>
    <row r="43" spans="1:14" hidden="1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0"/>
        <v>0</v>
      </c>
    </row>
    <row r="44" spans="1:14" hidden="1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0"/>
        <v>0</v>
      </c>
    </row>
    <row r="45" spans="1:14" hidden="1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0"/>
        <v>0</v>
      </c>
    </row>
    <row r="46" spans="1:14" hidden="1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0"/>
        <v>0</v>
      </c>
    </row>
    <row r="47" spans="1:14" hidden="1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0"/>
        <v>0</v>
      </c>
    </row>
    <row r="48" spans="1:14" hidden="1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0"/>
        <v>0</v>
      </c>
    </row>
    <row r="49" spans="1:14" hidden="1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0"/>
        <v>0</v>
      </c>
    </row>
    <row r="50" spans="1:14" hidden="1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0"/>
        <v>1</v>
      </c>
    </row>
    <row r="51" spans="1:14" hidden="1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0"/>
        <v>0</v>
      </c>
    </row>
    <row r="52" spans="1:14" hidden="1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0"/>
        <v>1</v>
      </c>
    </row>
    <row r="53" spans="1:14" hidden="1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0"/>
        <v>0</v>
      </c>
    </row>
    <row r="54" spans="1:14" hidden="1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0"/>
        <v>1</v>
      </c>
    </row>
    <row r="55" spans="1:14" hidden="1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0"/>
        <v>1</v>
      </c>
    </row>
    <row r="56" spans="1:14" hidden="1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0"/>
        <v>0</v>
      </c>
    </row>
    <row r="57" spans="1:14" hidden="1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0"/>
        <v>0</v>
      </c>
    </row>
    <row r="58" spans="1:14" hidden="1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0"/>
        <v>1</v>
      </c>
    </row>
    <row r="59" spans="1:14" hidden="1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0"/>
        <v>1</v>
      </c>
    </row>
    <row r="60" spans="1:14" hidden="1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0"/>
        <v>1</v>
      </c>
    </row>
    <row r="61" spans="1:14" hidden="1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0"/>
        <v>1</v>
      </c>
    </row>
    <row r="62" spans="1:14" hidden="1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0"/>
        <v>0</v>
      </c>
    </row>
    <row r="63" spans="1:14" hidden="1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0"/>
        <v>1</v>
      </c>
    </row>
    <row r="64" spans="1:14" hidden="1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0"/>
        <v>0</v>
      </c>
    </row>
    <row r="65" spans="1:14" hidden="1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0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0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1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1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1"/>
        <v>1</v>
      </c>
    </row>
    <row r="70" spans="1:14" hidden="1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1"/>
        <v>1</v>
      </c>
    </row>
    <row r="71" spans="1:14" hidden="1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1"/>
        <v>1</v>
      </c>
    </row>
    <row r="72" spans="1:14" hidden="1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1"/>
        <v>1</v>
      </c>
    </row>
    <row r="73" spans="1:14" hidden="1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1"/>
        <v>1</v>
      </c>
    </row>
    <row r="74" spans="1:14" hidden="1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1"/>
        <v>1</v>
      </c>
    </row>
    <row r="75" spans="1:14" hidden="1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1"/>
        <v>0</v>
      </c>
    </row>
    <row r="76" spans="1:14" hidden="1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1"/>
        <v>1</v>
      </c>
    </row>
    <row r="77" spans="1:14" hidden="1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1"/>
        <v>0</v>
      </c>
    </row>
    <row r="78" spans="1:14" hidden="1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1"/>
        <v>1</v>
      </c>
    </row>
    <row r="79" spans="1:14" hidden="1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1"/>
        <v>1</v>
      </c>
    </row>
    <row r="80" spans="1:14" hidden="1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1"/>
        <v>1</v>
      </c>
    </row>
    <row r="81" spans="1:14" hidden="1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1"/>
        <v>1</v>
      </c>
    </row>
    <row r="82" spans="1:14" hidden="1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1"/>
        <v>1</v>
      </c>
    </row>
    <row r="83" spans="1:14" hidden="1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1"/>
        <v>0</v>
      </c>
    </row>
    <row r="84" spans="1:14" hidden="1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1"/>
        <v>1</v>
      </c>
    </row>
    <row r="85" spans="1:14" hidden="1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1"/>
        <v>1</v>
      </c>
    </row>
    <row r="86" spans="1:14" hidden="1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1"/>
        <v>1</v>
      </c>
    </row>
    <row r="87" spans="1:14" hidden="1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1"/>
        <v>1</v>
      </c>
    </row>
    <row r="88" spans="1:14" hidden="1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1"/>
        <v>0</v>
      </c>
    </row>
    <row r="89" spans="1:14" hidden="1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1"/>
        <v>1</v>
      </c>
    </row>
    <row r="90" spans="1:14" hidden="1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1"/>
        <v>1</v>
      </c>
    </row>
    <row r="91" spans="1:14" hidden="1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1"/>
        <v>1</v>
      </c>
    </row>
    <row r="92" spans="1:14" hidden="1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1"/>
        <v>1</v>
      </c>
    </row>
    <row r="93" spans="1:14" hidden="1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1"/>
        <v>1</v>
      </c>
    </row>
    <row r="94" spans="1:14" hidden="1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1"/>
        <v>0</v>
      </c>
    </row>
    <row r="95" spans="1:14" hidden="1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1"/>
        <v>1</v>
      </c>
    </row>
    <row r="96" spans="1:14" hidden="1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1"/>
        <v>0</v>
      </c>
    </row>
    <row r="97" spans="1:14" hidden="1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1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1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1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1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1"/>
        <v>0</v>
      </c>
    </row>
    <row r="102" spans="1:14" hidden="1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1"/>
        <v>1</v>
      </c>
    </row>
    <row r="103" spans="1:14" hidden="1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1"/>
        <v>1</v>
      </c>
    </row>
    <row r="104" spans="1:14" hidden="1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1"/>
        <v>1</v>
      </c>
    </row>
    <row r="105" spans="1:14" hidden="1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1"/>
        <v>0</v>
      </c>
    </row>
    <row r="106" spans="1:14" hidden="1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1"/>
        <v>1</v>
      </c>
    </row>
    <row r="107" spans="1:14" hidden="1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1"/>
        <v>0</v>
      </c>
    </row>
    <row r="108" spans="1:14" hidden="1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1"/>
        <v>0</v>
      </c>
    </row>
    <row r="109" spans="1:14" hidden="1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1"/>
        <v>0</v>
      </c>
    </row>
    <row r="110" spans="1:14" hidden="1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1"/>
        <v>1</v>
      </c>
    </row>
    <row r="111" spans="1:14" hidden="1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1"/>
        <v>0</v>
      </c>
    </row>
    <row r="112" spans="1:14" hidden="1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1"/>
        <v>1</v>
      </c>
    </row>
    <row r="113" spans="1:14" hidden="1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1"/>
        <v>0</v>
      </c>
    </row>
    <row r="114" spans="1:14" hidden="1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1"/>
        <v>1</v>
      </c>
    </row>
    <row r="115" spans="1:14" hidden="1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1"/>
        <v>0</v>
      </c>
    </row>
    <row r="116" spans="1:14" hidden="1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1"/>
        <v>1</v>
      </c>
    </row>
    <row r="117" spans="1:14" hidden="1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1"/>
        <v>1</v>
      </c>
    </row>
    <row r="118" spans="1:14" hidden="1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1"/>
        <v>0</v>
      </c>
    </row>
    <row r="119" spans="1:14" hidden="1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1"/>
        <v>0</v>
      </c>
    </row>
    <row r="120" spans="1:14" hidden="1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1"/>
        <v>0</v>
      </c>
    </row>
    <row r="121" spans="1:14" hidden="1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1"/>
        <v>1</v>
      </c>
    </row>
    <row r="122" spans="1:14" hidden="1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1"/>
        <v>1</v>
      </c>
    </row>
    <row r="123" spans="1:14" hidden="1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1"/>
        <v>0</v>
      </c>
    </row>
    <row r="124" spans="1:14" hidden="1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1"/>
        <v>0</v>
      </c>
    </row>
    <row r="125" spans="1:14" hidden="1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1"/>
        <v>1</v>
      </c>
    </row>
    <row r="126" spans="1:14" hidden="1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1"/>
        <v>0</v>
      </c>
    </row>
    <row r="127" spans="1:14" hidden="1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1"/>
        <v>1</v>
      </c>
    </row>
    <row r="128" spans="1:14" hidden="1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1"/>
        <v>0</v>
      </c>
    </row>
    <row r="129" spans="1:14" hidden="1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1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1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2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2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2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2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2"/>
        <v>1</v>
      </c>
    </row>
    <row r="136" spans="1:14" hidden="1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2"/>
        <v>0</v>
      </c>
    </row>
    <row r="137" spans="1:14" hidden="1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2"/>
        <v>0</v>
      </c>
    </row>
    <row r="138" spans="1:14" hidden="1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2"/>
        <v>1</v>
      </c>
    </row>
    <row r="139" spans="1:14" hidden="1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2"/>
        <v>1</v>
      </c>
    </row>
    <row r="140" spans="1:14" hidden="1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2"/>
        <v>1</v>
      </c>
    </row>
    <row r="141" spans="1:14" hidden="1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2"/>
        <v>1</v>
      </c>
    </row>
    <row r="142" spans="1:14" hidden="1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2"/>
        <v>0</v>
      </c>
    </row>
    <row r="143" spans="1:14" hidden="1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2"/>
        <v>0</v>
      </c>
    </row>
    <row r="144" spans="1:14" hidden="1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2"/>
        <v>1</v>
      </c>
    </row>
    <row r="145" spans="1:14" hidden="1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2"/>
        <v>0</v>
      </c>
    </row>
    <row r="146" spans="1:14" hidden="1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2"/>
        <v>1</v>
      </c>
    </row>
    <row r="147" spans="1:14" hidden="1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2"/>
        <v>0</v>
      </c>
    </row>
    <row r="148" spans="1:14" hidden="1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2"/>
        <v>0</v>
      </c>
    </row>
    <row r="149" spans="1:14" hidden="1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2"/>
        <v>0</v>
      </c>
    </row>
    <row r="150" spans="1:14" hidden="1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2"/>
        <v>1</v>
      </c>
    </row>
    <row r="151" spans="1:14" hidden="1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2"/>
        <v>1</v>
      </c>
    </row>
    <row r="152" spans="1:14" hidden="1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2"/>
        <v>1</v>
      </c>
    </row>
    <row r="153" spans="1:14" hidden="1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2"/>
        <v>1</v>
      </c>
    </row>
    <row r="154" spans="1:14" hidden="1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2"/>
        <v>0</v>
      </c>
    </row>
    <row r="155" spans="1:14" hidden="1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2"/>
        <v>0</v>
      </c>
    </row>
    <row r="156" spans="1:14" hidden="1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2"/>
        <v>1</v>
      </c>
    </row>
    <row r="157" spans="1:14" hidden="1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2"/>
        <v>0</v>
      </c>
    </row>
    <row r="158" spans="1:14" hidden="1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2"/>
        <v>1</v>
      </c>
    </row>
    <row r="159" spans="1:14" hidden="1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2"/>
        <v>0</v>
      </c>
    </row>
    <row r="160" spans="1:14" hidden="1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2"/>
        <v>0</v>
      </c>
    </row>
    <row r="161" spans="1:14" hidden="1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2"/>
        <v>0</v>
      </c>
    </row>
    <row r="162" spans="1:14" hidden="1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2"/>
        <v>0</v>
      </c>
    </row>
    <row r="163" spans="1:14" hidden="1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2"/>
        <v>0</v>
      </c>
    </row>
    <row r="164" spans="1:14" hidden="1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2"/>
        <v>0</v>
      </c>
    </row>
    <row r="165" spans="1:14" hidden="1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2"/>
        <v>0</v>
      </c>
    </row>
    <row r="166" spans="1:14" hidden="1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2"/>
        <v>0</v>
      </c>
    </row>
    <row r="167" spans="1:14" hidden="1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2"/>
        <v>0</v>
      </c>
    </row>
    <row r="168" spans="1:14" hidden="1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2"/>
        <v>0</v>
      </c>
    </row>
    <row r="169" spans="1:14" hidden="1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2"/>
        <v>0</v>
      </c>
    </row>
    <row r="170" spans="1:14" hidden="1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2"/>
        <v>1</v>
      </c>
    </row>
    <row r="171" spans="1:14" hidden="1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2"/>
        <v>0</v>
      </c>
    </row>
    <row r="172" spans="1:14" hidden="1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2"/>
        <v>1</v>
      </c>
    </row>
    <row r="173" spans="1:14" hidden="1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2"/>
        <v>1</v>
      </c>
    </row>
    <row r="174" spans="1:14" hidden="1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2"/>
        <v>1</v>
      </c>
    </row>
    <row r="175" spans="1:14" hidden="1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2"/>
        <v>1</v>
      </c>
    </row>
    <row r="176" spans="1:14" hidden="1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2"/>
        <v>1</v>
      </c>
    </row>
    <row r="177" spans="1:14" hidden="1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2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2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2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2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2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2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2"/>
        <v>1</v>
      </c>
    </row>
    <row r="184" spans="1:14" hidden="1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2"/>
        <v>0</v>
      </c>
    </row>
    <row r="185" spans="1:14" hidden="1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2"/>
        <v>1</v>
      </c>
    </row>
    <row r="186" spans="1:14" hidden="1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2"/>
        <v>1</v>
      </c>
    </row>
    <row r="187" spans="1:14" hidden="1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2"/>
        <v>1</v>
      </c>
    </row>
    <row r="188" spans="1:14" hidden="1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2"/>
        <v>1</v>
      </c>
    </row>
    <row r="189" spans="1:14" hidden="1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2"/>
        <v>1</v>
      </c>
    </row>
    <row r="190" spans="1:14" hidden="1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2"/>
        <v>0</v>
      </c>
    </row>
    <row r="191" spans="1:14" hidden="1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2"/>
        <v>0</v>
      </c>
    </row>
    <row r="192" spans="1:14" hidden="1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2"/>
        <v>1</v>
      </c>
    </row>
    <row r="193" spans="1:14" hidden="1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2"/>
        <v>0</v>
      </c>
    </row>
    <row r="194" spans="1:14" hidden="1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2"/>
        <v>1</v>
      </c>
    </row>
    <row r="195" spans="1:14" hidden="1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3">$B195=$C195</f>
        <v>0</v>
      </c>
    </row>
    <row r="196" spans="1:14" hidden="1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3"/>
        <v>0</v>
      </c>
    </row>
    <row r="197" spans="1:14" hidden="1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3"/>
        <v>0</v>
      </c>
    </row>
    <row r="198" spans="1:14" hidden="1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3"/>
        <v>1</v>
      </c>
    </row>
    <row r="199" spans="1:14" hidden="1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3"/>
        <v>1</v>
      </c>
    </row>
    <row r="200" spans="1:14" hidden="1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3"/>
        <v>1</v>
      </c>
    </row>
    <row r="201" spans="1:14" hidden="1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3"/>
        <v>1</v>
      </c>
    </row>
    <row r="202" spans="1:14" hidden="1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3"/>
        <v>1</v>
      </c>
    </row>
    <row r="203" spans="1:14" hidden="1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3"/>
        <v>0</v>
      </c>
    </row>
    <row r="204" spans="1:14" hidden="1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3"/>
        <v>1</v>
      </c>
    </row>
    <row r="205" spans="1:14" hidden="1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3"/>
        <v>0</v>
      </c>
    </row>
    <row r="206" spans="1:14" hidden="1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3"/>
        <v>1</v>
      </c>
    </row>
    <row r="207" spans="1:14" hidden="1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3"/>
        <v>0</v>
      </c>
    </row>
    <row r="208" spans="1:14" hidden="1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3"/>
        <v>0</v>
      </c>
    </row>
    <row r="209" spans="1:14" hidden="1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3"/>
        <v>1</v>
      </c>
    </row>
    <row r="210" spans="1:14" hidden="1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3"/>
        <v>0</v>
      </c>
    </row>
    <row r="211" spans="1:14" hidden="1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3"/>
        <v>0</v>
      </c>
    </row>
    <row r="212" spans="1:14" hidden="1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3"/>
        <v>0</v>
      </c>
    </row>
    <row r="213" spans="1:14" hidden="1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3"/>
        <v>0</v>
      </c>
    </row>
    <row r="214" spans="1:14" hidden="1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3"/>
        <v>0</v>
      </c>
    </row>
    <row r="215" spans="1:14" hidden="1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3"/>
        <v>0</v>
      </c>
    </row>
    <row r="216" spans="1:14" hidden="1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3"/>
        <v>1</v>
      </c>
    </row>
    <row r="217" spans="1:14" hidden="1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3"/>
        <v>0</v>
      </c>
    </row>
    <row r="218" spans="1:14" hidden="1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3"/>
        <v>0</v>
      </c>
    </row>
    <row r="219" spans="1:14" hidden="1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3"/>
        <v>0</v>
      </c>
    </row>
    <row r="220" spans="1:14" hidden="1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3"/>
        <v>1</v>
      </c>
    </row>
    <row r="221" spans="1:14" hidden="1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3"/>
        <v>1</v>
      </c>
    </row>
    <row r="222" spans="1:14" hidden="1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3"/>
        <v>1</v>
      </c>
    </row>
    <row r="223" spans="1:14" hidden="1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3"/>
        <v>1</v>
      </c>
    </row>
    <row r="224" spans="1:14" hidden="1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3"/>
        <v>1</v>
      </c>
    </row>
    <row r="225" spans="1:14" hidden="1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3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3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3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3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3"/>
        <v>1</v>
      </c>
    </row>
    <row r="230" spans="1:14" hidden="1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3"/>
        <v>1</v>
      </c>
    </row>
    <row r="231" spans="1:14" hidden="1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3"/>
        <v>1</v>
      </c>
    </row>
    <row r="232" spans="1:14" hidden="1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3"/>
        <v>1</v>
      </c>
    </row>
    <row r="233" spans="1:14" hidden="1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3"/>
        <v>1</v>
      </c>
    </row>
    <row r="234" spans="1:14" hidden="1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3"/>
        <v>0</v>
      </c>
    </row>
    <row r="235" spans="1:14" hidden="1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3"/>
        <v>0</v>
      </c>
    </row>
    <row r="236" spans="1:14" hidden="1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3"/>
        <v>0</v>
      </c>
    </row>
    <row r="237" spans="1:14" hidden="1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3"/>
        <v>0</v>
      </c>
    </row>
    <row r="238" spans="1:14" hidden="1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3"/>
        <v>0</v>
      </c>
    </row>
    <row r="239" spans="1:14" hidden="1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3"/>
        <v>1</v>
      </c>
    </row>
    <row r="240" spans="1:14" hidden="1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3"/>
        <v>0</v>
      </c>
    </row>
    <row r="241" spans="1:14" hidden="1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3"/>
        <v>0</v>
      </c>
    </row>
    <row r="242" spans="1:14" hidden="1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3"/>
        <v>1</v>
      </c>
    </row>
    <row r="243" spans="1:14" hidden="1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3"/>
        <v>0</v>
      </c>
    </row>
    <row r="244" spans="1:14" hidden="1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3"/>
        <v>1</v>
      </c>
    </row>
    <row r="245" spans="1:14" hidden="1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3"/>
        <v>0</v>
      </c>
    </row>
    <row r="246" spans="1:14" hidden="1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3"/>
        <v>0</v>
      </c>
    </row>
    <row r="247" spans="1:14" hidden="1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3"/>
        <v>0</v>
      </c>
    </row>
    <row r="248" spans="1:14" hidden="1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3"/>
        <v>0</v>
      </c>
    </row>
    <row r="249" spans="1:14" hidden="1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3"/>
        <v>0</v>
      </c>
    </row>
    <row r="250" spans="1:14" hidden="1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3"/>
        <v>0</v>
      </c>
    </row>
    <row r="251" spans="1:14" hidden="1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3"/>
        <v>0</v>
      </c>
    </row>
    <row r="252" spans="1:14" hidden="1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3"/>
        <v>0</v>
      </c>
    </row>
    <row r="253" spans="1:14" hidden="1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3"/>
        <v>0</v>
      </c>
    </row>
    <row r="254" spans="1:14" hidden="1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3"/>
        <v>1</v>
      </c>
    </row>
    <row r="255" spans="1:14" hidden="1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3"/>
        <v>1</v>
      </c>
    </row>
    <row r="256" spans="1:14" hidden="1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3"/>
        <v>1</v>
      </c>
    </row>
    <row r="257" spans="1:14" hidden="1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3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3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4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4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4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4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4"/>
        <v>1</v>
      </c>
    </row>
    <row r="264" spans="1:14" hidden="1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4"/>
        <v>1</v>
      </c>
    </row>
    <row r="265" spans="1:14" hidden="1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4"/>
        <v>0</v>
      </c>
    </row>
    <row r="266" spans="1:14" hidden="1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4"/>
        <v>1</v>
      </c>
    </row>
    <row r="267" spans="1:14" hidden="1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4"/>
        <v>1</v>
      </c>
    </row>
    <row r="268" spans="1:14" hidden="1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4"/>
        <v>1</v>
      </c>
    </row>
    <row r="269" spans="1:14" hidden="1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4"/>
        <v>1</v>
      </c>
    </row>
    <row r="270" spans="1:14" hidden="1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4"/>
        <v>0</v>
      </c>
    </row>
    <row r="271" spans="1:14" hidden="1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4"/>
        <v>0</v>
      </c>
    </row>
    <row r="272" spans="1:14" hidden="1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4"/>
        <v>1</v>
      </c>
    </row>
    <row r="273" spans="1:14" hidden="1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4"/>
        <v>0</v>
      </c>
    </row>
    <row r="274" spans="1:14" hidden="1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4"/>
        <v>1</v>
      </c>
    </row>
    <row r="275" spans="1:14" hidden="1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4"/>
        <v>0</v>
      </c>
    </row>
    <row r="276" spans="1:14" hidden="1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4"/>
        <v>1</v>
      </c>
    </row>
    <row r="277" spans="1:14" hidden="1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4"/>
        <v>1</v>
      </c>
    </row>
    <row r="278" spans="1:14" hidden="1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4"/>
        <v>1</v>
      </c>
    </row>
    <row r="279" spans="1:14" hidden="1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4"/>
        <v>1</v>
      </c>
    </row>
    <row r="280" spans="1:14" hidden="1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4"/>
        <v>1</v>
      </c>
    </row>
    <row r="281" spans="1:14" hidden="1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4"/>
        <v>0</v>
      </c>
    </row>
    <row r="282" spans="1:14" hidden="1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4"/>
        <v>1</v>
      </c>
    </row>
    <row r="283" spans="1:14" hidden="1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4"/>
        <v>0</v>
      </c>
    </row>
    <row r="284" spans="1:14" hidden="1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4"/>
        <v>1</v>
      </c>
    </row>
    <row r="285" spans="1:14" hidden="1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4"/>
        <v>0</v>
      </c>
    </row>
    <row r="286" spans="1:14" hidden="1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4"/>
        <v>0</v>
      </c>
    </row>
    <row r="287" spans="1:14" hidden="1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4"/>
        <v>0</v>
      </c>
    </row>
    <row r="288" spans="1:14" hidden="1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4"/>
        <v>0</v>
      </c>
    </row>
    <row r="289" spans="1:14" hidden="1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4"/>
        <v>0</v>
      </c>
    </row>
    <row r="290" spans="1:14" hidden="1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4"/>
        <v>0</v>
      </c>
    </row>
    <row r="291" spans="1:14" hidden="1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4"/>
        <v>0</v>
      </c>
    </row>
    <row r="292" spans="1:14" hidden="1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4"/>
        <v>0</v>
      </c>
    </row>
    <row r="293" spans="1:14" hidden="1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4"/>
        <v>0</v>
      </c>
    </row>
    <row r="294" spans="1:14" hidden="1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4"/>
        <v>1</v>
      </c>
    </row>
    <row r="295" spans="1:14" hidden="1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4"/>
        <v>0</v>
      </c>
    </row>
    <row r="296" spans="1:14" hidden="1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4"/>
        <v>1</v>
      </c>
    </row>
    <row r="297" spans="1:14" hidden="1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4"/>
        <v>0</v>
      </c>
    </row>
    <row r="298" spans="1:14" hidden="1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4"/>
        <v>1</v>
      </c>
    </row>
    <row r="299" spans="1:14" hidden="1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4"/>
        <v>1</v>
      </c>
    </row>
    <row r="300" spans="1:14" hidden="1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4"/>
        <v>1</v>
      </c>
    </row>
    <row r="301" spans="1:14" hidden="1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4"/>
        <v>1</v>
      </c>
    </row>
    <row r="302" spans="1:14" hidden="1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4"/>
        <v>1</v>
      </c>
    </row>
    <row r="303" spans="1:14" hidden="1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4"/>
        <v>1</v>
      </c>
    </row>
    <row r="304" spans="1:14" hidden="1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4"/>
        <v>1</v>
      </c>
    </row>
    <row r="305" spans="1:14" hidden="1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4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4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4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4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4"/>
        <v>1</v>
      </c>
    </row>
    <row r="310" spans="1:14" hidden="1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4"/>
        <v>1</v>
      </c>
    </row>
    <row r="311" spans="1:14" hidden="1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4"/>
        <v>1</v>
      </c>
    </row>
    <row r="312" spans="1:14" hidden="1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4"/>
        <v>1</v>
      </c>
    </row>
    <row r="313" spans="1:14" hidden="1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4"/>
        <v>1</v>
      </c>
    </row>
    <row r="314" spans="1:14" hidden="1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4"/>
        <v>1</v>
      </c>
    </row>
    <row r="315" spans="1:14" hidden="1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4"/>
        <v>0</v>
      </c>
    </row>
    <row r="316" spans="1:14" hidden="1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4"/>
        <v>1</v>
      </c>
    </row>
    <row r="317" spans="1:14" hidden="1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4"/>
        <v>0</v>
      </c>
    </row>
    <row r="318" spans="1:14" hidden="1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4"/>
        <v>1</v>
      </c>
    </row>
    <row r="319" spans="1:14" hidden="1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4"/>
        <v>1</v>
      </c>
    </row>
    <row r="320" spans="1:14" hidden="1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4"/>
        <v>1</v>
      </c>
    </row>
    <row r="321" spans="1:14" hidden="1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4"/>
        <v>1</v>
      </c>
    </row>
    <row r="322" spans="1:14" hidden="1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4"/>
        <v>0</v>
      </c>
    </row>
    <row r="323" spans="1:14" hidden="1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5">$B323=$C323</f>
        <v>1</v>
      </c>
    </row>
    <row r="324" spans="1:14" hidden="1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5"/>
        <v>0</v>
      </c>
    </row>
    <row r="325" spans="1:14" hidden="1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5"/>
        <v>0</v>
      </c>
    </row>
    <row r="326" spans="1:14" hidden="1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5"/>
        <v>1</v>
      </c>
    </row>
    <row r="327" spans="1:14" hidden="1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5"/>
        <v>1</v>
      </c>
    </row>
    <row r="328" spans="1:14" hidden="1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5"/>
        <v>1</v>
      </c>
    </row>
    <row r="329" spans="1:14" hidden="1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5"/>
        <v>1</v>
      </c>
    </row>
    <row r="330" spans="1:14" hidden="1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5"/>
        <v>0</v>
      </c>
    </row>
    <row r="331" spans="1:14" hidden="1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5"/>
        <v>0</v>
      </c>
    </row>
    <row r="332" spans="1:14" hidden="1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5"/>
        <v>0</v>
      </c>
    </row>
    <row r="333" spans="1:14" hidden="1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5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5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5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5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5"/>
        <v>1</v>
      </c>
    </row>
    <row r="338" spans="1:14" hidden="1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5"/>
        <v>1</v>
      </c>
    </row>
    <row r="339" spans="1:14" hidden="1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5"/>
        <v>1</v>
      </c>
    </row>
    <row r="340" spans="1:14" hidden="1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5"/>
        <v>1</v>
      </c>
    </row>
    <row r="341" spans="1:14" hidden="1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5"/>
        <v>1</v>
      </c>
    </row>
    <row r="342" spans="1:14" hidden="1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5"/>
        <v>1</v>
      </c>
    </row>
    <row r="343" spans="1:14" hidden="1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5"/>
        <v>1</v>
      </c>
    </row>
    <row r="344" spans="1:14" hidden="1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5"/>
        <v>1</v>
      </c>
    </row>
    <row r="345" spans="1:14" hidden="1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5"/>
        <v>1</v>
      </c>
    </row>
    <row r="346" spans="1:14" hidden="1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5"/>
        <v>1</v>
      </c>
    </row>
    <row r="347" spans="1:14" hidden="1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5"/>
        <v>0</v>
      </c>
    </row>
    <row r="348" spans="1:14" hidden="1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5"/>
        <v>1</v>
      </c>
    </row>
    <row r="349" spans="1:14" hidden="1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5"/>
        <v>0</v>
      </c>
    </row>
    <row r="350" spans="1:14" hidden="1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5"/>
        <v>1</v>
      </c>
    </row>
    <row r="351" spans="1:14" hidden="1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5"/>
        <v>1</v>
      </c>
    </row>
    <row r="352" spans="1:14" hidden="1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5"/>
        <v>1</v>
      </c>
    </row>
    <row r="353" spans="1:14" hidden="1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5"/>
        <v>1</v>
      </c>
    </row>
    <row r="354" spans="1:14" hidden="1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5"/>
        <v>0</v>
      </c>
    </row>
    <row r="355" spans="1:14" hidden="1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5"/>
        <v>1</v>
      </c>
    </row>
    <row r="356" spans="1:14" hidden="1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5"/>
        <v>0</v>
      </c>
    </row>
    <row r="357" spans="1:14" hidden="1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5"/>
        <v>1</v>
      </c>
    </row>
    <row r="358" spans="1:14" hidden="1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5"/>
        <v>1</v>
      </c>
    </row>
    <row r="359" spans="1:14" hidden="1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5"/>
        <v>1</v>
      </c>
    </row>
    <row r="360" spans="1:14" hidden="1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5"/>
        <v>1</v>
      </c>
    </row>
    <row r="361" spans="1:14" hidden="1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5"/>
        <v>0</v>
      </c>
    </row>
    <row r="362" spans="1:14" hidden="1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5"/>
        <v>0</v>
      </c>
    </row>
    <row r="363" spans="1:14" hidden="1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5"/>
        <v>1</v>
      </c>
    </row>
    <row r="364" spans="1:14" hidden="1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5"/>
        <v>0</v>
      </c>
    </row>
    <row r="365" spans="1:14" hidden="1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5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5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5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5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5"/>
        <v>1</v>
      </c>
    </row>
    <row r="370" spans="1:14" hidden="1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5"/>
        <v>1</v>
      </c>
    </row>
    <row r="371" spans="1:14" hidden="1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5"/>
        <v>1</v>
      </c>
    </row>
    <row r="372" spans="1:14" hidden="1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5"/>
        <v>1</v>
      </c>
    </row>
    <row r="373" spans="1:14" hidden="1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5"/>
        <v>1</v>
      </c>
    </row>
    <row r="374" spans="1:14" hidden="1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5"/>
        <v>1</v>
      </c>
    </row>
    <row r="375" spans="1:14" hidden="1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5"/>
        <v>1</v>
      </c>
    </row>
    <row r="376" spans="1:14" hidden="1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5"/>
        <v>1</v>
      </c>
    </row>
    <row r="377" spans="1:14" hidden="1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5"/>
        <v>0</v>
      </c>
    </row>
    <row r="378" spans="1:14" hidden="1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5"/>
        <v>1</v>
      </c>
    </row>
    <row r="379" spans="1:14" hidden="1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5"/>
        <v>0</v>
      </c>
    </row>
    <row r="380" spans="1:14" hidden="1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5"/>
        <v>1</v>
      </c>
    </row>
    <row r="381" spans="1:14" hidden="1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5"/>
        <v>1</v>
      </c>
    </row>
    <row r="382" spans="1:14" hidden="1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5"/>
        <v>1</v>
      </c>
    </row>
    <row r="383" spans="1:14" hidden="1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5"/>
        <v>1</v>
      </c>
    </row>
    <row r="384" spans="1:14" hidden="1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5"/>
        <v>1</v>
      </c>
    </row>
    <row r="385" spans="1:14" hidden="1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5"/>
        <v>1</v>
      </c>
    </row>
    <row r="386" spans="1:14" hidden="1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5"/>
        <v>0</v>
      </c>
    </row>
    <row r="387" spans="1:14" hidden="1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6">$B387=$C387</f>
        <v>1</v>
      </c>
    </row>
    <row r="388" spans="1:14" hidden="1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6"/>
        <v>0</v>
      </c>
    </row>
    <row r="389" spans="1:14" hidden="1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6"/>
        <v>0</v>
      </c>
    </row>
    <row r="390" spans="1:14" hidden="1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6"/>
        <v>1</v>
      </c>
    </row>
    <row r="391" spans="1:14" hidden="1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6"/>
        <v>1</v>
      </c>
    </row>
    <row r="392" spans="1:14" hidden="1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6"/>
        <v>1</v>
      </c>
    </row>
    <row r="393" spans="1:14" hidden="1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6"/>
        <v>1</v>
      </c>
    </row>
    <row r="394" spans="1:14" hidden="1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6"/>
        <v>0</v>
      </c>
    </row>
    <row r="395" spans="1:14" hidden="1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6"/>
        <v>0</v>
      </c>
    </row>
    <row r="396" spans="1:14" hidden="1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6"/>
        <v>0</v>
      </c>
    </row>
    <row r="397" spans="1:14" hidden="1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6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6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6"/>
        <v>1</v>
      </c>
    </row>
    <row r="400" spans="1:14" hidden="1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6"/>
        <v>1</v>
      </c>
    </row>
    <row r="401" spans="1:14" hidden="1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6"/>
        <v>1</v>
      </c>
    </row>
    <row r="402" spans="1:14" hidden="1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6"/>
        <v>1</v>
      </c>
    </row>
    <row r="403" spans="1:14" hidden="1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6"/>
        <v>1</v>
      </c>
    </row>
    <row r="404" spans="1:14" hidden="1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6"/>
        <v>1</v>
      </c>
    </row>
    <row r="405" spans="1:14" hidden="1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6"/>
        <v>1</v>
      </c>
    </row>
    <row r="406" spans="1:14" hidden="1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6"/>
        <v>1</v>
      </c>
    </row>
    <row r="407" spans="1:14" hidden="1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6"/>
        <v>0</v>
      </c>
    </row>
    <row r="408" spans="1:14" hidden="1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6"/>
        <v>1</v>
      </c>
    </row>
    <row r="409" spans="1:14" hidden="1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6"/>
        <v>0</v>
      </c>
    </row>
    <row r="410" spans="1:14" hidden="1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6"/>
        <v>1</v>
      </c>
    </row>
    <row r="411" spans="1:14" hidden="1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6"/>
        <v>1</v>
      </c>
    </row>
    <row r="412" spans="1:14" hidden="1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6"/>
        <v>1</v>
      </c>
    </row>
    <row r="413" spans="1:14" hidden="1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6"/>
        <v>1</v>
      </c>
    </row>
    <row r="414" spans="1:14" hidden="1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6"/>
        <v>1</v>
      </c>
    </row>
    <row r="415" spans="1:14" hidden="1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6"/>
        <v>1</v>
      </c>
    </row>
    <row r="416" spans="1:14" hidden="1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6"/>
        <v>0</v>
      </c>
    </row>
    <row r="417" spans="1:14" hidden="1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6"/>
        <v>1</v>
      </c>
    </row>
    <row r="418" spans="1:14" hidden="1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6"/>
        <v>0</v>
      </c>
    </row>
    <row r="419" spans="1:14" hidden="1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6"/>
        <v>1</v>
      </c>
    </row>
    <row r="420" spans="1:14" hidden="1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6"/>
        <v>1</v>
      </c>
    </row>
    <row r="421" spans="1:14" hidden="1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6"/>
        <v>1</v>
      </c>
    </row>
    <row r="422" spans="1:14" hidden="1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6"/>
        <v>1</v>
      </c>
    </row>
    <row r="423" spans="1:14" hidden="1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6"/>
        <v>1</v>
      </c>
    </row>
    <row r="424" spans="1:14" hidden="1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6"/>
        <v>0</v>
      </c>
    </row>
    <row r="425" spans="1:14" hidden="1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6"/>
        <v>0</v>
      </c>
    </row>
    <row r="426" spans="1:14" hidden="1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6"/>
        <v>0</v>
      </c>
    </row>
    <row r="427" spans="1:14" hidden="1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6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6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6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6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6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6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6"/>
        <v>1</v>
      </c>
    </row>
    <row r="434" spans="1:14" hidden="1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6"/>
        <v>1</v>
      </c>
    </row>
    <row r="435" spans="1:14" hidden="1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6"/>
        <v>1</v>
      </c>
    </row>
    <row r="436" spans="1:14" hidden="1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6"/>
        <v>1</v>
      </c>
    </row>
    <row r="437" spans="1:14" hidden="1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6"/>
        <v>1</v>
      </c>
    </row>
    <row r="438" spans="1:14" hidden="1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6"/>
        <v>1</v>
      </c>
    </row>
    <row r="439" spans="1:14" hidden="1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6"/>
        <v>1</v>
      </c>
    </row>
    <row r="440" spans="1:14" hidden="1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6"/>
        <v>1</v>
      </c>
    </row>
    <row r="441" spans="1:14" hidden="1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6"/>
        <v>1</v>
      </c>
    </row>
    <row r="442" spans="1:14" hidden="1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6"/>
        <v>1</v>
      </c>
    </row>
    <row r="443" spans="1:14" hidden="1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6"/>
        <v>1</v>
      </c>
    </row>
    <row r="444" spans="1:14" hidden="1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6"/>
        <v>1</v>
      </c>
    </row>
    <row r="445" spans="1:14" hidden="1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6"/>
        <v>1</v>
      </c>
    </row>
    <row r="446" spans="1:14" hidden="1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6"/>
        <v>1</v>
      </c>
    </row>
    <row r="447" spans="1:14" hidden="1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6"/>
        <v>0</v>
      </c>
    </row>
    <row r="448" spans="1:14" hidden="1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6"/>
        <v>1</v>
      </c>
    </row>
    <row r="449" spans="1:14" hidden="1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6"/>
        <v>1</v>
      </c>
    </row>
    <row r="450" spans="1:14" hidden="1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6"/>
        <v>1</v>
      </c>
    </row>
    <row r="451" spans="1:14" hidden="1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7">$B451=$C451</f>
        <v>0</v>
      </c>
    </row>
    <row r="452" spans="1:14" hidden="1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7"/>
        <v>1</v>
      </c>
    </row>
    <row r="453" spans="1:14" hidden="1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7"/>
        <v>1</v>
      </c>
    </row>
    <row r="454" spans="1:14" hidden="1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7"/>
        <v>1</v>
      </c>
    </row>
    <row r="455" spans="1:14" hidden="1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7"/>
        <v>1</v>
      </c>
    </row>
    <row r="456" spans="1:14" hidden="1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7"/>
        <v>1</v>
      </c>
    </row>
    <row r="457" spans="1:14" hidden="1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7"/>
        <v>1</v>
      </c>
    </row>
    <row r="458" spans="1:14" hidden="1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7"/>
        <v>0</v>
      </c>
    </row>
    <row r="459" spans="1:14" hidden="1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7"/>
        <v>1</v>
      </c>
    </row>
    <row r="460" spans="1:14" hidden="1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7"/>
        <v>0</v>
      </c>
    </row>
    <row r="461" spans="1:14" hidden="1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7"/>
        <v>1</v>
      </c>
    </row>
    <row r="462" spans="1:14" hidden="1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7"/>
        <v>1</v>
      </c>
    </row>
    <row r="463" spans="1:14" hidden="1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7"/>
        <v>1</v>
      </c>
    </row>
    <row r="464" spans="1:14" hidden="1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7"/>
        <v>1</v>
      </c>
    </row>
    <row r="465" spans="1:14" hidden="1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7"/>
        <v>1</v>
      </c>
    </row>
    <row r="466" spans="1:14" hidden="1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7"/>
        <v>1</v>
      </c>
    </row>
    <row r="467" spans="1:14" hidden="1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7"/>
        <v>1</v>
      </c>
    </row>
    <row r="468" spans="1:14" hidden="1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7"/>
        <v>1</v>
      </c>
    </row>
    <row r="469" spans="1:14" hidden="1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7"/>
        <v>1</v>
      </c>
    </row>
    <row r="470" spans="1:14" hidden="1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7"/>
        <v>1</v>
      </c>
    </row>
    <row r="471" spans="1:14" hidden="1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7"/>
        <v>1</v>
      </c>
    </row>
    <row r="472" spans="1:14" hidden="1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7"/>
        <v>1</v>
      </c>
    </row>
    <row r="473" spans="1:14" hidden="1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7"/>
        <v>0</v>
      </c>
    </row>
    <row r="474" spans="1:14" hidden="1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7"/>
        <v>0</v>
      </c>
    </row>
    <row r="475" spans="1:14" hidden="1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7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7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7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7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7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7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7"/>
        <v>1</v>
      </c>
    </row>
    <row r="482" spans="1:14" hidden="1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7"/>
        <v>1</v>
      </c>
    </row>
    <row r="483" spans="1:14" hidden="1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7"/>
        <v>1</v>
      </c>
    </row>
    <row r="484" spans="1:14" hidden="1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7"/>
        <v>1</v>
      </c>
    </row>
    <row r="485" spans="1:14" hidden="1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7"/>
        <v>1</v>
      </c>
    </row>
    <row r="486" spans="1:14" hidden="1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7"/>
        <v>1</v>
      </c>
    </row>
    <row r="487" spans="1:14" hidden="1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7"/>
        <v>1</v>
      </c>
    </row>
    <row r="488" spans="1:14" hidden="1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7"/>
        <v>1</v>
      </c>
    </row>
    <row r="489" spans="1:14" hidden="1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7"/>
        <v>1</v>
      </c>
    </row>
    <row r="490" spans="1:14" hidden="1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7"/>
        <v>1</v>
      </c>
    </row>
    <row r="491" spans="1:14" hidden="1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7"/>
        <v>1</v>
      </c>
    </row>
    <row r="492" spans="1:14" hidden="1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7"/>
        <v>1</v>
      </c>
    </row>
    <row r="493" spans="1:14" hidden="1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7"/>
        <v>1</v>
      </c>
    </row>
    <row r="494" spans="1:14" hidden="1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7"/>
        <v>1</v>
      </c>
    </row>
    <row r="495" spans="1:14" hidden="1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7"/>
        <v>1</v>
      </c>
    </row>
    <row r="496" spans="1:14" hidden="1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7"/>
        <v>1</v>
      </c>
    </row>
    <row r="497" spans="1:14" hidden="1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7"/>
        <v>0</v>
      </c>
    </row>
    <row r="498" spans="1:14" hidden="1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7"/>
        <v>1</v>
      </c>
    </row>
    <row r="499" spans="1:14" hidden="1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7"/>
        <v>1</v>
      </c>
    </row>
    <row r="500" spans="1:14" hidden="1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7"/>
        <v>1</v>
      </c>
    </row>
    <row r="501" spans="1:14" hidden="1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7"/>
        <v>0</v>
      </c>
    </row>
    <row r="502" spans="1:14" hidden="1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7"/>
        <v>1</v>
      </c>
    </row>
    <row r="503" spans="1:14" hidden="1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7"/>
        <v>1</v>
      </c>
    </row>
    <row r="504" spans="1:14" hidden="1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7"/>
        <v>1</v>
      </c>
    </row>
    <row r="505" spans="1:14" hidden="1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7"/>
        <v>1</v>
      </c>
    </row>
    <row r="506" spans="1:14" hidden="1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7"/>
        <v>0</v>
      </c>
    </row>
    <row r="507" spans="1:14" hidden="1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7"/>
        <v>1</v>
      </c>
    </row>
    <row r="508" spans="1:14" hidden="1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7"/>
        <v>0</v>
      </c>
    </row>
    <row r="509" spans="1:14" hidden="1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7"/>
        <v>1</v>
      </c>
    </row>
    <row r="510" spans="1:14" hidden="1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7"/>
        <v>0</v>
      </c>
    </row>
    <row r="511" spans="1:14" hidden="1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7"/>
        <v>1</v>
      </c>
    </row>
    <row r="512" spans="1:14" hidden="1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7"/>
        <v>0</v>
      </c>
    </row>
    <row r="513" spans="1:14" hidden="1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7"/>
        <v>1</v>
      </c>
    </row>
    <row r="514" spans="1:14" hidden="1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7"/>
        <v>1</v>
      </c>
    </row>
    <row r="515" spans="1:14" hidden="1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8">$B515=$C515</f>
        <v>1</v>
      </c>
    </row>
    <row r="516" spans="1:14" hidden="1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8"/>
        <v>1</v>
      </c>
    </row>
    <row r="517" spans="1:14" hidden="1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8"/>
        <v>1</v>
      </c>
    </row>
    <row r="518" spans="1:14" hidden="1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8"/>
        <v>0</v>
      </c>
    </row>
    <row r="519" spans="1:14" hidden="1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8"/>
        <v>0</v>
      </c>
    </row>
    <row r="520" spans="1:14" hidden="1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8"/>
        <v>1</v>
      </c>
    </row>
    <row r="521" spans="1:14" hidden="1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8"/>
        <v>1</v>
      </c>
    </row>
    <row r="522" spans="1:14" hidden="1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8"/>
        <v>1</v>
      </c>
    </row>
    <row r="523" spans="1:14" hidden="1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8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8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8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8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8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8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8"/>
        <v>1</v>
      </c>
    </row>
    <row r="530" spans="1:14" hidden="1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8"/>
        <v>1</v>
      </c>
    </row>
    <row r="531" spans="1:14" hidden="1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8"/>
        <v>1</v>
      </c>
    </row>
    <row r="532" spans="1:14" hidden="1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8"/>
        <v>1</v>
      </c>
    </row>
    <row r="533" spans="1:14" hidden="1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8"/>
        <v>1</v>
      </c>
    </row>
    <row r="534" spans="1:14" hidden="1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8"/>
        <v>1</v>
      </c>
    </row>
    <row r="535" spans="1:14" hidden="1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8"/>
        <v>1</v>
      </c>
    </row>
    <row r="536" spans="1:14" hidden="1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8"/>
        <v>0</v>
      </c>
    </row>
    <row r="537" spans="1:14" hidden="1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8"/>
        <v>0</v>
      </c>
    </row>
    <row r="538" spans="1:14" hidden="1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8"/>
        <v>1</v>
      </c>
    </row>
    <row r="539" spans="1:14" hidden="1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8"/>
        <v>1</v>
      </c>
    </row>
    <row r="540" spans="1:14" hidden="1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8"/>
        <v>1</v>
      </c>
    </row>
    <row r="541" spans="1:14" hidden="1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8"/>
        <v>1</v>
      </c>
    </row>
    <row r="542" spans="1:14" hidden="1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8"/>
        <v>1</v>
      </c>
    </row>
    <row r="543" spans="1:14" hidden="1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8"/>
        <v>0</v>
      </c>
    </row>
    <row r="544" spans="1:14" hidden="1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8"/>
        <v>1</v>
      </c>
    </row>
    <row r="545" spans="1:14" hidden="1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8"/>
        <v>0</v>
      </c>
    </row>
    <row r="546" spans="1:14" hidden="1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8"/>
        <v>1</v>
      </c>
    </row>
    <row r="547" spans="1:14" hidden="1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8"/>
        <v>0</v>
      </c>
    </row>
    <row r="548" spans="1:14" hidden="1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8"/>
        <v>0</v>
      </c>
    </row>
    <row r="549" spans="1:14" hidden="1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8"/>
        <v>0</v>
      </c>
    </row>
    <row r="550" spans="1:14" hidden="1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8"/>
        <v>1</v>
      </c>
    </row>
    <row r="551" spans="1:14" hidden="1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8"/>
        <v>1</v>
      </c>
    </row>
    <row r="552" spans="1:14" hidden="1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8"/>
        <v>1</v>
      </c>
    </row>
    <row r="553" spans="1:14" hidden="1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8"/>
        <v>1</v>
      </c>
    </row>
    <row r="554" spans="1:14" hidden="1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8"/>
        <v>1</v>
      </c>
    </row>
    <row r="555" spans="1:14" hidden="1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8"/>
        <v>0</v>
      </c>
    </row>
    <row r="556" spans="1:14" hidden="1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8"/>
        <v>0</v>
      </c>
    </row>
    <row r="557" spans="1:14" hidden="1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8"/>
        <v>1</v>
      </c>
    </row>
    <row r="558" spans="1:14" hidden="1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8"/>
        <v>0</v>
      </c>
    </row>
    <row r="559" spans="1:14" hidden="1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8"/>
        <v>1</v>
      </c>
    </row>
    <row r="560" spans="1:14" hidden="1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8"/>
        <v>0</v>
      </c>
    </row>
    <row r="561" spans="1:14" hidden="1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8"/>
        <v>0</v>
      </c>
    </row>
    <row r="562" spans="1:14" hidden="1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8"/>
        <v>1</v>
      </c>
    </row>
    <row r="563" spans="1:14" hidden="1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8"/>
        <v>1</v>
      </c>
    </row>
    <row r="564" spans="1:14" hidden="1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8"/>
        <v>1</v>
      </c>
    </row>
    <row r="565" spans="1:14" hidden="1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8"/>
        <v>1</v>
      </c>
    </row>
    <row r="566" spans="1:14" hidden="1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8"/>
        <v>1</v>
      </c>
    </row>
    <row r="567" spans="1:14" hidden="1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8"/>
        <v>1</v>
      </c>
    </row>
    <row r="568" spans="1:14" hidden="1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8"/>
        <v>1</v>
      </c>
    </row>
    <row r="569" spans="1:14" hidden="1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8"/>
        <v>1</v>
      </c>
    </row>
    <row r="570" spans="1:14" hidden="1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8"/>
        <v>1</v>
      </c>
    </row>
    <row r="571" spans="1:14" hidden="1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8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8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8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8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8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8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8"/>
        <v>1</v>
      </c>
    </row>
    <row r="578" spans="1:14" hidden="1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8"/>
        <v>1</v>
      </c>
    </row>
    <row r="579" spans="1:14" hidden="1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9">$B579=$C579</f>
        <v>1</v>
      </c>
    </row>
    <row r="580" spans="1:14" hidden="1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9"/>
        <v>1</v>
      </c>
    </row>
    <row r="581" spans="1:14" hidden="1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9"/>
        <v>1</v>
      </c>
    </row>
    <row r="582" spans="1:14" hidden="1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9"/>
        <v>1</v>
      </c>
    </row>
    <row r="583" spans="1:14" hidden="1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9"/>
        <v>1</v>
      </c>
    </row>
    <row r="584" spans="1:14" hidden="1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9"/>
        <v>1</v>
      </c>
    </row>
    <row r="585" spans="1:14" hidden="1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9"/>
        <v>1</v>
      </c>
    </row>
    <row r="586" spans="1:14" hidden="1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9"/>
        <v>1</v>
      </c>
    </row>
    <row r="587" spans="1:14" hidden="1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9"/>
        <v>1</v>
      </c>
    </row>
    <row r="588" spans="1:14" hidden="1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9"/>
        <v>1</v>
      </c>
    </row>
    <row r="589" spans="1:14" hidden="1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9"/>
        <v>1</v>
      </c>
    </row>
    <row r="590" spans="1:14" hidden="1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9"/>
        <v>1</v>
      </c>
    </row>
    <row r="591" spans="1:14" hidden="1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9"/>
        <v>0</v>
      </c>
    </row>
    <row r="592" spans="1:14" hidden="1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9"/>
        <v>1</v>
      </c>
    </row>
    <row r="593" spans="1:14" hidden="1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9"/>
        <v>0</v>
      </c>
    </row>
    <row r="594" spans="1:14" hidden="1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9"/>
        <v>1</v>
      </c>
    </row>
    <row r="595" spans="1:14" hidden="1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9"/>
        <v>0</v>
      </c>
    </row>
    <row r="596" spans="1:14" hidden="1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9"/>
        <v>1</v>
      </c>
    </row>
    <row r="597" spans="1:14" hidden="1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9"/>
        <v>1</v>
      </c>
    </row>
    <row r="598" spans="1:14" hidden="1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9"/>
        <v>1</v>
      </c>
    </row>
    <row r="599" spans="1:14" hidden="1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9"/>
        <v>1</v>
      </c>
    </row>
    <row r="600" spans="1:14" hidden="1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9"/>
        <v>1</v>
      </c>
    </row>
    <row r="601" spans="1:14" hidden="1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9"/>
        <v>1</v>
      </c>
    </row>
    <row r="602" spans="1:14" hidden="1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9"/>
        <v>0</v>
      </c>
    </row>
    <row r="603" spans="1:14" hidden="1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9"/>
        <v>1</v>
      </c>
    </row>
    <row r="604" spans="1:14" hidden="1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9"/>
        <v>0</v>
      </c>
    </row>
    <row r="605" spans="1:14" hidden="1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9"/>
        <v>1</v>
      </c>
    </row>
    <row r="606" spans="1:14" hidden="1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9"/>
        <v>1</v>
      </c>
    </row>
    <row r="607" spans="1:14" hidden="1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9"/>
        <v>1</v>
      </c>
    </row>
    <row r="608" spans="1:14" hidden="1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9"/>
        <v>1</v>
      </c>
    </row>
    <row r="609" spans="1:14" hidden="1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9"/>
        <v>1</v>
      </c>
    </row>
    <row r="610" spans="1:14" hidden="1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9"/>
        <v>1</v>
      </c>
    </row>
    <row r="611" spans="1:14" hidden="1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9"/>
        <v>1</v>
      </c>
    </row>
    <row r="612" spans="1:14" hidden="1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9"/>
        <v>1</v>
      </c>
    </row>
    <row r="613" spans="1:14" hidden="1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9"/>
        <v>1</v>
      </c>
    </row>
    <row r="614" spans="1:14" hidden="1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9"/>
        <v>1</v>
      </c>
    </row>
    <row r="615" spans="1:14" hidden="1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9"/>
        <v>1</v>
      </c>
    </row>
    <row r="616" spans="1:14" hidden="1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9"/>
        <v>0</v>
      </c>
    </row>
    <row r="617" spans="1:14" hidden="1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9"/>
        <v>0</v>
      </c>
    </row>
    <row r="618" spans="1:14" hidden="1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9"/>
        <v>1</v>
      </c>
    </row>
    <row r="619" spans="1:14" hidden="1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9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9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9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9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9"/>
        <v>1</v>
      </c>
    </row>
    <row r="624" spans="1:14" hidden="1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9"/>
        <v>1</v>
      </c>
    </row>
    <row r="625" spans="1:14" hidden="1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9"/>
        <v>1</v>
      </c>
    </row>
    <row r="626" spans="1:14" hidden="1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9"/>
        <v>0</v>
      </c>
    </row>
    <row r="627" spans="1:14" hidden="1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9"/>
        <v>1</v>
      </c>
    </row>
    <row r="628" spans="1:14" hidden="1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9"/>
        <v>0</v>
      </c>
    </row>
    <row r="629" spans="1:14" hidden="1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9"/>
        <v>0</v>
      </c>
    </row>
    <row r="630" spans="1:14" hidden="1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9"/>
        <v>1</v>
      </c>
    </row>
    <row r="631" spans="1:14" hidden="1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9"/>
        <v>1</v>
      </c>
    </row>
    <row r="632" spans="1:14" hidden="1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9"/>
        <v>0</v>
      </c>
    </row>
    <row r="633" spans="1:14" hidden="1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9"/>
        <v>0</v>
      </c>
    </row>
    <row r="634" spans="1:14" hidden="1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9"/>
        <v>0</v>
      </c>
    </row>
    <row r="635" spans="1:14" hidden="1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9"/>
        <v>0</v>
      </c>
    </row>
    <row r="636" spans="1:14" hidden="1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9"/>
        <v>1</v>
      </c>
    </row>
    <row r="637" spans="1:14" hidden="1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9"/>
        <v>1</v>
      </c>
    </row>
    <row r="638" spans="1:14" hidden="1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9"/>
        <v>0</v>
      </c>
    </row>
    <row r="639" spans="1:14" hidden="1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9"/>
        <v>1</v>
      </c>
    </row>
    <row r="640" spans="1:14" hidden="1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9"/>
        <v>1</v>
      </c>
    </row>
    <row r="641" spans="1:14" hidden="1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9"/>
        <v>1</v>
      </c>
    </row>
    <row r="642" spans="1:14" hidden="1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9"/>
        <v>1</v>
      </c>
    </row>
    <row r="643" spans="1:14" hidden="1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0">$B643=$C643</f>
        <v>1</v>
      </c>
    </row>
    <row r="644" spans="1:14" hidden="1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0"/>
        <v>1</v>
      </c>
    </row>
    <row r="645" spans="1:14" hidden="1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0"/>
        <v>1</v>
      </c>
    </row>
    <row r="646" spans="1:14" hidden="1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0"/>
        <v>1</v>
      </c>
    </row>
    <row r="647" spans="1:14" hidden="1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0"/>
        <v>1</v>
      </c>
    </row>
    <row r="648" spans="1:14" hidden="1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0"/>
        <v>0</v>
      </c>
    </row>
    <row r="649" spans="1:14" hidden="1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0"/>
        <v>1</v>
      </c>
    </row>
    <row r="650" spans="1:14" hidden="1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0"/>
        <v>0</v>
      </c>
    </row>
    <row r="651" spans="1:14" hidden="1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0"/>
        <v>0</v>
      </c>
    </row>
    <row r="652" spans="1:14" hidden="1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0"/>
        <v>0</v>
      </c>
    </row>
    <row r="653" spans="1:14" hidden="1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0"/>
        <v>1</v>
      </c>
    </row>
    <row r="654" spans="1:14" hidden="1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0"/>
        <v>1</v>
      </c>
    </row>
    <row r="655" spans="1:14" hidden="1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0"/>
        <v>1</v>
      </c>
    </row>
    <row r="656" spans="1:14" hidden="1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0"/>
        <v>0</v>
      </c>
    </row>
    <row r="657" spans="1:14" hidden="1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0"/>
        <v>1</v>
      </c>
    </row>
    <row r="658" spans="1:14" hidden="1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0"/>
        <v>1</v>
      </c>
    </row>
    <row r="659" spans="1:14" hidden="1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0"/>
        <v>1</v>
      </c>
    </row>
    <row r="660" spans="1:14" hidden="1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0"/>
        <v>0</v>
      </c>
    </row>
    <row r="661" spans="1:14" hidden="1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0"/>
        <v>0</v>
      </c>
    </row>
    <row r="662" spans="1:14" hidden="1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0"/>
        <v>0</v>
      </c>
    </row>
    <row r="663" spans="1:14" hidden="1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0"/>
        <v>0</v>
      </c>
    </row>
    <row r="664" spans="1:14" hidden="1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0"/>
        <v>0</v>
      </c>
    </row>
    <row r="665" spans="1:14" hidden="1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0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0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0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0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0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0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0"/>
        <v>0</v>
      </c>
    </row>
    <row r="672" spans="1:14" hidden="1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0"/>
        <v>1</v>
      </c>
    </row>
    <row r="673" spans="1:14" hidden="1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0"/>
        <v>1</v>
      </c>
    </row>
    <row r="674" spans="1:14" hidden="1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0"/>
        <v>1</v>
      </c>
    </row>
    <row r="675" spans="1:14" hidden="1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0"/>
        <v>1</v>
      </c>
    </row>
    <row r="676" spans="1:14" hidden="1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0"/>
        <v>0</v>
      </c>
    </row>
    <row r="677" spans="1:14" hidden="1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0"/>
        <v>0</v>
      </c>
    </row>
    <row r="678" spans="1:14" hidden="1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0"/>
        <v>1</v>
      </c>
    </row>
    <row r="679" spans="1:14" hidden="1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0"/>
        <v>1</v>
      </c>
    </row>
    <row r="680" spans="1:14" hidden="1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0"/>
        <v>1</v>
      </c>
    </row>
    <row r="681" spans="1:14" hidden="1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0"/>
        <v>0</v>
      </c>
    </row>
    <row r="682" spans="1:14" hidden="1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0"/>
        <v>1</v>
      </c>
    </row>
    <row r="683" spans="1:14" hidden="1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0"/>
        <v>0</v>
      </c>
    </row>
    <row r="684" spans="1:14" hidden="1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0"/>
        <v>1</v>
      </c>
    </row>
    <row r="685" spans="1:14" hidden="1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0"/>
        <v>0</v>
      </c>
    </row>
    <row r="686" spans="1:14" hidden="1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0"/>
        <v>1</v>
      </c>
    </row>
    <row r="687" spans="1:14" hidden="1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0"/>
        <v>0</v>
      </c>
    </row>
    <row r="688" spans="1:14" hidden="1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0"/>
        <v>1</v>
      </c>
    </row>
    <row r="689" spans="1:14" hidden="1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0"/>
        <v>0</v>
      </c>
    </row>
    <row r="690" spans="1:14" hidden="1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0"/>
        <v>1</v>
      </c>
    </row>
    <row r="691" spans="1:14" hidden="1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0"/>
        <v>1</v>
      </c>
    </row>
    <row r="692" spans="1:14" hidden="1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0"/>
        <v>1</v>
      </c>
    </row>
    <row r="693" spans="1:14" hidden="1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0"/>
        <v>1</v>
      </c>
    </row>
    <row r="694" spans="1:14" hidden="1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0"/>
        <v>1</v>
      </c>
    </row>
    <row r="695" spans="1:14" hidden="1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0"/>
        <v>1</v>
      </c>
    </row>
    <row r="696" spans="1:14" hidden="1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0"/>
        <v>1</v>
      </c>
    </row>
    <row r="697" spans="1:14" hidden="1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0"/>
        <v>1</v>
      </c>
    </row>
    <row r="698" spans="1:14" hidden="1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0"/>
        <v>0</v>
      </c>
    </row>
    <row r="699" spans="1:14" hidden="1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0"/>
        <v>1</v>
      </c>
    </row>
    <row r="700" spans="1:14" hidden="1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0"/>
        <v>0</v>
      </c>
    </row>
    <row r="701" spans="1:14" hidden="1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0"/>
        <v>1</v>
      </c>
    </row>
    <row r="702" spans="1:14" hidden="1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0"/>
        <v>0</v>
      </c>
    </row>
    <row r="703" spans="1:14" hidden="1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0"/>
        <v>0</v>
      </c>
    </row>
    <row r="704" spans="1:14" hidden="1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0"/>
        <v>1</v>
      </c>
    </row>
    <row r="705" spans="1:14" hidden="1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0"/>
        <v>1</v>
      </c>
    </row>
    <row r="706" spans="1:14" hidden="1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0"/>
        <v>1</v>
      </c>
    </row>
    <row r="707" spans="1:14" hidden="1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1">$B707=$C707</f>
        <v>1</v>
      </c>
    </row>
    <row r="708" spans="1:14" hidden="1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1"/>
        <v>0</v>
      </c>
    </row>
    <row r="709" spans="1:14" hidden="1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1"/>
        <v>0</v>
      </c>
    </row>
    <row r="710" spans="1:14" hidden="1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1"/>
        <v>0</v>
      </c>
    </row>
    <row r="711" spans="1:14" hidden="1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1"/>
        <v>0</v>
      </c>
    </row>
    <row r="712" spans="1:14" hidden="1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1"/>
        <v>0</v>
      </c>
    </row>
    <row r="713" spans="1:14" hidden="1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1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1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1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1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1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1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1"/>
        <v>1</v>
      </c>
    </row>
    <row r="720" spans="1:14" hidden="1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1"/>
        <v>1</v>
      </c>
    </row>
    <row r="721" spans="1:14" hidden="1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1"/>
        <v>1</v>
      </c>
    </row>
    <row r="722" spans="1:14" hidden="1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1"/>
        <v>1</v>
      </c>
    </row>
    <row r="723" spans="1:14" hidden="1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1"/>
        <v>1</v>
      </c>
    </row>
    <row r="724" spans="1:14" hidden="1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1"/>
        <v>1</v>
      </c>
    </row>
    <row r="725" spans="1:14" hidden="1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1"/>
        <v>1</v>
      </c>
    </row>
    <row r="726" spans="1:14" hidden="1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1"/>
        <v>1</v>
      </c>
    </row>
    <row r="727" spans="1:14" hidden="1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1"/>
        <v>1</v>
      </c>
    </row>
    <row r="728" spans="1:14" hidden="1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1"/>
        <v>0</v>
      </c>
    </row>
    <row r="729" spans="1:14" hidden="1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1"/>
        <v>0</v>
      </c>
    </row>
    <row r="730" spans="1:14" hidden="1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1"/>
        <v>1</v>
      </c>
    </row>
    <row r="731" spans="1:14" hidden="1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1"/>
        <v>0</v>
      </c>
    </row>
    <row r="732" spans="1:14" hidden="1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1"/>
        <v>1</v>
      </c>
    </row>
    <row r="733" spans="1:14" hidden="1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1"/>
        <v>0</v>
      </c>
    </row>
    <row r="734" spans="1:14" hidden="1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1"/>
        <v>1</v>
      </c>
    </row>
    <row r="735" spans="1:14" hidden="1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1"/>
        <v>0</v>
      </c>
    </row>
    <row r="736" spans="1:14" hidden="1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1"/>
        <v>1</v>
      </c>
    </row>
    <row r="737" spans="1:14" hidden="1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1"/>
        <v>1</v>
      </c>
    </row>
    <row r="738" spans="1:14" hidden="1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1"/>
        <v>1</v>
      </c>
    </row>
    <row r="739" spans="1:14" hidden="1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1"/>
        <v>1</v>
      </c>
    </row>
    <row r="740" spans="1:14" hidden="1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1"/>
        <v>1</v>
      </c>
    </row>
    <row r="741" spans="1:14" hidden="1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1"/>
        <v>1</v>
      </c>
    </row>
    <row r="742" spans="1:14" hidden="1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1"/>
        <v>1</v>
      </c>
    </row>
    <row r="743" spans="1:14" hidden="1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1"/>
        <v>1</v>
      </c>
    </row>
    <row r="744" spans="1:14" hidden="1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1"/>
        <v>1</v>
      </c>
    </row>
    <row r="745" spans="1:14" hidden="1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1"/>
        <v>1</v>
      </c>
    </row>
    <row r="746" spans="1:14" hidden="1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1"/>
        <v>0</v>
      </c>
    </row>
    <row r="747" spans="1:14" hidden="1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1"/>
        <v>1</v>
      </c>
    </row>
    <row r="748" spans="1:14" hidden="1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1"/>
        <v>0</v>
      </c>
    </row>
    <row r="749" spans="1:14" hidden="1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1"/>
        <v>1</v>
      </c>
    </row>
    <row r="750" spans="1:14" hidden="1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1"/>
        <v>0</v>
      </c>
    </row>
    <row r="751" spans="1:14" hidden="1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1"/>
        <v>0</v>
      </c>
    </row>
    <row r="752" spans="1:14" hidden="1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1"/>
        <v>1</v>
      </c>
    </row>
    <row r="753" spans="1:14" hidden="1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1"/>
        <v>1</v>
      </c>
    </row>
    <row r="754" spans="1:14" hidden="1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1"/>
        <v>1</v>
      </c>
    </row>
    <row r="755" spans="1:14" hidden="1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1"/>
        <v>1</v>
      </c>
    </row>
    <row r="756" spans="1:14" hidden="1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1"/>
        <v>1</v>
      </c>
    </row>
    <row r="757" spans="1:14" hidden="1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1"/>
        <v>1</v>
      </c>
    </row>
    <row r="758" spans="1:14" hidden="1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1"/>
        <v>0</v>
      </c>
    </row>
    <row r="759" spans="1:14" hidden="1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1"/>
        <v>0</v>
      </c>
    </row>
    <row r="760" spans="1:14" hidden="1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1"/>
        <v>0</v>
      </c>
    </row>
    <row r="761" spans="1:14" hidden="1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1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1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1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1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1"/>
        <v>0</v>
      </c>
    </row>
    <row r="766" spans="1:14" hidden="1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1"/>
        <v>1</v>
      </c>
    </row>
    <row r="767" spans="1:14" hidden="1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1"/>
        <v>1</v>
      </c>
    </row>
    <row r="768" spans="1:14" hidden="1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1"/>
        <v>1</v>
      </c>
    </row>
    <row r="769" spans="1:14" hidden="1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1"/>
        <v>1</v>
      </c>
    </row>
    <row r="770" spans="1:14" hidden="1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1"/>
        <v>1</v>
      </c>
    </row>
    <row r="771" spans="1:14" hidden="1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2">$B771=$C771</f>
        <v>1</v>
      </c>
    </row>
    <row r="772" spans="1:14" hidden="1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2"/>
        <v>1</v>
      </c>
    </row>
    <row r="773" spans="1:14" hidden="1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2"/>
        <v>1</v>
      </c>
    </row>
    <row r="774" spans="1:14" hidden="1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2"/>
        <v>1</v>
      </c>
    </row>
    <row r="775" spans="1:14" hidden="1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2"/>
        <v>0</v>
      </c>
    </row>
    <row r="776" spans="1:14" hidden="1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2"/>
        <v>0</v>
      </c>
    </row>
    <row r="777" spans="1:14" hidden="1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2"/>
        <v>0</v>
      </c>
    </row>
    <row r="778" spans="1:14" hidden="1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2"/>
        <v>1</v>
      </c>
    </row>
    <row r="779" spans="1:14" hidden="1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2"/>
        <v>0</v>
      </c>
    </row>
    <row r="780" spans="1:14" hidden="1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2"/>
        <v>1</v>
      </c>
    </row>
    <row r="781" spans="1:14" hidden="1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2"/>
        <v>0</v>
      </c>
    </row>
    <row r="782" spans="1:14" hidden="1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2"/>
        <v>1</v>
      </c>
    </row>
    <row r="783" spans="1:14" hidden="1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2"/>
        <v>0</v>
      </c>
    </row>
    <row r="784" spans="1:14" hidden="1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2"/>
        <v>1</v>
      </c>
    </row>
    <row r="785" spans="1:14" hidden="1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2"/>
        <v>1</v>
      </c>
    </row>
    <row r="786" spans="1:14" hidden="1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2"/>
        <v>1</v>
      </c>
    </row>
    <row r="787" spans="1:14" hidden="1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2"/>
        <v>1</v>
      </c>
    </row>
    <row r="788" spans="1:14" hidden="1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2"/>
        <v>1</v>
      </c>
    </row>
    <row r="789" spans="1:14" hidden="1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2"/>
        <v>1</v>
      </c>
    </row>
    <row r="790" spans="1:14" hidden="1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2"/>
        <v>0</v>
      </c>
    </row>
    <row r="791" spans="1:14" hidden="1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2"/>
        <v>1</v>
      </c>
    </row>
    <row r="792" spans="1:14" hidden="1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2"/>
        <v>0</v>
      </c>
    </row>
    <row r="793" spans="1:14" hidden="1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2"/>
        <v>1</v>
      </c>
    </row>
    <row r="794" spans="1:14" hidden="1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2"/>
        <v>0</v>
      </c>
    </row>
    <row r="795" spans="1:14" hidden="1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2"/>
        <v>1</v>
      </c>
    </row>
    <row r="796" spans="1:14" hidden="1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2"/>
        <v>1</v>
      </c>
    </row>
    <row r="797" spans="1:14" hidden="1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2"/>
        <v>1</v>
      </c>
    </row>
    <row r="798" spans="1:14" hidden="1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2"/>
        <v>1</v>
      </c>
    </row>
    <row r="799" spans="1:14" hidden="1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2"/>
        <v>1</v>
      </c>
    </row>
    <row r="800" spans="1:14" hidden="1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2"/>
        <v>1</v>
      </c>
    </row>
    <row r="801" spans="1:14" hidden="1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2"/>
        <v>1</v>
      </c>
    </row>
    <row r="802" spans="1:14" hidden="1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2"/>
        <v>0</v>
      </c>
    </row>
    <row r="803" spans="1:14" hidden="1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2"/>
        <v>0</v>
      </c>
    </row>
    <row r="804" spans="1:14" hidden="1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2"/>
        <v>0</v>
      </c>
    </row>
    <row r="805" spans="1:14" hidden="1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2"/>
        <v>0</v>
      </c>
    </row>
    <row r="806" spans="1:14" hidden="1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2"/>
        <v>0</v>
      </c>
    </row>
    <row r="807" spans="1:14" hidden="1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2"/>
        <v>0</v>
      </c>
    </row>
    <row r="808" spans="1:14" hidden="1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2"/>
        <v>0</v>
      </c>
    </row>
    <row r="809" spans="1:14" hidden="1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2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2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2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2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2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2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2"/>
        <v>1</v>
      </c>
    </row>
    <row r="816" spans="1:14" hidden="1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2"/>
        <v>1</v>
      </c>
    </row>
    <row r="817" spans="1:14" hidden="1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2"/>
        <v>1</v>
      </c>
    </row>
    <row r="818" spans="1:14" hidden="1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2"/>
        <v>1</v>
      </c>
    </row>
    <row r="819" spans="1:14" hidden="1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2"/>
        <v>1</v>
      </c>
    </row>
    <row r="820" spans="1:14" hidden="1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2"/>
        <v>1</v>
      </c>
    </row>
    <row r="821" spans="1:14" hidden="1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2"/>
        <v>1</v>
      </c>
    </row>
    <row r="822" spans="1:14" hidden="1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2"/>
        <v>0</v>
      </c>
    </row>
    <row r="823" spans="1:14" hidden="1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2"/>
        <v>0</v>
      </c>
    </row>
    <row r="824" spans="1:14" hidden="1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2"/>
        <v>1</v>
      </c>
    </row>
    <row r="825" spans="1:14" hidden="1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2"/>
        <v>1</v>
      </c>
    </row>
    <row r="826" spans="1:14" hidden="1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2"/>
        <v>1</v>
      </c>
    </row>
    <row r="827" spans="1:14" hidden="1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2"/>
        <v>1</v>
      </c>
    </row>
    <row r="828" spans="1:14" hidden="1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2"/>
        <v>1</v>
      </c>
    </row>
    <row r="829" spans="1:14" hidden="1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2"/>
        <v>1</v>
      </c>
    </row>
    <row r="830" spans="1:14" hidden="1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2"/>
        <v>1</v>
      </c>
    </row>
    <row r="831" spans="1:14" hidden="1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2"/>
        <v>1</v>
      </c>
    </row>
    <row r="832" spans="1:14" hidden="1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2"/>
        <v>1</v>
      </c>
    </row>
    <row r="833" spans="1:14" hidden="1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2"/>
        <v>1</v>
      </c>
    </row>
    <row r="834" spans="1:14" hidden="1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2"/>
        <v>1</v>
      </c>
    </row>
    <row r="835" spans="1:14" hidden="1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3">$B835=$C835</f>
        <v>1</v>
      </c>
    </row>
    <row r="836" spans="1:14" hidden="1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3"/>
        <v>1</v>
      </c>
    </row>
    <row r="837" spans="1:14" hidden="1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3"/>
        <v>1</v>
      </c>
    </row>
    <row r="838" spans="1:14" hidden="1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3"/>
        <v>1</v>
      </c>
    </row>
    <row r="839" spans="1:14" hidden="1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3"/>
        <v>0</v>
      </c>
    </row>
    <row r="840" spans="1:14" hidden="1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3"/>
        <v>0</v>
      </c>
    </row>
    <row r="841" spans="1:14" hidden="1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3"/>
        <v>1</v>
      </c>
    </row>
    <row r="842" spans="1:14" hidden="1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3"/>
        <v>0</v>
      </c>
    </row>
    <row r="843" spans="1:14" hidden="1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3"/>
        <v>1</v>
      </c>
    </row>
    <row r="844" spans="1:14" hidden="1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3"/>
        <v>0</v>
      </c>
    </row>
    <row r="845" spans="1:14" hidden="1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3"/>
        <v>1</v>
      </c>
    </row>
    <row r="846" spans="1:14" hidden="1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3"/>
        <v>1</v>
      </c>
    </row>
    <row r="847" spans="1:14" hidden="1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3"/>
        <v>1</v>
      </c>
    </row>
    <row r="848" spans="1:14" hidden="1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3"/>
        <v>1</v>
      </c>
    </row>
    <row r="849" spans="1:14" hidden="1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3"/>
        <v>1</v>
      </c>
    </row>
    <row r="850" spans="1:14" hidden="1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3"/>
        <v>1</v>
      </c>
    </row>
    <row r="851" spans="1:14" hidden="1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3"/>
        <v>1</v>
      </c>
    </row>
    <row r="852" spans="1:14" hidden="1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3"/>
        <v>1</v>
      </c>
    </row>
    <row r="853" spans="1:14" hidden="1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3"/>
        <v>1</v>
      </c>
    </row>
    <row r="854" spans="1:14" hidden="1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3"/>
        <v>0</v>
      </c>
    </row>
    <row r="855" spans="1:14" hidden="1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3"/>
        <v>0</v>
      </c>
    </row>
    <row r="856" spans="1:14" hidden="1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3"/>
        <v>0</v>
      </c>
    </row>
    <row r="857" spans="1:14" hidden="1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3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3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3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3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3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3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3"/>
        <v>1</v>
      </c>
    </row>
    <row r="864" spans="1:14" hidden="1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3"/>
        <v>1</v>
      </c>
    </row>
    <row r="865" spans="1:14" hidden="1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3"/>
        <v>1</v>
      </c>
    </row>
    <row r="866" spans="1:14" hidden="1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3"/>
        <v>1</v>
      </c>
    </row>
    <row r="867" spans="1:14" hidden="1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3"/>
        <v>1</v>
      </c>
    </row>
    <row r="868" spans="1:14" hidden="1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3"/>
        <v>1</v>
      </c>
    </row>
    <row r="869" spans="1:14" hidden="1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3"/>
        <v>1</v>
      </c>
    </row>
    <row r="870" spans="1:14" hidden="1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3"/>
        <v>1</v>
      </c>
    </row>
    <row r="871" spans="1:14" hidden="1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3"/>
        <v>0</v>
      </c>
    </row>
    <row r="872" spans="1:14" hidden="1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3"/>
        <v>1</v>
      </c>
    </row>
    <row r="873" spans="1:14" hidden="1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3"/>
        <v>1</v>
      </c>
    </row>
    <row r="874" spans="1:14" hidden="1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3"/>
        <v>1</v>
      </c>
    </row>
    <row r="875" spans="1:14" hidden="1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3"/>
        <v>1</v>
      </c>
    </row>
    <row r="876" spans="1:14" hidden="1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3"/>
        <v>1</v>
      </c>
    </row>
    <row r="877" spans="1:14" hidden="1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3"/>
        <v>0</v>
      </c>
    </row>
    <row r="878" spans="1:14" hidden="1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3"/>
        <v>1</v>
      </c>
    </row>
    <row r="879" spans="1:14" hidden="1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3"/>
        <v>1</v>
      </c>
    </row>
    <row r="880" spans="1:14" hidden="1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3"/>
        <v>1</v>
      </c>
    </row>
    <row r="881" spans="1:14" hidden="1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3"/>
        <v>1</v>
      </c>
    </row>
    <row r="882" spans="1:14" hidden="1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3"/>
        <v>1</v>
      </c>
    </row>
    <row r="883" spans="1:14" hidden="1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3"/>
        <v>1</v>
      </c>
    </row>
    <row r="884" spans="1:14" hidden="1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3"/>
        <v>1</v>
      </c>
    </row>
    <row r="885" spans="1:14" hidden="1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3"/>
        <v>1</v>
      </c>
    </row>
    <row r="886" spans="1:14" hidden="1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3"/>
        <v>1</v>
      </c>
    </row>
    <row r="887" spans="1:14" hidden="1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3"/>
        <v>1</v>
      </c>
    </row>
    <row r="888" spans="1:14" hidden="1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3"/>
        <v>0</v>
      </c>
    </row>
    <row r="889" spans="1:14" hidden="1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3"/>
        <v>1</v>
      </c>
    </row>
    <row r="890" spans="1:14" hidden="1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3"/>
        <v>0</v>
      </c>
    </row>
    <row r="891" spans="1:14" hidden="1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3"/>
        <v>1</v>
      </c>
    </row>
    <row r="892" spans="1:14" hidden="1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3"/>
        <v>1</v>
      </c>
    </row>
    <row r="893" spans="1:14" hidden="1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3"/>
        <v>1</v>
      </c>
    </row>
    <row r="894" spans="1:14" hidden="1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3"/>
        <v>1</v>
      </c>
    </row>
    <row r="895" spans="1:14" hidden="1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3"/>
        <v>1</v>
      </c>
    </row>
    <row r="896" spans="1:14" hidden="1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3"/>
        <v>1</v>
      </c>
    </row>
    <row r="897" spans="1:14" hidden="1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3"/>
        <v>1</v>
      </c>
    </row>
    <row r="898" spans="1:14" hidden="1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3"/>
        <v>0</v>
      </c>
    </row>
    <row r="899" spans="1:14" hidden="1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4">$B899=$C899</f>
        <v>0</v>
      </c>
    </row>
    <row r="900" spans="1:14" hidden="1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4"/>
        <v>0</v>
      </c>
    </row>
    <row r="901" spans="1:14" hidden="1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4"/>
        <v>0</v>
      </c>
    </row>
    <row r="902" spans="1:14" hidden="1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4"/>
        <v>0</v>
      </c>
    </row>
    <row r="903" spans="1:14" hidden="1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4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4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4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4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4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4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4"/>
        <v>1</v>
      </c>
    </row>
    <row r="910" spans="1:14" hidden="1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4"/>
        <v>1</v>
      </c>
    </row>
    <row r="911" spans="1:14" hidden="1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4"/>
        <v>1</v>
      </c>
    </row>
    <row r="912" spans="1:14" hidden="1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4"/>
        <v>1</v>
      </c>
    </row>
    <row r="913" spans="1:14" hidden="1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4"/>
        <v>1</v>
      </c>
    </row>
    <row r="914" spans="1:14" hidden="1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4"/>
        <v>1</v>
      </c>
    </row>
    <row r="915" spans="1:14" hidden="1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4"/>
        <v>1</v>
      </c>
    </row>
    <row r="916" spans="1:14" hidden="1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4"/>
        <v>1</v>
      </c>
    </row>
    <row r="917" spans="1:14" hidden="1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4"/>
        <v>0</v>
      </c>
    </row>
    <row r="918" spans="1:14" hidden="1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4"/>
        <v>1</v>
      </c>
    </row>
    <row r="919" spans="1:14" hidden="1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4"/>
        <v>1</v>
      </c>
    </row>
    <row r="920" spans="1:14" hidden="1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4"/>
        <v>1</v>
      </c>
    </row>
    <row r="921" spans="1:14" hidden="1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4"/>
        <v>1</v>
      </c>
    </row>
    <row r="922" spans="1:14" hidden="1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4"/>
        <v>1</v>
      </c>
    </row>
    <row r="923" spans="1:14" hidden="1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4"/>
        <v>0</v>
      </c>
    </row>
    <row r="924" spans="1:14" hidden="1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4"/>
        <v>1</v>
      </c>
    </row>
    <row r="925" spans="1:14" hidden="1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4"/>
        <v>1</v>
      </c>
    </row>
    <row r="926" spans="1:14" hidden="1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4"/>
        <v>1</v>
      </c>
    </row>
    <row r="927" spans="1:14" hidden="1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4"/>
        <v>1</v>
      </c>
    </row>
    <row r="928" spans="1:14" hidden="1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4"/>
        <v>1</v>
      </c>
    </row>
    <row r="929" spans="1:14" hidden="1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4"/>
        <v>1</v>
      </c>
    </row>
    <row r="930" spans="1:14" hidden="1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4"/>
        <v>1</v>
      </c>
    </row>
    <row r="931" spans="1:14" hidden="1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4"/>
        <v>1</v>
      </c>
    </row>
    <row r="932" spans="1:14" hidden="1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4"/>
        <v>1</v>
      </c>
    </row>
    <row r="933" spans="1:14" hidden="1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4"/>
        <v>1</v>
      </c>
    </row>
    <row r="934" spans="1:14" hidden="1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4"/>
        <v>0</v>
      </c>
    </row>
    <row r="935" spans="1:14" hidden="1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4"/>
        <v>1</v>
      </c>
    </row>
    <row r="936" spans="1:14" hidden="1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4"/>
        <v>0</v>
      </c>
    </row>
    <row r="937" spans="1:14" hidden="1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4"/>
        <v>1</v>
      </c>
    </row>
    <row r="938" spans="1:14" hidden="1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4"/>
        <v>0</v>
      </c>
    </row>
    <row r="939" spans="1:14" hidden="1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4"/>
        <v>1</v>
      </c>
    </row>
    <row r="940" spans="1:14" hidden="1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4"/>
        <v>1</v>
      </c>
    </row>
    <row r="941" spans="1:14" hidden="1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4"/>
        <v>1</v>
      </c>
    </row>
    <row r="942" spans="1:14" hidden="1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4"/>
        <v>1</v>
      </c>
    </row>
    <row r="943" spans="1:14" hidden="1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4"/>
        <v>1</v>
      </c>
    </row>
    <row r="944" spans="1:14" hidden="1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4"/>
        <v>1</v>
      </c>
    </row>
    <row r="945" spans="1:14" hidden="1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4"/>
        <v>1</v>
      </c>
    </row>
    <row r="946" spans="1:14" hidden="1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4"/>
        <v>1</v>
      </c>
    </row>
    <row r="947" spans="1:14" hidden="1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4"/>
        <v>1</v>
      </c>
    </row>
    <row r="948" spans="1:14" hidden="1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4"/>
        <v>0</v>
      </c>
    </row>
    <row r="949" spans="1:14" hidden="1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4"/>
        <v>0</v>
      </c>
    </row>
    <row r="950" spans="1:14" hidden="1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4"/>
        <v>0</v>
      </c>
    </row>
    <row r="951" spans="1:14" hidden="1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4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4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4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4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4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4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4"/>
        <v>1</v>
      </c>
    </row>
    <row r="958" spans="1:14" hidden="1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4"/>
        <v>1</v>
      </c>
    </row>
    <row r="959" spans="1:14" hidden="1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4"/>
        <v>1</v>
      </c>
    </row>
    <row r="960" spans="1:14" hidden="1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4"/>
        <v>1</v>
      </c>
    </row>
    <row r="961" spans="1:14" hidden="1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4"/>
        <v>1</v>
      </c>
    </row>
    <row r="962" spans="1:14" hidden="1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4"/>
        <v>1</v>
      </c>
    </row>
    <row r="963" spans="1:14" hidden="1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5">$B963=$C963</f>
        <v>1</v>
      </c>
    </row>
    <row r="964" spans="1:14" hidden="1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5"/>
        <v>1</v>
      </c>
    </row>
    <row r="965" spans="1:14" hidden="1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5"/>
        <v>0</v>
      </c>
    </row>
    <row r="966" spans="1:14" hidden="1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5"/>
        <v>1</v>
      </c>
    </row>
    <row r="967" spans="1:14" hidden="1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5"/>
        <v>1</v>
      </c>
    </row>
    <row r="968" spans="1:14" hidden="1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5"/>
        <v>1</v>
      </c>
    </row>
    <row r="969" spans="1:14" hidden="1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5"/>
        <v>1</v>
      </c>
    </row>
    <row r="970" spans="1:14" hidden="1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5"/>
        <v>1</v>
      </c>
    </row>
    <row r="971" spans="1:14" hidden="1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5"/>
        <v>0</v>
      </c>
    </row>
    <row r="972" spans="1:14" hidden="1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5"/>
        <v>1</v>
      </c>
    </row>
    <row r="973" spans="1:14" hidden="1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5"/>
        <v>1</v>
      </c>
    </row>
    <row r="974" spans="1:14" hidden="1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5"/>
        <v>1</v>
      </c>
    </row>
    <row r="975" spans="1:14" hidden="1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5"/>
        <v>1</v>
      </c>
    </row>
    <row r="976" spans="1:14" hidden="1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5"/>
        <v>1</v>
      </c>
    </row>
    <row r="977" spans="1:14" hidden="1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5"/>
        <v>1</v>
      </c>
    </row>
    <row r="978" spans="1:14" hidden="1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5"/>
        <v>1</v>
      </c>
    </row>
    <row r="979" spans="1:14" hidden="1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5"/>
        <v>1</v>
      </c>
    </row>
    <row r="980" spans="1:14" hidden="1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5"/>
        <v>1</v>
      </c>
    </row>
    <row r="981" spans="1:14" hidden="1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5"/>
        <v>1</v>
      </c>
    </row>
    <row r="982" spans="1:14" hidden="1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5"/>
        <v>1</v>
      </c>
    </row>
    <row r="983" spans="1:14" hidden="1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5"/>
        <v>1</v>
      </c>
    </row>
    <row r="984" spans="1:14" hidden="1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5"/>
        <v>1</v>
      </c>
    </row>
    <row r="985" spans="1:14" hidden="1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5"/>
        <v>1</v>
      </c>
    </row>
    <row r="986" spans="1:14" hidden="1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5"/>
        <v>0</v>
      </c>
    </row>
    <row r="987" spans="1:14" hidden="1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5"/>
        <v>1</v>
      </c>
    </row>
    <row r="988" spans="1:14" hidden="1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5"/>
        <v>1</v>
      </c>
    </row>
    <row r="989" spans="1:14" hidden="1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5"/>
        <v>1</v>
      </c>
    </row>
    <row r="990" spans="1:14" hidden="1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5"/>
        <v>0</v>
      </c>
    </row>
    <row r="991" spans="1:14" hidden="1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5"/>
        <v>0</v>
      </c>
    </row>
    <row r="992" spans="1:14" hidden="1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5"/>
        <v>0</v>
      </c>
    </row>
    <row r="993" spans="1:14" hidden="1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5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5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5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5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5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5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5"/>
        <v>0</v>
      </c>
    </row>
    <row r="1000" spans="1:14" hidden="1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5"/>
        <v>1</v>
      </c>
    </row>
    <row r="1001" spans="1:14" hidden="1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5"/>
        <v>1</v>
      </c>
    </row>
    <row r="1002" spans="1:14" hidden="1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5"/>
        <v>1</v>
      </c>
    </row>
    <row r="1003" spans="1:14" hidden="1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5"/>
        <v>1</v>
      </c>
    </row>
    <row r="1004" spans="1:14" hidden="1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5"/>
        <v>1</v>
      </c>
    </row>
    <row r="1005" spans="1:14" hidden="1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5"/>
        <v>1</v>
      </c>
    </row>
    <row r="1006" spans="1:14" hidden="1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5"/>
        <v>1</v>
      </c>
    </row>
    <row r="1007" spans="1:14" hidden="1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5"/>
        <v>1</v>
      </c>
    </row>
    <row r="1008" spans="1:14" hidden="1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5"/>
        <v>1</v>
      </c>
    </row>
    <row r="1009" spans="1:14" hidden="1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5"/>
        <v>0</v>
      </c>
    </row>
    <row r="1010" spans="1:14" hidden="1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5"/>
        <v>1</v>
      </c>
    </row>
    <row r="1011" spans="1:14" hidden="1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5"/>
        <v>0</v>
      </c>
    </row>
    <row r="1012" spans="1:14" hidden="1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5"/>
        <v>1</v>
      </c>
    </row>
    <row r="1013" spans="1:14" hidden="1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5"/>
        <v>1</v>
      </c>
    </row>
    <row r="1014" spans="1:14" hidden="1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5"/>
        <v>1</v>
      </c>
    </row>
    <row r="1015" spans="1:14" hidden="1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5"/>
        <v>1</v>
      </c>
    </row>
    <row r="1016" spans="1:14" hidden="1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5"/>
        <v>1</v>
      </c>
    </row>
    <row r="1017" spans="1:14" hidden="1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5"/>
        <v>1</v>
      </c>
    </row>
    <row r="1018" spans="1:14" hidden="1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5"/>
        <v>1</v>
      </c>
    </row>
    <row r="1019" spans="1:14" hidden="1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5"/>
        <v>1</v>
      </c>
    </row>
    <row r="1020" spans="1:14" hidden="1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5"/>
        <v>1</v>
      </c>
    </row>
    <row r="1021" spans="1:14" hidden="1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5"/>
        <v>1</v>
      </c>
    </row>
    <row r="1022" spans="1:14" hidden="1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5"/>
        <v>1</v>
      </c>
    </row>
    <row r="1023" spans="1:14" hidden="1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5"/>
        <v>0</v>
      </c>
    </row>
    <row r="1024" spans="1:14" hidden="1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5"/>
        <v>0</v>
      </c>
    </row>
    <row r="1025" spans="1:14" hidden="1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5"/>
        <v>1</v>
      </c>
    </row>
    <row r="1026" spans="1:14" hidden="1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5"/>
        <v>0</v>
      </c>
    </row>
    <row r="1027" spans="1:14" hidden="1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6">$B1027=$C1027</f>
        <v>0</v>
      </c>
    </row>
    <row r="1028" spans="1:14" hidden="1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6"/>
        <v>0</v>
      </c>
    </row>
    <row r="1029" spans="1:14" hidden="1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6"/>
        <v>0</v>
      </c>
    </row>
    <row r="1030" spans="1:14" hidden="1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6"/>
        <v>1</v>
      </c>
    </row>
    <row r="1031" spans="1:14" hidden="1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6"/>
        <v>1</v>
      </c>
    </row>
    <row r="1032" spans="1:14" hidden="1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6"/>
        <v>1</v>
      </c>
    </row>
    <row r="1033" spans="1:14" hidden="1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6"/>
        <v>1</v>
      </c>
    </row>
    <row r="1034" spans="1:14" hidden="1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6"/>
        <v>1</v>
      </c>
    </row>
    <row r="1035" spans="1:14" hidden="1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6"/>
        <v>1</v>
      </c>
    </row>
    <row r="1036" spans="1:14" hidden="1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6"/>
        <v>0</v>
      </c>
    </row>
    <row r="1037" spans="1:14" hidden="1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6"/>
        <v>0</v>
      </c>
    </row>
    <row r="1038" spans="1:14" hidden="1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6"/>
        <v>0</v>
      </c>
    </row>
    <row r="1039" spans="1:14" hidden="1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6"/>
        <v>0</v>
      </c>
    </row>
    <row r="1040" spans="1:14" hidden="1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6"/>
        <v>0</v>
      </c>
    </row>
    <row r="1041" spans="1:14" hidden="1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6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6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6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6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6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6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6"/>
        <v>0</v>
      </c>
    </row>
    <row r="1048" spans="1:14" hidden="1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6"/>
        <v>1</v>
      </c>
    </row>
    <row r="1049" spans="1:14" hidden="1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6"/>
        <v>1</v>
      </c>
    </row>
    <row r="1050" spans="1:14" hidden="1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6"/>
        <v>1</v>
      </c>
    </row>
    <row r="1051" spans="1:14" hidden="1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6"/>
        <v>1</v>
      </c>
    </row>
    <row r="1052" spans="1:14" hidden="1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6"/>
        <v>0</v>
      </c>
    </row>
    <row r="1053" spans="1:14" hidden="1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6"/>
        <v>0</v>
      </c>
    </row>
    <row r="1054" spans="1:14" hidden="1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6"/>
        <v>1</v>
      </c>
    </row>
    <row r="1055" spans="1:14" hidden="1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6"/>
        <v>1</v>
      </c>
    </row>
    <row r="1056" spans="1:14" hidden="1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6"/>
        <v>1</v>
      </c>
    </row>
    <row r="1057" spans="1:14" hidden="1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6"/>
        <v>0</v>
      </c>
    </row>
    <row r="1058" spans="1:14" hidden="1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6"/>
        <v>1</v>
      </c>
    </row>
    <row r="1059" spans="1:14" hidden="1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6"/>
        <v>0</v>
      </c>
    </row>
    <row r="1060" spans="1:14" hidden="1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6"/>
        <v>1</v>
      </c>
    </row>
    <row r="1061" spans="1:14" hidden="1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6"/>
        <v>1</v>
      </c>
    </row>
    <row r="1062" spans="1:14" hidden="1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6"/>
        <v>1</v>
      </c>
    </row>
    <row r="1063" spans="1:14" hidden="1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6"/>
        <v>0</v>
      </c>
    </row>
    <row r="1064" spans="1:14" hidden="1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6"/>
        <v>1</v>
      </c>
    </row>
    <row r="1065" spans="1:14" hidden="1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6"/>
        <v>1</v>
      </c>
    </row>
    <row r="1066" spans="1:14" hidden="1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6"/>
        <v>1</v>
      </c>
    </row>
    <row r="1067" spans="1:14" hidden="1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6"/>
        <v>1</v>
      </c>
    </row>
    <row r="1068" spans="1:14" hidden="1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6"/>
        <v>1</v>
      </c>
    </row>
    <row r="1069" spans="1:14" hidden="1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6"/>
        <v>1</v>
      </c>
    </row>
    <row r="1070" spans="1:14" hidden="1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6"/>
        <v>1</v>
      </c>
    </row>
    <row r="1071" spans="1:14" hidden="1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6"/>
        <v>1</v>
      </c>
    </row>
    <row r="1072" spans="1:14" hidden="1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6"/>
        <v>0</v>
      </c>
    </row>
    <row r="1073" spans="1:14" hidden="1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6"/>
        <v>1</v>
      </c>
    </row>
    <row r="1074" spans="1:14" hidden="1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6"/>
        <v>0</v>
      </c>
    </row>
    <row r="1075" spans="1:14" hidden="1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6"/>
        <v>1</v>
      </c>
    </row>
    <row r="1076" spans="1:14" hidden="1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6"/>
        <v>0</v>
      </c>
    </row>
    <row r="1077" spans="1:14" hidden="1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6"/>
        <v>1</v>
      </c>
    </row>
    <row r="1078" spans="1:14" hidden="1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6"/>
        <v>1</v>
      </c>
    </row>
    <row r="1079" spans="1:14" hidden="1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6"/>
        <v>1</v>
      </c>
    </row>
    <row r="1080" spans="1:14" hidden="1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6"/>
        <v>1</v>
      </c>
    </row>
    <row r="1081" spans="1:14" hidden="1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6"/>
        <v>1</v>
      </c>
    </row>
    <row r="1082" spans="1:14" hidden="1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6"/>
        <v>1</v>
      </c>
    </row>
    <row r="1083" spans="1:14" hidden="1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6"/>
        <v>1</v>
      </c>
    </row>
    <row r="1084" spans="1:14" hidden="1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6"/>
        <v>0</v>
      </c>
    </row>
    <row r="1085" spans="1:14" hidden="1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6"/>
        <v>1</v>
      </c>
    </row>
    <row r="1086" spans="1:14" hidden="1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6"/>
        <v>0</v>
      </c>
    </row>
    <row r="1087" spans="1:14" hidden="1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6"/>
        <v>0</v>
      </c>
    </row>
    <row r="1088" spans="1:14" hidden="1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6"/>
        <v>0</v>
      </c>
    </row>
    <row r="1089" spans="1:14" hidden="1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6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6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7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7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7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7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7"/>
        <v>0</v>
      </c>
    </row>
    <row r="1096" spans="1:14" hidden="1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7"/>
        <v>1</v>
      </c>
    </row>
    <row r="1097" spans="1:14" hidden="1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7"/>
        <v>1</v>
      </c>
    </row>
    <row r="1098" spans="1:14" hidden="1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7"/>
        <v>1</v>
      </c>
    </row>
    <row r="1099" spans="1:14" hidden="1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7"/>
        <v>1</v>
      </c>
    </row>
    <row r="1100" spans="1:14" hidden="1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7"/>
        <v>1</v>
      </c>
    </row>
    <row r="1101" spans="1:14" hidden="1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7"/>
        <v>0</v>
      </c>
    </row>
    <row r="1102" spans="1:14" hidden="1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7"/>
        <v>1</v>
      </c>
    </row>
    <row r="1103" spans="1:14" hidden="1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7"/>
        <v>1</v>
      </c>
    </row>
    <row r="1104" spans="1:14" hidden="1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7"/>
        <v>1</v>
      </c>
    </row>
    <row r="1105" spans="1:14" hidden="1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7"/>
        <v>0</v>
      </c>
    </row>
    <row r="1106" spans="1:14" hidden="1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7"/>
        <v>1</v>
      </c>
    </row>
    <row r="1107" spans="1:14" hidden="1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7"/>
        <v>0</v>
      </c>
    </row>
    <row r="1108" spans="1:14" hidden="1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7"/>
        <v>1</v>
      </c>
    </row>
    <row r="1109" spans="1:14" hidden="1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7"/>
        <v>1</v>
      </c>
    </row>
    <row r="1110" spans="1:14" hidden="1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7"/>
        <v>1</v>
      </c>
    </row>
    <row r="1111" spans="1:14" hidden="1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7"/>
        <v>1</v>
      </c>
    </row>
    <row r="1112" spans="1:14" hidden="1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7"/>
        <v>1</v>
      </c>
    </row>
    <row r="1113" spans="1:14" hidden="1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7"/>
        <v>1</v>
      </c>
    </row>
    <row r="1114" spans="1:14" hidden="1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7"/>
        <v>1</v>
      </c>
    </row>
    <row r="1115" spans="1:14" hidden="1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7"/>
        <v>1</v>
      </c>
    </row>
    <row r="1116" spans="1:14" hidden="1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7"/>
        <v>1</v>
      </c>
    </row>
    <row r="1117" spans="1:14" hidden="1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7"/>
        <v>1</v>
      </c>
    </row>
    <row r="1118" spans="1:14" hidden="1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7"/>
        <v>1</v>
      </c>
    </row>
    <row r="1119" spans="1:14" hidden="1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7"/>
        <v>1</v>
      </c>
    </row>
    <row r="1120" spans="1:14" hidden="1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7"/>
        <v>0</v>
      </c>
    </row>
    <row r="1121" spans="1:14" hidden="1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7"/>
        <v>1</v>
      </c>
    </row>
    <row r="1122" spans="1:14" hidden="1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7"/>
        <v>0</v>
      </c>
    </row>
    <row r="1123" spans="1:14" hidden="1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7"/>
        <v>0</v>
      </c>
    </row>
    <row r="1124" spans="1:14" hidden="1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7"/>
        <v>0</v>
      </c>
    </row>
    <row r="1125" spans="1:14" hidden="1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7"/>
        <v>1</v>
      </c>
    </row>
    <row r="1126" spans="1:14" hidden="1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7"/>
        <v>1</v>
      </c>
    </row>
    <row r="1127" spans="1:14" hidden="1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7"/>
        <v>1</v>
      </c>
    </row>
    <row r="1128" spans="1:14" hidden="1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7"/>
        <v>1</v>
      </c>
    </row>
    <row r="1129" spans="1:14" hidden="1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7"/>
        <v>1</v>
      </c>
    </row>
    <row r="1130" spans="1:14" hidden="1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7"/>
        <v>1</v>
      </c>
    </row>
    <row r="1131" spans="1:14" hidden="1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7"/>
        <v>1</v>
      </c>
    </row>
    <row r="1132" spans="1:14" hidden="1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7"/>
        <v>0</v>
      </c>
    </row>
    <row r="1133" spans="1:14" hidden="1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7"/>
        <v>0</v>
      </c>
    </row>
    <row r="1134" spans="1:14" hidden="1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7"/>
        <v>0</v>
      </c>
    </row>
    <row r="1135" spans="1:14" hidden="1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7"/>
        <v>0</v>
      </c>
    </row>
    <row r="1136" spans="1:14" hidden="1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7"/>
        <v>0</v>
      </c>
    </row>
    <row r="1137" spans="1:14" hidden="1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7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7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7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7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7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7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7"/>
        <v>0</v>
      </c>
    </row>
    <row r="1144" spans="1:14" hidden="1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7"/>
        <v>1</v>
      </c>
    </row>
    <row r="1145" spans="1:14" hidden="1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7"/>
        <v>1</v>
      </c>
    </row>
    <row r="1146" spans="1:14" hidden="1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7"/>
        <v>1</v>
      </c>
    </row>
    <row r="1147" spans="1:14" hidden="1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7"/>
        <v>1</v>
      </c>
    </row>
    <row r="1148" spans="1:14" hidden="1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7"/>
        <v>1</v>
      </c>
    </row>
    <row r="1149" spans="1:14" hidden="1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7"/>
        <v>0</v>
      </c>
    </row>
    <row r="1150" spans="1:14" hidden="1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7"/>
        <v>1</v>
      </c>
    </row>
    <row r="1151" spans="1:14" hidden="1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7"/>
        <v>1</v>
      </c>
    </row>
    <row r="1152" spans="1:14" hidden="1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7"/>
        <v>1</v>
      </c>
    </row>
    <row r="1153" spans="1:14" hidden="1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7"/>
        <v>0</v>
      </c>
    </row>
    <row r="1154" spans="1:14" hidden="1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7"/>
        <v>1</v>
      </c>
    </row>
    <row r="1155" spans="1:14" hidden="1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18">$B1155=$C1155</f>
        <v>0</v>
      </c>
    </row>
    <row r="1156" spans="1:14" hidden="1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18"/>
        <v>1</v>
      </c>
    </row>
    <row r="1157" spans="1:14" hidden="1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18"/>
        <v>1</v>
      </c>
    </row>
    <row r="1158" spans="1:14" hidden="1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18"/>
        <v>1</v>
      </c>
    </row>
    <row r="1159" spans="1:14" hidden="1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18"/>
        <v>1</v>
      </c>
    </row>
    <row r="1160" spans="1:14" hidden="1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18"/>
        <v>1</v>
      </c>
    </row>
    <row r="1161" spans="1:14" hidden="1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18"/>
        <v>1</v>
      </c>
    </row>
    <row r="1162" spans="1:14" hidden="1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18"/>
        <v>1</v>
      </c>
    </row>
    <row r="1163" spans="1:14" hidden="1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18"/>
        <v>1</v>
      </c>
    </row>
    <row r="1164" spans="1:14" hidden="1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18"/>
        <v>1</v>
      </c>
    </row>
    <row r="1165" spans="1:14" hidden="1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18"/>
        <v>1</v>
      </c>
    </row>
    <row r="1166" spans="1:14" hidden="1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18"/>
        <v>1</v>
      </c>
    </row>
    <row r="1167" spans="1:14" hidden="1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18"/>
        <v>1</v>
      </c>
    </row>
    <row r="1168" spans="1:14" hidden="1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18"/>
        <v>0</v>
      </c>
    </row>
    <row r="1169" spans="1:14" hidden="1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18"/>
        <v>1</v>
      </c>
    </row>
    <row r="1170" spans="1:14" hidden="1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18"/>
        <v>0</v>
      </c>
    </row>
    <row r="1171" spans="1:14" hidden="1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18"/>
        <v>0</v>
      </c>
    </row>
    <row r="1172" spans="1:14" hidden="1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18"/>
        <v>0</v>
      </c>
    </row>
    <row r="1173" spans="1:14" hidden="1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18"/>
        <v>1</v>
      </c>
    </row>
    <row r="1174" spans="1:14" hidden="1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18"/>
        <v>0</v>
      </c>
    </row>
    <row r="1175" spans="1:14" hidden="1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18"/>
        <v>1</v>
      </c>
    </row>
    <row r="1176" spans="1:14" hidden="1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18"/>
        <v>1</v>
      </c>
    </row>
    <row r="1177" spans="1:14" hidden="1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18"/>
        <v>1</v>
      </c>
    </row>
    <row r="1178" spans="1:14" hidden="1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18"/>
        <v>1</v>
      </c>
    </row>
    <row r="1179" spans="1:14" hidden="1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18"/>
        <v>1</v>
      </c>
    </row>
    <row r="1180" spans="1:14" hidden="1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18"/>
        <v>1</v>
      </c>
    </row>
    <row r="1181" spans="1:14" hidden="1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18"/>
        <v>1</v>
      </c>
    </row>
    <row r="1182" spans="1:14" hidden="1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18"/>
        <v>0</v>
      </c>
    </row>
    <row r="1183" spans="1:14" hidden="1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18"/>
        <v>1</v>
      </c>
    </row>
    <row r="1184" spans="1:14" hidden="1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18"/>
        <v>0</v>
      </c>
    </row>
    <row r="1185" spans="1:14" hidden="1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18"/>
        <v>0</v>
      </c>
    </row>
    <row r="1186" spans="1:14" hidden="1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18"/>
        <v>0</v>
      </c>
    </row>
    <row r="1187" spans="1:14" hidden="1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18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18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18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18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18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18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18"/>
        <v>1</v>
      </c>
    </row>
    <row r="1194" spans="1:14" hidden="1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18"/>
        <v>1</v>
      </c>
    </row>
    <row r="1195" spans="1:14" hidden="1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18"/>
        <v>1</v>
      </c>
    </row>
    <row r="1196" spans="1:14" hidden="1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18"/>
        <v>1</v>
      </c>
    </row>
    <row r="1197" spans="1:14" hidden="1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18"/>
        <v>1</v>
      </c>
    </row>
    <row r="1198" spans="1:14" hidden="1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18"/>
        <v>1</v>
      </c>
    </row>
    <row r="1199" spans="1:14" hidden="1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18"/>
        <v>1</v>
      </c>
    </row>
    <row r="1200" spans="1:14" hidden="1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18"/>
        <v>1</v>
      </c>
    </row>
    <row r="1201" spans="1:14" hidden="1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18"/>
        <v>1</v>
      </c>
    </row>
    <row r="1202" spans="1:14" hidden="1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18"/>
        <v>1</v>
      </c>
    </row>
    <row r="1203" spans="1:14" hidden="1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18"/>
        <v>1</v>
      </c>
    </row>
    <row r="1204" spans="1:14" hidden="1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18"/>
        <v>1</v>
      </c>
    </row>
    <row r="1205" spans="1:14" hidden="1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18"/>
        <v>1</v>
      </c>
    </row>
    <row r="1206" spans="1:14" hidden="1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18"/>
        <v>1</v>
      </c>
    </row>
    <row r="1207" spans="1:14" hidden="1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18"/>
        <v>1</v>
      </c>
    </row>
    <row r="1208" spans="1:14" hidden="1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18"/>
        <v>1</v>
      </c>
    </row>
    <row r="1209" spans="1:14" hidden="1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18"/>
        <v>1</v>
      </c>
    </row>
    <row r="1210" spans="1:14" hidden="1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18"/>
        <v>1</v>
      </c>
    </row>
    <row r="1211" spans="1:14" hidden="1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18"/>
        <v>1</v>
      </c>
    </row>
    <row r="1212" spans="1:14" hidden="1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18"/>
        <v>1</v>
      </c>
    </row>
    <row r="1213" spans="1:14" hidden="1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18"/>
        <v>1</v>
      </c>
    </row>
    <row r="1214" spans="1:14" hidden="1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18"/>
        <v>1</v>
      </c>
    </row>
    <row r="1215" spans="1:14" hidden="1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18"/>
        <v>1</v>
      </c>
    </row>
    <row r="1216" spans="1:14" hidden="1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18"/>
        <v>1</v>
      </c>
    </row>
    <row r="1217" spans="1:14" hidden="1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18"/>
        <v>1</v>
      </c>
    </row>
    <row r="1218" spans="1:14" hidden="1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18"/>
        <v>0</v>
      </c>
    </row>
    <row r="1219" spans="1:14" hidden="1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19">$B1219=$C1219</f>
        <v>0</v>
      </c>
    </row>
    <row r="1220" spans="1:14" hidden="1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19"/>
        <v>0</v>
      </c>
    </row>
    <row r="1221" spans="1:14" hidden="1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19"/>
        <v>1</v>
      </c>
    </row>
    <row r="1222" spans="1:14" hidden="1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19"/>
        <v>0</v>
      </c>
    </row>
    <row r="1223" spans="1:14" hidden="1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19"/>
        <v>1</v>
      </c>
    </row>
    <row r="1224" spans="1:14" hidden="1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19"/>
        <v>1</v>
      </c>
    </row>
    <row r="1225" spans="1:14" hidden="1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19"/>
        <v>1</v>
      </c>
    </row>
    <row r="1226" spans="1:14" hidden="1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19"/>
        <v>1</v>
      </c>
    </row>
    <row r="1227" spans="1:14" hidden="1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19"/>
        <v>1</v>
      </c>
    </row>
    <row r="1228" spans="1:14" hidden="1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19"/>
        <v>1</v>
      </c>
    </row>
    <row r="1229" spans="1:14" hidden="1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19"/>
        <v>1</v>
      </c>
    </row>
    <row r="1230" spans="1:14" hidden="1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19"/>
        <v>1</v>
      </c>
    </row>
    <row r="1231" spans="1:14" hidden="1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19"/>
        <v>1</v>
      </c>
    </row>
    <row r="1232" spans="1:14" hidden="1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19"/>
        <v>0</v>
      </c>
    </row>
    <row r="1233" spans="1:14" hidden="1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19"/>
        <v>0</v>
      </c>
    </row>
    <row r="1234" spans="1:14" hidden="1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19"/>
        <v>0</v>
      </c>
    </row>
    <row r="1235" spans="1:14" hidden="1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19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19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19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19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19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19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19"/>
        <v>1</v>
      </c>
    </row>
    <row r="1242" spans="1:14" hidden="1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19"/>
        <v>1</v>
      </c>
    </row>
    <row r="1243" spans="1:14" hidden="1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19"/>
        <v>1</v>
      </c>
    </row>
    <row r="1244" spans="1:14" hidden="1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19"/>
        <v>1</v>
      </c>
    </row>
    <row r="1245" spans="1:14" hidden="1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19"/>
        <v>1</v>
      </c>
    </row>
    <row r="1246" spans="1:14" hidden="1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19"/>
        <v>1</v>
      </c>
    </row>
    <row r="1247" spans="1:14" hidden="1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19"/>
        <v>1</v>
      </c>
    </row>
    <row r="1248" spans="1:14" hidden="1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19"/>
        <v>1</v>
      </c>
    </row>
    <row r="1249" spans="1:14" hidden="1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19"/>
        <v>1</v>
      </c>
    </row>
    <row r="1250" spans="1:14" hidden="1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19"/>
        <v>1</v>
      </c>
    </row>
    <row r="1251" spans="1:14" hidden="1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19"/>
        <v>1</v>
      </c>
    </row>
    <row r="1252" spans="1:14" hidden="1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19"/>
        <v>1</v>
      </c>
    </row>
    <row r="1253" spans="1:14" hidden="1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19"/>
        <v>1</v>
      </c>
    </row>
    <row r="1254" spans="1:14" hidden="1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19"/>
        <v>1</v>
      </c>
    </row>
    <row r="1255" spans="1:14" hidden="1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19"/>
        <v>0</v>
      </c>
    </row>
    <row r="1256" spans="1:14" hidden="1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19"/>
        <v>1</v>
      </c>
    </row>
    <row r="1257" spans="1:14" hidden="1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19"/>
        <v>1</v>
      </c>
    </row>
    <row r="1258" spans="1:14" hidden="1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19"/>
        <v>1</v>
      </c>
    </row>
    <row r="1259" spans="1:14" hidden="1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19"/>
        <v>1</v>
      </c>
    </row>
    <row r="1260" spans="1:14" hidden="1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19"/>
        <v>1</v>
      </c>
    </row>
    <row r="1261" spans="1:14" hidden="1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19"/>
        <v>1</v>
      </c>
    </row>
    <row r="1262" spans="1:14" hidden="1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19"/>
        <v>1</v>
      </c>
    </row>
    <row r="1263" spans="1:14" hidden="1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19"/>
        <v>1</v>
      </c>
    </row>
    <row r="1264" spans="1:14" hidden="1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19"/>
        <v>1</v>
      </c>
    </row>
    <row r="1265" spans="1:14" hidden="1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19"/>
        <v>1</v>
      </c>
    </row>
    <row r="1266" spans="1:14" hidden="1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19"/>
        <v>0</v>
      </c>
    </row>
    <row r="1267" spans="1:14" hidden="1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19"/>
        <v>1</v>
      </c>
    </row>
    <row r="1268" spans="1:14" hidden="1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19"/>
        <v>1</v>
      </c>
    </row>
    <row r="1269" spans="1:14" hidden="1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19"/>
        <v>1</v>
      </c>
    </row>
    <row r="1270" spans="1:14" hidden="1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19"/>
        <v>0</v>
      </c>
    </row>
    <row r="1271" spans="1:14" hidden="1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19"/>
        <v>1</v>
      </c>
    </row>
    <row r="1272" spans="1:14" hidden="1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19"/>
        <v>1</v>
      </c>
    </row>
    <row r="1273" spans="1:14" hidden="1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19"/>
        <v>1</v>
      </c>
    </row>
    <row r="1274" spans="1:14" hidden="1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19"/>
        <v>1</v>
      </c>
    </row>
    <row r="1275" spans="1:14" hidden="1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19"/>
        <v>1</v>
      </c>
    </row>
    <row r="1276" spans="1:14" hidden="1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19"/>
        <v>1</v>
      </c>
    </row>
    <row r="1277" spans="1:14" hidden="1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19"/>
        <v>1</v>
      </c>
    </row>
    <row r="1278" spans="1:14" hidden="1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19"/>
        <v>0</v>
      </c>
    </row>
    <row r="1279" spans="1:14" hidden="1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19"/>
        <v>0</v>
      </c>
    </row>
    <row r="1280" spans="1:14" hidden="1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19"/>
        <v>0</v>
      </c>
    </row>
    <row r="1281" spans="1:14" hidden="1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19"/>
        <v>0</v>
      </c>
    </row>
    <row r="1282" spans="1:14" hidden="1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19"/>
        <v>0</v>
      </c>
    </row>
    <row r="1283" spans="1:14" hidden="1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0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0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0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0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0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0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0"/>
        <v>1</v>
      </c>
    </row>
    <row r="1290" spans="1:14" hidden="1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0"/>
        <v>1</v>
      </c>
    </row>
    <row r="1291" spans="1:14" hidden="1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0"/>
        <v>1</v>
      </c>
    </row>
    <row r="1292" spans="1:14" hidden="1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0"/>
        <v>1</v>
      </c>
    </row>
    <row r="1293" spans="1:14" hidden="1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0"/>
        <v>1</v>
      </c>
    </row>
    <row r="1294" spans="1:14" hidden="1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0"/>
        <v>1</v>
      </c>
    </row>
    <row r="1295" spans="1:14" hidden="1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0"/>
        <v>1</v>
      </c>
    </row>
    <row r="1296" spans="1:14" hidden="1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0"/>
        <v>1</v>
      </c>
    </row>
    <row r="1297" spans="1:14" hidden="1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0"/>
        <v>0</v>
      </c>
    </row>
    <row r="1298" spans="1:14" hidden="1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0"/>
        <v>1</v>
      </c>
    </row>
    <row r="1299" spans="1:14" hidden="1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0"/>
        <v>1</v>
      </c>
    </row>
    <row r="1300" spans="1:14" hidden="1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0"/>
        <v>1</v>
      </c>
    </row>
    <row r="1301" spans="1:14" hidden="1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0"/>
        <v>1</v>
      </c>
    </row>
    <row r="1302" spans="1:14" hidden="1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0"/>
        <v>1</v>
      </c>
    </row>
    <row r="1303" spans="1:14" hidden="1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0"/>
        <v>0</v>
      </c>
    </row>
    <row r="1304" spans="1:14" hidden="1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0"/>
        <v>1</v>
      </c>
    </row>
    <row r="1305" spans="1:14" hidden="1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0"/>
        <v>1</v>
      </c>
    </row>
    <row r="1306" spans="1:14" hidden="1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0"/>
        <v>1</v>
      </c>
    </row>
    <row r="1307" spans="1:14" hidden="1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0"/>
        <v>0</v>
      </c>
    </row>
    <row r="1308" spans="1:14" hidden="1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0"/>
        <v>1</v>
      </c>
    </row>
    <row r="1309" spans="1:14" hidden="1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0"/>
        <v>1</v>
      </c>
    </row>
    <row r="1310" spans="1:14" hidden="1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0"/>
        <v>1</v>
      </c>
    </row>
    <row r="1311" spans="1:14" hidden="1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0"/>
        <v>1</v>
      </c>
    </row>
    <row r="1312" spans="1:14" hidden="1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0"/>
        <v>1</v>
      </c>
    </row>
    <row r="1313" spans="1:14" hidden="1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0"/>
        <v>1</v>
      </c>
    </row>
    <row r="1314" spans="1:14" hidden="1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0"/>
        <v>0</v>
      </c>
    </row>
    <row r="1315" spans="1:14" hidden="1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0"/>
        <v>1</v>
      </c>
    </row>
    <row r="1316" spans="1:14" hidden="1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0"/>
        <v>0</v>
      </c>
    </row>
    <row r="1317" spans="1:14" hidden="1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0"/>
        <v>1</v>
      </c>
    </row>
    <row r="1318" spans="1:14" hidden="1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0"/>
        <v>0</v>
      </c>
    </row>
    <row r="1319" spans="1:14" hidden="1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0"/>
        <v>1</v>
      </c>
    </row>
    <row r="1320" spans="1:14" hidden="1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0"/>
        <v>1</v>
      </c>
    </row>
    <row r="1321" spans="1:14" hidden="1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0"/>
        <v>1</v>
      </c>
    </row>
    <row r="1322" spans="1:14" hidden="1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0"/>
        <v>1</v>
      </c>
    </row>
    <row r="1323" spans="1:14" hidden="1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0"/>
        <v>1</v>
      </c>
    </row>
    <row r="1324" spans="1:14" hidden="1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0"/>
        <v>1</v>
      </c>
    </row>
    <row r="1325" spans="1:14" hidden="1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0"/>
        <v>1</v>
      </c>
    </row>
    <row r="1326" spans="1:14" hidden="1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0"/>
        <v>1</v>
      </c>
    </row>
    <row r="1327" spans="1:14" hidden="1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0"/>
        <v>1</v>
      </c>
    </row>
    <row r="1328" spans="1:14" hidden="1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0"/>
        <v>0</v>
      </c>
    </row>
    <row r="1329" spans="1:14" hidden="1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0"/>
        <v>0</v>
      </c>
    </row>
    <row r="1330" spans="1:14" hidden="1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0"/>
        <v>0</v>
      </c>
    </row>
    <row r="1331" spans="1:14" hidden="1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0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0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0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0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0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0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0"/>
        <v>1</v>
      </c>
    </row>
    <row r="1338" spans="1:14" hidden="1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0"/>
        <v>1</v>
      </c>
    </row>
    <row r="1339" spans="1:14" hidden="1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0"/>
        <v>1</v>
      </c>
    </row>
    <row r="1340" spans="1:14" hidden="1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0"/>
        <v>1</v>
      </c>
    </row>
    <row r="1341" spans="1:14" hidden="1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0"/>
        <v>1</v>
      </c>
    </row>
    <row r="1342" spans="1:14" hidden="1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0"/>
        <v>1</v>
      </c>
    </row>
    <row r="1343" spans="1:14" hidden="1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0"/>
        <v>1</v>
      </c>
    </row>
    <row r="1344" spans="1:14" hidden="1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0"/>
        <v>1</v>
      </c>
    </row>
    <row r="1345" spans="1:14" hidden="1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0"/>
        <v>0</v>
      </c>
    </row>
    <row r="1346" spans="1:14" hidden="1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0"/>
        <v>1</v>
      </c>
    </row>
    <row r="1347" spans="1:14" hidden="1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1">$B1347=$C1347</f>
        <v>1</v>
      </c>
    </row>
    <row r="1348" spans="1:14" hidden="1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1"/>
        <v>1</v>
      </c>
    </row>
    <row r="1349" spans="1:14" hidden="1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1"/>
        <v>1</v>
      </c>
    </row>
    <row r="1350" spans="1:14" hidden="1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1"/>
        <v>1</v>
      </c>
    </row>
    <row r="1351" spans="1:14" hidden="1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1"/>
        <v>0</v>
      </c>
    </row>
    <row r="1352" spans="1:14" hidden="1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1"/>
        <v>1</v>
      </c>
    </row>
    <row r="1353" spans="1:14" hidden="1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1"/>
        <v>0</v>
      </c>
    </row>
    <row r="1354" spans="1:14" hidden="1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1"/>
        <v>1</v>
      </c>
    </row>
    <row r="1355" spans="1:14" hidden="1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1"/>
        <v>0</v>
      </c>
    </row>
    <row r="1356" spans="1:14" hidden="1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1"/>
        <v>1</v>
      </c>
    </row>
    <row r="1357" spans="1:14" hidden="1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1"/>
        <v>1</v>
      </c>
    </row>
    <row r="1358" spans="1:14" hidden="1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1"/>
        <v>1</v>
      </c>
    </row>
    <row r="1359" spans="1:14" hidden="1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1"/>
        <v>1</v>
      </c>
    </row>
    <row r="1360" spans="1:14" hidden="1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1"/>
        <v>1</v>
      </c>
    </row>
    <row r="1361" spans="1:14" hidden="1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1"/>
        <v>1</v>
      </c>
    </row>
    <row r="1362" spans="1:14" hidden="1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1"/>
        <v>0</v>
      </c>
    </row>
    <row r="1363" spans="1:14" hidden="1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1"/>
        <v>1</v>
      </c>
    </row>
    <row r="1364" spans="1:14" hidden="1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1"/>
        <v>0</v>
      </c>
    </row>
    <row r="1365" spans="1:14" hidden="1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1"/>
        <v>1</v>
      </c>
    </row>
    <row r="1366" spans="1:14" hidden="1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1"/>
        <v>0</v>
      </c>
    </row>
    <row r="1367" spans="1:14" hidden="1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1"/>
        <v>1</v>
      </c>
    </row>
    <row r="1368" spans="1:14" hidden="1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1"/>
        <v>1</v>
      </c>
    </row>
    <row r="1369" spans="1:14" hidden="1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1"/>
        <v>1</v>
      </c>
    </row>
    <row r="1370" spans="1:14" hidden="1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1"/>
        <v>1</v>
      </c>
    </row>
    <row r="1371" spans="1:14" hidden="1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1"/>
        <v>1</v>
      </c>
    </row>
    <row r="1372" spans="1:14" hidden="1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1"/>
        <v>1</v>
      </c>
    </row>
    <row r="1373" spans="1:14" hidden="1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1"/>
        <v>1</v>
      </c>
    </row>
    <row r="1374" spans="1:14" hidden="1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1"/>
        <v>1</v>
      </c>
    </row>
    <row r="1375" spans="1:14" hidden="1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1"/>
        <v>1</v>
      </c>
    </row>
    <row r="1376" spans="1:14" hidden="1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1"/>
        <v>0</v>
      </c>
    </row>
    <row r="1377" spans="1:14" hidden="1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1"/>
        <v>0</v>
      </c>
    </row>
    <row r="1378" spans="1:14" hidden="1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autoFilter ref="A1:N1378" xr:uid="{00000000-0009-0000-0000-000000000000}">
    <filterColumn colId="1">
      <filters>
        <filter val="blue"/>
      </filters>
    </filterColumn>
  </autoFilter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E38" sqref="E38"/>
    </sheetView>
  </sheetViews>
  <sheetFormatPr baseColWidth="10" defaultColWidth="11.1640625" defaultRowHeight="16" x14ac:dyDescent="0.2"/>
  <sheetData>
    <row r="1" spans="1:2" x14ac:dyDescent="0.2">
      <c r="A1" t="s">
        <v>44</v>
      </c>
      <c r="B1">
        <v>5</v>
      </c>
    </row>
    <row r="2" spans="1:2" x14ac:dyDescent="0.2">
      <c r="A2" t="s">
        <v>45</v>
      </c>
      <c r="B2">
        <v>5</v>
      </c>
    </row>
    <row r="3" spans="1:2" x14ac:dyDescent="0.2">
      <c r="A3" t="s">
        <v>46</v>
      </c>
      <c r="B3">
        <v>3</v>
      </c>
    </row>
    <row r="4" spans="1:2" x14ac:dyDescent="0.2">
      <c r="A4" t="s">
        <v>47</v>
      </c>
      <c r="B4">
        <v>5</v>
      </c>
    </row>
    <row r="5" spans="1:2" x14ac:dyDescent="0.2">
      <c r="A5" t="s">
        <v>48</v>
      </c>
      <c r="B5">
        <v>3</v>
      </c>
    </row>
    <row r="6" spans="1:2" x14ac:dyDescent="0.2">
      <c r="A6" t="s">
        <v>49</v>
      </c>
      <c r="B6">
        <v>7</v>
      </c>
    </row>
    <row r="7" spans="1:2" x14ac:dyDescent="0.2">
      <c r="A7" t="s">
        <v>50</v>
      </c>
      <c r="B7">
        <v>4</v>
      </c>
    </row>
    <row r="8" spans="1:2" x14ac:dyDescent="0.2">
      <c r="A8" t="s">
        <v>51</v>
      </c>
      <c r="B8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3"/>
  <sheetViews>
    <sheetView topLeftCell="H1" workbookViewId="0">
      <selection activeCell="V19" sqref="V19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4</v>
      </c>
      <c r="B2" t="s">
        <v>13</v>
      </c>
      <c r="C2" t="s">
        <v>19</v>
      </c>
      <c r="D2" t="s">
        <v>18</v>
      </c>
      <c r="E2">
        <v>73</v>
      </c>
      <c r="F2">
        <v>83</v>
      </c>
      <c r="G2">
        <v>141</v>
      </c>
      <c r="H2">
        <v>159.09817862361999</v>
      </c>
      <c r="I2">
        <v>18.979708954208999</v>
      </c>
      <c r="J2">
        <v>30.438430819773</v>
      </c>
      <c r="K2" t="s">
        <v>15</v>
      </c>
      <c r="L2" t="s">
        <v>16</v>
      </c>
      <c r="M2" t="s">
        <v>17</v>
      </c>
      <c r="N2" t="b">
        <v>0</v>
      </c>
      <c r="P2" t="s">
        <v>45</v>
      </c>
      <c r="Q2" s="1">
        <f>COUNTIF($C2:$C33,"blueGreen")/32</f>
        <v>0.46875</v>
      </c>
    </row>
    <row r="3" spans="1:17" x14ac:dyDescent="0.2">
      <c r="A3">
        <v>36</v>
      </c>
      <c r="B3" t="s">
        <v>13</v>
      </c>
      <c r="C3" t="s">
        <v>25</v>
      </c>
      <c r="D3" t="s">
        <v>18</v>
      </c>
      <c r="E3">
        <v>65</v>
      </c>
      <c r="F3">
        <v>93</v>
      </c>
      <c r="G3">
        <v>152</v>
      </c>
      <c r="H3">
        <v>153.69256182269001</v>
      </c>
      <c r="I3">
        <v>27.617129594883998</v>
      </c>
      <c r="J3">
        <v>34.302865258856002</v>
      </c>
      <c r="K3" t="s">
        <v>15</v>
      </c>
      <c r="L3" t="s">
        <v>16</v>
      </c>
      <c r="M3" t="s">
        <v>26</v>
      </c>
      <c r="N3" t="b">
        <v>0</v>
      </c>
      <c r="P3" t="s">
        <v>50</v>
      </c>
      <c r="Q3" s="1">
        <f>COUNTIF($C3:$C34,"yellow")/32</f>
        <v>6.25E-2</v>
      </c>
    </row>
    <row r="4" spans="1:17" x14ac:dyDescent="0.2">
      <c r="A4">
        <v>66</v>
      </c>
      <c r="B4" t="s">
        <v>13</v>
      </c>
      <c r="C4" t="s">
        <v>19</v>
      </c>
      <c r="D4" t="s">
        <v>18</v>
      </c>
      <c r="E4">
        <v>78</v>
      </c>
      <c r="F4">
        <v>105</v>
      </c>
      <c r="G4">
        <v>167</v>
      </c>
      <c r="H4">
        <v>158.34772131555999</v>
      </c>
      <c r="I4">
        <v>0.55378715590739003</v>
      </c>
      <c r="J4">
        <v>53.106687259228003</v>
      </c>
      <c r="K4" t="s">
        <v>15</v>
      </c>
      <c r="L4" t="s">
        <v>16</v>
      </c>
      <c r="M4" t="s">
        <v>27</v>
      </c>
      <c r="N4" t="b">
        <v>0</v>
      </c>
      <c r="P4" t="s">
        <v>51</v>
      </c>
      <c r="Q4" s="1">
        <f>COUNTIF($C4:$C35,"black")/32</f>
        <v>0.1875</v>
      </c>
    </row>
    <row r="5" spans="1:17" x14ac:dyDescent="0.2">
      <c r="A5">
        <v>100</v>
      </c>
      <c r="B5" t="s">
        <v>13</v>
      </c>
      <c r="C5" t="s">
        <v>25</v>
      </c>
      <c r="D5" t="s">
        <v>18</v>
      </c>
      <c r="E5">
        <v>81</v>
      </c>
      <c r="F5">
        <v>107</v>
      </c>
      <c r="G5">
        <v>165</v>
      </c>
      <c r="H5">
        <v>161.22765069134999</v>
      </c>
      <c r="I5">
        <v>39.184193761175997</v>
      </c>
      <c r="J5">
        <v>40.583558717294999</v>
      </c>
      <c r="K5" t="s">
        <v>15</v>
      </c>
      <c r="L5" t="s">
        <v>16</v>
      </c>
      <c r="M5" t="s">
        <v>28</v>
      </c>
      <c r="N5" t="b">
        <v>0</v>
      </c>
      <c r="P5" t="s">
        <v>48</v>
      </c>
      <c r="Q5" s="1">
        <f>COUNTIF($C5:$C36,"red")/32</f>
        <v>3.125E-2</v>
      </c>
    </row>
    <row r="6" spans="1:17" x14ac:dyDescent="0.2">
      <c r="A6">
        <v>129</v>
      </c>
      <c r="B6" t="s">
        <v>13</v>
      </c>
      <c r="C6" t="s">
        <v>20</v>
      </c>
      <c r="D6" t="s">
        <v>14</v>
      </c>
      <c r="E6">
        <v>243</v>
      </c>
      <c r="F6">
        <v>99</v>
      </c>
      <c r="G6">
        <v>19</v>
      </c>
      <c r="H6">
        <v>352.54787368988002</v>
      </c>
      <c r="I6">
        <v>36.332816262179001</v>
      </c>
      <c r="J6">
        <v>63.667183737820999</v>
      </c>
      <c r="K6" t="s">
        <v>15</v>
      </c>
      <c r="L6" t="s">
        <v>29</v>
      </c>
      <c r="M6" t="s">
        <v>17</v>
      </c>
      <c r="N6" t="b">
        <v>0</v>
      </c>
      <c r="P6" t="s">
        <v>47</v>
      </c>
      <c r="Q6" s="1">
        <f>COUNTIF($C6:$C37,"purple")/32</f>
        <v>0.25</v>
      </c>
    </row>
    <row r="7" spans="1:17" x14ac:dyDescent="0.2">
      <c r="A7">
        <v>130</v>
      </c>
      <c r="B7" t="s">
        <v>13</v>
      </c>
      <c r="C7" t="s">
        <v>20</v>
      </c>
      <c r="D7" t="s">
        <v>18</v>
      </c>
      <c r="E7">
        <v>4</v>
      </c>
      <c r="F7">
        <v>27</v>
      </c>
      <c r="G7">
        <v>97</v>
      </c>
      <c r="H7">
        <v>160.85944272437001</v>
      </c>
      <c r="I7">
        <v>35.991030160351997</v>
      </c>
      <c r="J7">
        <v>64.000449169122007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178</v>
      </c>
      <c r="B8" t="s">
        <v>13</v>
      </c>
      <c r="C8" t="s">
        <v>20</v>
      </c>
      <c r="D8" t="s">
        <v>18</v>
      </c>
      <c r="E8">
        <v>27</v>
      </c>
      <c r="F8">
        <v>64</v>
      </c>
      <c r="G8">
        <v>161</v>
      </c>
      <c r="H8">
        <v>116.9474354537</v>
      </c>
      <c r="I8">
        <v>2.5453669277227</v>
      </c>
      <c r="J8">
        <v>55.720783833973996</v>
      </c>
      <c r="K8" t="s">
        <v>15</v>
      </c>
      <c r="L8" t="s">
        <v>29</v>
      </c>
      <c r="M8" t="s">
        <v>26</v>
      </c>
      <c r="N8" t="b">
        <v>0</v>
      </c>
    </row>
    <row r="9" spans="1:17" x14ac:dyDescent="0.2">
      <c r="A9">
        <v>226</v>
      </c>
      <c r="B9" t="s">
        <v>13</v>
      </c>
      <c r="C9" t="s">
        <v>19</v>
      </c>
      <c r="D9" t="s">
        <v>18</v>
      </c>
      <c r="E9">
        <v>3</v>
      </c>
      <c r="F9">
        <v>57</v>
      </c>
      <c r="G9">
        <v>181</v>
      </c>
      <c r="H9">
        <v>93.203244860305006</v>
      </c>
      <c r="I9">
        <v>43.516382299085002</v>
      </c>
      <c r="J9">
        <v>43.575257625607001</v>
      </c>
      <c r="K9" t="s">
        <v>15</v>
      </c>
      <c r="L9" t="s">
        <v>29</v>
      </c>
      <c r="M9" t="s">
        <v>27</v>
      </c>
      <c r="N9" t="b">
        <v>0</v>
      </c>
    </row>
    <row r="10" spans="1:17" x14ac:dyDescent="0.2">
      <c r="A10">
        <v>258</v>
      </c>
      <c r="B10" t="s">
        <v>13</v>
      </c>
      <c r="C10" t="s">
        <v>20</v>
      </c>
      <c r="D10" t="s">
        <v>18</v>
      </c>
      <c r="E10">
        <v>31</v>
      </c>
      <c r="F10">
        <v>31</v>
      </c>
      <c r="G10">
        <v>146</v>
      </c>
      <c r="H10">
        <v>117.89939448894999</v>
      </c>
      <c r="I10">
        <v>37.466742581515</v>
      </c>
      <c r="J10">
        <v>60.530053420653999</v>
      </c>
      <c r="K10" t="s">
        <v>15</v>
      </c>
      <c r="L10" t="s">
        <v>29</v>
      </c>
      <c r="M10" t="s">
        <v>28</v>
      </c>
      <c r="N10" t="b">
        <v>0</v>
      </c>
    </row>
    <row r="11" spans="1:17" x14ac:dyDescent="0.2">
      <c r="A11">
        <v>527</v>
      </c>
      <c r="B11" t="s">
        <v>13</v>
      </c>
      <c r="C11" t="s">
        <v>20</v>
      </c>
      <c r="D11" t="s">
        <v>14</v>
      </c>
      <c r="E11">
        <v>234</v>
      </c>
      <c r="F11">
        <v>98</v>
      </c>
      <c r="G11">
        <v>25</v>
      </c>
      <c r="H11">
        <v>342.72038321329001</v>
      </c>
      <c r="I11">
        <v>47.079526070147999</v>
      </c>
      <c r="J11">
        <v>52.920473929852001</v>
      </c>
      <c r="K11" t="s">
        <v>30</v>
      </c>
      <c r="L11" t="s">
        <v>29</v>
      </c>
      <c r="M11" t="s">
        <v>27</v>
      </c>
      <c r="N11" t="b">
        <v>0</v>
      </c>
    </row>
    <row r="12" spans="1:17" x14ac:dyDescent="0.2">
      <c r="A12">
        <v>528</v>
      </c>
      <c r="B12" t="s">
        <v>13</v>
      </c>
      <c r="C12" t="s">
        <v>20</v>
      </c>
      <c r="D12" t="s">
        <v>18</v>
      </c>
      <c r="E12">
        <v>8</v>
      </c>
      <c r="F12">
        <v>39</v>
      </c>
      <c r="G12">
        <v>119</v>
      </c>
      <c r="H12">
        <v>141.62626950207999</v>
      </c>
      <c r="I12">
        <v>38.306395412154998</v>
      </c>
      <c r="J12">
        <v>61.640336289986998</v>
      </c>
      <c r="K12" t="s">
        <v>30</v>
      </c>
      <c r="L12" t="s">
        <v>29</v>
      </c>
      <c r="M12" t="s">
        <v>27</v>
      </c>
      <c r="N12" t="b">
        <v>0</v>
      </c>
    </row>
    <row r="13" spans="1:17" x14ac:dyDescent="0.2">
      <c r="A13">
        <v>625</v>
      </c>
      <c r="B13" t="s">
        <v>13</v>
      </c>
      <c r="C13" t="s">
        <v>23</v>
      </c>
      <c r="D13" t="s">
        <v>14</v>
      </c>
      <c r="E13">
        <v>0</v>
      </c>
      <c r="F13">
        <v>0</v>
      </c>
      <c r="G13">
        <v>0</v>
      </c>
      <c r="H13">
        <v>0</v>
      </c>
      <c r="I13">
        <v>37.475601821730997</v>
      </c>
      <c r="J13">
        <v>62.524398178269003</v>
      </c>
      <c r="K13" t="s">
        <v>29</v>
      </c>
      <c r="L13" t="s">
        <v>16</v>
      </c>
      <c r="M13" t="s">
        <v>17</v>
      </c>
      <c r="N13" t="b">
        <v>0</v>
      </c>
    </row>
    <row r="14" spans="1:17" x14ac:dyDescent="0.2">
      <c r="A14">
        <v>673</v>
      </c>
      <c r="B14" t="s">
        <v>13</v>
      </c>
      <c r="C14" t="s">
        <v>22</v>
      </c>
      <c r="D14" t="s">
        <v>14</v>
      </c>
      <c r="E14">
        <v>277</v>
      </c>
      <c r="F14">
        <v>96</v>
      </c>
      <c r="G14">
        <v>51</v>
      </c>
      <c r="H14">
        <v>357.39802453333999</v>
      </c>
      <c r="I14">
        <v>12.524422263269001</v>
      </c>
      <c r="J14">
        <v>87.475577736730997</v>
      </c>
      <c r="K14" t="s">
        <v>29</v>
      </c>
      <c r="L14" t="s">
        <v>16</v>
      </c>
      <c r="M14" t="s">
        <v>26</v>
      </c>
      <c r="N14" t="b">
        <v>0</v>
      </c>
    </row>
    <row r="15" spans="1:17" x14ac:dyDescent="0.2">
      <c r="A15">
        <v>674</v>
      </c>
      <c r="B15" t="s">
        <v>13</v>
      </c>
      <c r="C15" t="s">
        <v>22</v>
      </c>
      <c r="D15" t="s">
        <v>18</v>
      </c>
      <c r="E15">
        <v>159</v>
      </c>
      <c r="F15">
        <v>10</v>
      </c>
      <c r="G15">
        <v>249</v>
      </c>
      <c r="H15">
        <v>159.24130157734999</v>
      </c>
      <c r="I15">
        <v>0.73864143996641995</v>
      </c>
      <c r="J15">
        <v>99.261081526206993</v>
      </c>
      <c r="K15" t="s">
        <v>29</v>
      </c>
      <c r="L15" t="s">
        <v>16</v>
      </c>
      <c r="M15" t="s">
        <v>26</v>
      </c>
      <c r="N15" t="b">
        <v>0</v>
      </c>
    </row>
    <row r="16" spans="1:17" x14ac:dyDescent="0.2">
      <c r="A16">
        <v>722</v>
      </c>
      <c r="B16" t="s">
        <v>13</v>
      </c>
      <c r="C16" t="s">
        <v>19</v>
      </c>
      <c r="D16" t="s">
        <v>18</v>
      </c>
      <c r="E16">
        <v>55</v>
      </c>
      <c r="F16">
        <v>142</v>
      </c>
      <c r="G16">
        <v>244</v>
      </c>
      <c r="H16">
        <v>152.72388127904</v>
      </c>
      <c r="I16">
        <v>2.4264161100487E-3</v>
      </c>
      <c r="J16">
        <v>99.727507828013003</v>
      </c>
      <c r="K16" t="s">
        <v>29</v>
      </c>
      <c r="L16" t="s">
        <v>16</v>
      </c>
      <c r="M16" t="s">
        <v>27</v>
      </c>
      <c r="N16" t="b">
        <v>0</v>
      </c>
    </row>
    <row r="17" spans="1:14" x14ac:dyDescent="0.2">
      <c r="A17">
        <v>724</v>
      </c>
      <c r="B17" t="s">
        <v>13</v>
      </c>
      <c r="C17" t="s">
        <v>19</v>
      </c>
      <c r="D17" t="s">
        <v>18</v>
      </c>
      <c r="E17">
        <v>42</v>
      </c>
      <c r="F17">
        <v>139</v>
      </c>
      <c r="G17">
        <v>251</v>
      </c>
      <c r="H17">
        <v>144.89050402076001</v>
      </c>
      <c r="I17">
        <v>0</v>
      </c>
      <c r="J17">
        <v>99.975284412646005</v>
      </c>
      <c r="K17" t="s">
        <v>29</v>
      </c>
      <c r="L17" t="s">
        <v>16</v>
      </c>
      <c r="M17" t="s">
        <v>27</v>
      </c>
      <c r="N17" t="b">
        <v>0</v>
      </c>
    </row>
    <row r="18" spans="1:14" x14ac:dyDescent="0.2">
      <c r="A18">
        <v>775</v>
      </c>
      <c r="B18" t="s">
        <v>13</v>
      </c>
      <c r="C18" t="s">
        <v>19</v>
      </c>
      <c r="D18" t="s">
        <v>14</v>
      </c>
      <c r="E18">
        <v>207</v>
      </c>
      <c r="F18">
        <v>100</v>
      </c>
      <c r="G18">
        <v>49</v>
      </c>
      <c r="H18">
        <v>308.37319696320998</v>
      </c>
      <c r="I18">
        <v>19.014694488819</v>
      </c>
      <c r="J18">
        <v>80.985305511180997</v>
      </c>
      <c r="K18" t="s">
        <v>29</v>
      </c>
      <c r="L18" t="s">
        <v>16</v>
      </c>
      <c r="M18" t="s">
        <v>28</v>
      </c>
      <c r="N18" t="b">
        <v>0</v>
      </c>
    </row>
    <row r="19" spans="1:14" x14ac:dyDescent="0.2">
      <c r="A19">
        <v>776</v>
      </c>
      <c r="B19" t="s">
        <v>13</v>
      </c>
      <c r="C19" t="s">
        <v>19</v>
      </c>
      <c r="D19" t="s">
        <v>18</v>
      </c>
      <c r="E19">
        <v>16</v>
      </c>
      <c r="F19">
        <v>137</v>
      </c>
      <c r="G19">
        <v>236</v>
      </c>
      <c r="H19">
        <v>139.09776179284</v>
      </c>
      <c r="I19">
        <v>1.7934600750158001</v>
      </c>
      <c r="J19">
        <v>97.847317484133995</v>
      </c>
      <c r="K19" t="s">
        <v>29</v>
      </c>
      <c r="L19" t="s">
        <v>16</v>
      </c>
      <c r="M19" t="s">
        <v>28</v>
      </c>
      <c r="N19" t="b">
        <v>0</v>
      </c>
    </row>
    <row r="20" spans="1:14" x14ac:dyDescent="0.2">
      <c r="A20">
        <v>777</v>
      </c>
      <c r="B20" t="s">
        <v>13</v>
      </c>
      <c r="C20" t="s">
        <v>19</v>
      </c>
      <c r="D20" t="s">
        <v>14</v>
      </c>
      <c r="E20">
        <v>207</v>
      </c>
      <c r="F20">
        <v>97</v>
      </c>
      <c r="G20">
        <v>54</v>
      </c>
      <c r="H20">
        <v>304.39563532944999</v>
      </c>
      <c r="I20">
        <v>4.5149960979842998</v>
      </c>
      <c r="J20">
        <v>95.485003902016004</v>
      </c>
      <c r="K20" t="s">
        <v>29</v>
      </c>
      <c r="L20" t="s">
        <v>16</v>
      </c>
      <c r="M20" t="s">
        <v>28</v>
      </c>
      <c r="N20" t="b">
        <v>0</v>
      </c>
    </row>
    <row r="21" spans="1:14" x14ac:dyDescent="0.2">
      <c r="A21">
        <v>778</v>
      </c>
      <c r="B21" t="s">
        <v>13</v>
      </c>
      <c r="C21" t="s">
        <v>19</v>
      </c>
      <c r="D21" t="s">
        <v>18</v>
      </c>
      <c r="E21">
        <v>23</v>
      </c>
      <c r="F21">
        <v>149</v>
      </c>
      <c r="G21">
        <v>251</v>
      </c>
      <c r="H21">
        <v>150.64152410260999</v>
      </c>
      <c r="I21">
        <v>0</v>
      </c>
      <c r="J21">
        <v>99.993510747613001</v>
      </c>
      <c r="K21" t="s">
        <v>29</v>
      </c>
      <c r="L21" t="s">
        <v>16</v>
      </c>
      <c r="M21" t="s">
        <v>28</v>
      </c>
      <c r="N21" t="b">
        <v>0</v>
      </c>
    </row>
    <row r="22" spans="1:14" x14ac:dyDescent="0.2">
      <c r="A22">
        <v>1012</v>
      </c>
      <c r="B22" t="s">
        <v>13</v>
      </c>
      <c r="C22" t="s">
        <v>22</v>
      </c>
      <c r="D22" t="s">
        <v>18</v>
      </c>
      <c r="E22">
        <v>61</v>
      </c>
      <c r="F22">
        <v>32</v>
      </c>
      <c r="G22">
        <v>135</v>
      </c>
      <c r="H22">
        <v>138.49274853066001</v>
      </c>
      <c r="I22">
        <v>0</v>
      </c>
      <c r="J22">
        <v>98.987302847145997</v>
      </c>
      <c r="K22" t="s">
        <v>31</v>
      </c>
      <c r="L22" t="s">
        <v>16</v>
      </c>
      <c r="M22" t="s">
        <v>17</v>
      </c>
      <c r="N22" t="b">
        <v>0</v>
      </c>
    </row>
    <row r="23" spans="1:14" x14ac:dyDescent="0.2">
      <c r="A23">
        <v>1059</v>
      </c>
      <c r="B23" t="s">
        <v>13</v>
      </c>
      <c r="C23" t="s">
        <v>22</v>
      </c>
      <c r="D23" t="s">
        <v>14</v>
      </c>
      <c r="E23">
        <v>278</v>
      </c>
      <c r="F23">
        <v>91</v>
      </c>
      <c r="G23">
        <v>44</v>
      </c>
      <c r="H23">
        <v>360.68215999632002</v>
      </c>
      <c r="I23">
        <v>35.278526346263</v>
      </c>
      <c r="J23">
        <v>64.396997784421998</v>
      </c>
      <c r="K23" t="s">
        <v>31</v>
      </c>
      <c r="L23" t="s">
        <v>16</v>
      </c>
      <c r="M23" t="s">
        <v>26</v>
      </c>
      <c r="N23" t="b">
        <v>0</v>
      </c>
    </row>
    <row r="24" spans="1:14" x14ac:dyDescent="0.2">
      <c r="A24">
        <v>1060</v>
      </c>
      <c r="B24" t="s">
        <v>13</v>
      </c>
      <c r="C24" t="s">
        <v>22</v>
      </c>
      <c r="D24" t="s">
        <v>18</v>
      </c>
      <c r="E24">
        <v>121</v>
      </c>
      <c r="F24">
        <v>9</v>
      </c>
      <c r="G24">
        <v>214</v>
      </c>
      <c r="H24">
        <v>128.44300776554999</v>
      </c>
      <c r="I24">
        <v>10.704171506101</v>
      </c>
      <c r="J24">
        <v>83.418902156501005</v>
      </c>
      <c r="K24" t="s">
        <v>31</v>
      </c>
      <c r="L24" t="s">
        <v>16</v>
      </c>
      <c r="M24" t="s">
        <v>26</v>
      </c>
      <c r="N24" t="b">
        <v>0</v>
      </c>
    </row>
    <row r="25" spans="1:14" x14ac:dyDescent="0.2">
      <c r="A25">
        <v>1108</v>
      </c>
      <c r="B25" t="s">
        <v>13</v>
      </c>
      <c r="C25" t="s">
        <v>22</v>
      </c>
      <c r="D25" t="s">
        <v>18</v>
      </c>
      <c r="E25">
        <v>110</v>
      </c>
      <c r="F25">
        <v>11</v>
      </c>
      <c r="G25">
        <v>211</v>
      </c>
      <c r="H25">
        <v>119.3668445098</v>
      </c>
      <c r="I25">
        <v>30.831163812179</v>
      </c>
      <c r="J25">
        <v>69.123333381814007</v>
      </c>
      <c r="K25" t="s">
        <v>31</v>
      </c>
      <c r="L25" t="s">
        <v>16</v>
      </c>
      <c r="M25" t="s">
        <v>27</v>
      </c>
      <c r="N25" t="b">
        <v>0</v>
      </c>
    </row>
    <row r="26" spans="1:14" x14ac:dyDescent="0.2">
      <c r="A26">
        <v>1155</v>
      </c>
      <c r="B26" t="s">
        <v>13</v>
      </c>
      <c r="C26" t="s">
        <v>22</v>
      </c>
      <c r="D26" t="s">
        <v>14</v>
      </c>
      <c r="E26">
        <v>284</v>
      </c>
      <c r="F26">
        <v>90</v>
      </c>
      <c r="G26">
        <v>44</v>
      </c>
      <c r="H26">
        <v>365.17169229810997</v>
      </c>
      <c r="I26">
        <v>11.551964273717999</v>
      </c>
      <c r="J26">
        <v>79.457664729507997</v>
      </c>
      <c r="K26" t="s">
        <v>31</v>
      </c>
      <c r="L26" t="s">
        <v>16</v>
      </c>
      <c r="M26" t="s">
        <v>28</v>
      </c>
      <c r="N26" t="b">
        <v>0</v>
      </c>
    </row>
    <row r="27" spans="1:14" x14ac:dyDescent="0.2">
      <c r="A27">
        <v>1156</v>
      </c>
      <c r="B27" t="s">
        <v>13</v>
      </c>
      <c r="C27" t="s">
        <v>22</v>
      </c>
      <c r="D27" t="s">
        <v>18</v>
      </c>
      <c r="E27">
        <v>134</v>
      </c>
      <c r="F27">
        <v>8</v>
      </c>
      <c r="G27">
        <v>211</v>
      </c>
      <c r="H27">
        <v>140.91791749505001</v>
      </c>
      <c r="I27">
        <v>1.385169132614E-2</v>
      </c>
      <c r="J27">
        <v>99.947155797590995</v>
      </c>
      <c r="K27" t="s">
        <v>31</v>
      </c>
      <c r="L27" t="s">
        <v>16</v>
      </c>
      <c r="M27" t="s">
        <v>28</v>
      </c>
      <c r="N27" t="b">
        <v>0</v>
      </c>
    </row>
    <row r="28" spans="1:14" x14ac:dyDescent="0.2">
      <c r="A28">
        <v>1249</v>
      </c>
      <c r="B28" t="s">
        <v>13</v>
      </c>
      <c r="C28" t="s">
        <v>19</v>
      </c>
      <c r="D28" t="s">
        <v>14</v>
      </c>
      <c r="E28">
        <v>206</v>
      </c>
      <c r="F28">
        <v>100</v>
      </c>
      <c r="G28">
        <v>44</v>
      </c>
      <c r="H28">
        <v>311.57085935642999</v>
      </c>
      <c r="I28">
        <v>16.423112798441998</v>
      </c>
      <c r="J28">
        <v>83.576887201557994</v>
      </c>
      <c r="K28" t="s">
        <v>31</v>
      </c>
      <c r="L28" t="s">
        <v>29</v>
      </c>
      <c r="M28" t="s">
        <v>26</v>
      </c>
      <c r="N28" t="b">
        <v>0</v>
      </c>
    </row>
    <row r="29" spans="1:14" x14ac:dyDescent="0.2">
      <c r="A29">
        <v>1250</v>
      </c>
      <c r="B29" t="s">
        <v>13</v>
      </c>
      <c r="C29" t="s">
        <v>19</v>
      </c>
      <c r="D29" t="s">
        <v>18</v>
      </c>
      <c r="E29">
        <v>0</v>
      </c>
      <c r="F29">
        <v>140</v>
      </c>
      <c r="G29">
        <v>223</v>
      </c>
      <c r="H29">
        <v>144.12849198681999</v>
      </c>
      <c r="I29">
        <v>0.29083136351606997</v>
      </c>
      <c r="J29">
        <v>83.664068896675005</v>
      </c>
      <c r="K29" t="s">
        <v>31</v>
      </c>
      <c r="L29" t="s">
        <v>29</v>
      </c>
      <c r="M29" t="s">
        <v>26</v>
      </c>
      <c r="N29" t="b">
        <v>0</v>
      </c>
    </row>
    <row r="30" spans="1:14" x14ac:dyDescent="0.2">
      <c r="A30">
        <v>1297</v>
      </c>
      <c r="B30" t="s">
        <v>13</v>
      </c>
      <c r="C30" t="s">
        <v>19</v>
      </c>
      <c r="D30" t="s">
        <v>14</v>
      </c>
      <c r="E30">
        <v>210</v>
      </c>
      <c r="F30">
        <v>99</v>
      </c>
      <c r="G30">
        <v>48</v>
      </c>
      <c r="H30">
        <v>310.97721337361997</v>
      </c>
      <c r="I30">
        <v>18.442173143411001</v>
      </c>
      <c r="J30">
        <v>78.941755291985004</v>
      </c>
      <c r="K30" t="s">
        <v>31</v>
      </c>
      <c r="L30" t="s">
        <v>29</v>
      </c>
      <c r="M30" t="s">
        <v>27</v>
      </c>
      <c r="N30" t="b">
        <v>0</v>
      </c>
    </row>
    <row r="31" spans="1:14" x14ac:dyDescent="0.2">
      <c r="A31">
        <v>1298</v>
      </c>
      <c r="B31" t="s">
        <v>13</v>
      </c>
      <c r="C31" t="s">
        <v>19</v>
      </c>
      <c r="D31" t="s">
        <v>18</v>
      </c>
      <c r="E31">
        <v>1</v>
      </c>
      <c r="F31">
        <v>126</v>
      </c>
      <c r="G31">
        <v>244</v>
      </c>
      <c r="H31">
        <v>126.63928653904</v>
      </c>
      <c r="I31">
        <v>17.956212782021002</v>
      </c>
      <c r="J31">
        <v>78.948865255471006</v>
      </c>
      <c r="K31" t="s">
        <v>31</v>
      </c>
      <c r="L31" t="s">
        <v>29</v>
      </c>
      <c r="M31" t="s">
        <v>27</v>
      </c>
      <c r="N31" t="b">
        <v>0</v>
      </c>
    </row>
    <row r="32" spans="1:14" x14ac:dyDescent="0.2">
      <c r="A32">
        <v>1345</v>
      </c>
      <c r="B32" t="s">
        <v>13</v>
      </c>
      <c r="C32" t="s">
        <v>19</v>
      </c>
      <c r="D32" t="s">
        <v>14</v>
      </c>
      <c r="E32">
        <v>204</v>
      </c>
      <c r="F32">
        <v>100</v>
      </c>
      <c r="G32">
        <v>47</v>
      </c>
      <c r="H32">
        <v>307.93807255399003</v>
      </c>
      <c r="I32">
        <v>6.6355144933219998</v>
      </c>
      <c r="J32">
        <v>93.364485506677994</v>
      </c>
      <c r="K32" t="s">
        <v>31</v>
      </c>
      <c r="L32" t="s">
        <v>29</v>
      </c>
      <c r="M32" t="s">
        <v>28</v>
      </c>
      <c r="N32" t="b">
        <v>0</v>
      </c>
    </row>
    <row r="33" spans="1:14" x14ac:dyDescent="0.2">
      <c r="A33">
        <v>1346</v>
      </c>
      <c r="B33" t="s">
        <v>13</v>
      </c>
      <c r="C33" t="s">
        <v>19</v>
      </c>
      <c r="D33" t="s">
        <v>18</v>
      </c>
      <c r="E33">
        <v>0</v>
      </c>
      <c r="F33">
        <v>150</v>
      </c>
      <c r="G33">
        <v>241</v>
      </c>
      <c r="H33">
        <v>150.78714793694999</v>
      </c>
      <c r="I33">
        <v>0.34844463905931999</v>
      </c>
      <c r="J33">
        <v>93.424243056923004</v>
      </c>
      <c r="K33" t="s">
        <v>31</v>
      </c>
      <c r="L33" t="s">
        <v>29</v>
      </c>
      <c r="M33" t="s">
        <v>28</v>
      </c>
      <c r="N33" t="b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9"/>
  <sheetViews>
    <sheetView workbookViewId="0">
      <selection activeCell="Q23" sqref="Q23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6</v>
      </c>
      <c r="B2" t="s">
        <v>19</v>
      </c>
      <c r="C2" t="s">
        <v>20</v>
      </c>
      <c r="D2" t="s">
        <v>18</v>
      </c>
      <c r="E2">
        <v>28</v>
      </c>
      <c r="F2">
        <v>96</v>
      </c>
      <c r="G2">
        <v>103</v>
      </c>
      <c r="H2">
        <v>49.918772587265998</v>
      </c>
      <c r="I2">
        <v>40.073052053396999</v>
      </c>
      <c r="J2">
        <v>49.059538044230003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COUNTIF($C$2:$C$16,"black")/15</f>
        <v>0.26666666666666666</v>
      </c>
    </row>
    <row r="3" spans="1:17" x14ac:dyDescent="0.2">
      <c r="A3">
        <v>104</v>
      </c>
      <c r="B3" t="s">
        <v>19</v>
      </c>
      <c r="C3" t="s">
        <v>25</v>
      </c>
      <c r="D3" t="s">
        <v>18</v>
      </c>
      <c r="E3">
        <v>53</v>
      </c>
      <c r="F3">
        <v>122</v>
      </c>
      <c r="G3">
        <v>122</v>
      </c>
      <c r="H3">
        <v>53.489268249504001</v>
      </c>
      <c r="I3">
        <v>40.669724703341998</v>
      </c>
      <c r="J3">
        <v>42.338591132521003</v>
      </c>
      <c r="K3" t="s">
        <v>15</v>
      </c>
      <c r="L3" t="s">
        <v>16</v>
      </c>
      <c r="M3" t="s">
        <v>28</v>
      </c>
      <c r="N3" t="b">
        <v>0</v>
      </c>
      <c r="P3" t="s">
        <v>50</v>
      </c>
      <c r="Q3" s="1">
        <f>COUNTIF($C$2:$C$16,"yellow")/15</f>
        <v>0.13333333333333333</v>
      </c>
    </row>
    <row r="4" spans="1:17" x14ac:dyDescent="0.2">
      <c r="A4">
        <v>135</v>
      </c>
      <c r="B4" t="s">
        <v>19</v>
      </c>
      <c r="C4" t="s">
        <v>20</v>
      </c>
      <c r="D4" t="s">
        <v>14</v>
      </c>
      <c r="E4">
        <v>194</v>
      </c>
      <c r="F4">
        <v>56</v>
      </c>
      <c r="G4">
        <v>22</v>
      </c>
      <c r="H4">
        <v>232.62198004928999</v>
      </c>
      <c r="I4">
        <v>36.093503919790997</v>
      </c>
      <c r="J4">
        <v>63.906213938801002</v>
      </c>
      <c r="K4" t="s">
        <v>15</v>
      </c>
      <c r="L4" t="s">
        <v>29</v>
      </c>
      <c r="M4" t="s">
        <v>17</v>
      </c>
      <c r="N4" t="b">
        <v>0</v>
      </c>
      <c r="P4" t="s">
        <v>44</v>
      </c>
      <c r="Q4" s="1">
        <f>COUNTIF($C$2:$C$16,"blue")/15</f>
        <v>0.13333333333333333</v>
      </c>
    </row>
    <row r="5" spans="1:17" x14ac:dyDescent="0.2">
      <c r="A5">
        <v>136</v>
      </c>
      <c r="B5" t="s">
        <v>19</v>
      </c>
      <c r="C5" t="s">
        <v>20</v>
      </c>
      <c r="D5" t="s">
        <v>18</v>
      </c>
      <c r="E5">
        <v>20</v>
      </c>
      <c r="F5">
        <v>89</v>
      </c>
      <c r="G5">
        <v>78</v>
      </c>
      <c r="H5">
        <v>66.903083879500002</v>
      </c>
      <c r="I5">
        <v>36.006378652955</v>
      </c>
      <c r="J5">
        <v>63.956717250859001</v>
      </c>
      <c r="K5" t="s">
        <v>15</v>
      </c>
      <c r="L5" t="s">
        <v>29</v>
      </c>
      <c r="M5" t="s">
        <v>17</v>
      </c>
      <c r="N5" t="b">
        <v>0</v>
      </c>
      <c r="P5" t="s">
        <v>48</v>
      </c>
      <c r="Q5" s="1">
        <f>COUNTIF($C$2:$C$16,"red")/15</f>
        <v>0.13333333333333333</v>
      </c>
    </row>
    <row r="6" spans="1:17" x14ac:dyDescent="0.2">
      <c r="A6">
        <v>183</v>
      </c>
      <c r="B6" t="s">
        <v>19</v>
      </c>
      <c r="C6" t="s">
        <v>13</v>
      </c>
      <c r="D6" t="s">
        <v>14</v>
      </c>
      <c r="E6">
        <v>202</v>
      </c>
      <c r="F6">
        <v>100</v>
      </c>
      <c r="G6">
        <v>32</v>
      </c>
      <c r="H6">
        <v>225.30217793080001</v>
      </c>
      <c r="I6">
        <v>47.944910197211001</v>
      </c>
      <c r="J6">
        <v>48.290025567653998</v>
      </c>
      <c r="K6" t="s">
        <v>15</v>
      </c>
      <c r="L6" t="s">
        <v>29</v>
      </c>
      <c r="M6" t="s">
        <v>26</v>
      </c>
      <c r="N6" t="b">
        <v>0</v>
      </c>
      <c r="P6" t="s">
        <v>49</v>
      </c>
      <c r="Q6" s="1">
        <f>COUNTIF($C$2:$C$16,"white")/15</f>
        <v>0.33333333333333331</v>
      </c>
    </row>
    <row r="7" spans="1:17" x14ac:dyDescent="0.2">
      <c r="A7">
        <v>264</v>
      </c>
      <c r="B7" t="s">
        <v>19</v>
      </c>
      <c r="C7" t="s">
        <v>20</v>
      </c>
      <c r="D7" t="s">
        <v>18</v>
      </c>
      <c r="E7">
        <v>22</v>
      </c>
      <c r="F7">
        <v>102</v>
      </c>
      <c r="G7">
        <v>136</v>
      </c>
      <c r="H7">
        <v>34.907060896913002</v>
      </c>
      <c r="I7">
        <v>44.238136376999996</v>
      </c>
      <c r="J7">
        <v>55.629370017734999</v>
      </c>
      <c r="K7" t="s">
        <v>15</v>
      </c>
      <c r="L7" t="s">
        <v>29</v>
      </c>
      <c r="M7" t="s">
        <v>28</v>
      </c>
      <c r="N7" t="b">
        <v>0</v>
      </c>
    </row>
    <row r="8" spans="1:17" x14ac:dyDescent="0.2">
      <c r="A8">
        <v>629</v>
      </c>
      <c r="B8" t="s">
        <v>19</v>
      </c>
      <c r="C8" t="s">
        <v>23</v>
      </c>
      <c r="D8" t="s">
        <v>14</v>
      </c>
      <c r="E8">
        <v>0</v>
      </c>
      <c r="F8">
        <v>0</v>
      </c>
      <c r="G8">
        <v>0</v>
      </c>
      <c r="H8">
        <v>0</v>
      </c>
      <c r="I8">
        <v>37.475601821730997</v>
      </c>
      <c r="J8">
        <v>62.524398178269003</v>
      </c>
      <c r="K8" t="s">
        <v>29</v>
      </c>
      <c r="L8" t="s">
        <v>16</v>
      </c>
      <c r="M8" t="s">
        <v>17</v>
      </c>
      <c r="N8" t="b">
        <v>0</v>
      </c>
    </row>
    <row r="9" spans="1:17" x14ac:dyDescent="0.2">
      <c r="A9">
        <v>631</v>
      </c>
      <c r="B9" t="s">
        <v>19</v>
      </c>
      <c r="C9" t="s">
        <v>23</v>
      </c>
      <c r="D9" t="s">
        <v>14</v>
      </c>
      <c r="E9">
        <v>113</v>
      </c>
      <c r="F9">
        <v>10</v>
      </c>
      <c r="G9">
        <v>59</v>
      </c>
      <c r="H9">
        <v>177.13913879251001</v>
      </c>
      <c r="I9">
        <v>40.887976524153999</v>
      </c>
      <c r="J9">
        <v>44.195760412836002</v>
      </c>
      <c r="K9" t="s">
        <v>29</v>
      </c>
      <c r="L9" t="s">
        <v>16</v>
      </c>
      <c r="M9" t="s">
        <v>17</v>
      </c>
      <c r="N9" t="b">
        <v>0</v>
      </c>
    </row>
    <row r="10" spans="1:17" x14ac:dyDescent="0.2">
      <c r="A10">
        <v>632</v>
      </c>
      <c r="B10" t="s">
        <v>19</v>
      </c>
      <c r="C10" t="s">
        <v>24</v>
      </c>
      <c r="D10" t="s">
        <v>18</v>
      </c>
      <c r="E10">
        <v>149</v>
      </c>
      <c r="F10">
        <v>153</v>
      </c>
      <c r="G10">
        <v>152</v>
      </c>
      <c r="H10">
        <v>153.32845968378999</v>
      </c>
      <c r="I10">
        <v>36.763427656425002</v>
      </c>
      <c r="J10">
        <v>43.493687437970003</v>
      </c>
      <c r="K10" t="s">
        <v>29</v>
      </c>
      <c r="L10" t="s">
        <v>16</v>
      </c>
      <c r="M10" t="s">
        <v>17</v>
      </c>
      <c r="N10" t="b">
        <v>0</v>
      </c>
    </row>
    <row r="11" spans="1:17" x14ac:dyDescent="0.2">
      <c r="A11">
        <v>679</v>
      </c>
      <c r="B11" t="s">
        <v>19</v>
      </c>
      <c r="C11" t="s">
        <v>13</v>
      </c>
      <c r="D11" t="s">
        <v>14</v>
      </c>
      <c r="E11">
        <v>172</v>
      </c>
      <c r="F11">
        <v>7</v>
      </c>
      <c r="G11">
        <v>55</v>
      </c>
      <c r="H11">
        <v>222.15618873650001</v>
      </c>
      <c r="I11">
        <v>12.892530960262</v>
      </c>
      <c r="J11">
        <v>25.297482385843001</v>
      </c>
      <c r="K11" t="s">
        <v>29</v>
      </c>
      <c r="L11" t="s">
        <v>16</v>
      </c>
      <c r="M11" t="s">
        <v>26</v>
      </c>
      <c r="N11" t="b">
        <v>0</v>
      </c>
    </row>
    <row r="12" spans="1:17" x14ac:dyDescent="0.2">
      <c r="A12">
        <v>680</v>
      </c>
      <c r="B12" t="s">
        <v>19</v>
      </c>
      <c r="C12" t="s">
        <v>24</v>
      </c>
      <c r="D12" t="s">
        <v>18</v>
      </c>
      <c r="E12">
        <v>142</v>
      </c>
      <c r="F12">
        <v>139</v>
      </c>
      <c r="G12">
        <v>141</v>
      </c>
      <c r="H12">
        <v>142.59272666749001</v>
      </c>
      <c r="I12">
        <v>13.789358715173</v>
      </c>
      <c r="J12">
        <v>48.634257864471003</v>
      </c>
      <c r="K12" t="s">
        <v>29</v>
      </c>
      <c r="L12" t="s">
        <v>16</v>
      </c>
      <c r="M12" t="s">
        <v>26</v>
      </c>
      <c r="N12" t="b">
        <v>0</v>
      </c>
    </row>
    <row r="13" spans="1:17" x14ac:dyDescent="0.2">
      <c r="A13">
        <v>1065</v>
      </c>
      <c r="B13" t="s">
        <v>19</v>
      </c>
      <c r="C13" t="s">
        <v>25</v>
      </c>
      <c r="D13" t="s">
        <v>14</v>
      </c>
      <c r="E13">
        <v>175</v>
      </c>
      <c r="F13">
        <v>32</v>
      </c>
      <c r="G13">
        <v>65</v>
      </c>
      <c r="H13">
        <v>209.00696646733999</v>
      </c>
      <c r="I13">
        <v>9.4586966805113999</v>
      </c>
      <c r="J13">
        <v>27.502325352681002</v>
      </c>
      <c r="K13" t="s">
        <v>31</v>
      </c>
      <c r="L13" t="s">
        <v>16</v>
      </c>
      <c r="M13" t="s">
        <v>26</v>
      </c>
      <c r="N13" t="b">
        <v>0</v>
      </c>
    </row>
    <row r="14" spans="1:17" x14ac:dyDescent="0.2">
      <c r="A14">
        <v>1066</v>
      </c>
      <c r="B14" t="s">
        <v>19</v>
      </c>
      <c r="C14" t="s">
        <v>24</v>
      </c>
      <c r="D14" t="s">
        <v>18</v>
      </c>
      <c r="E14">
        <v>166</v>
      </c>
      <c r="F14">
        <v>173</v>
      </c>
      <c r="G14">
        <v>162</v>
      </c>
      <c r="H14">
        <v>175.47802584022</v>
      </c>
      <c r="I14">
        <v>10.838186619682</v>
      </c>
      <c r="J14">
        <v>59.656464203420001</v>
      </c>
      <c r="K14" t="s">
        <v>31</v>
      </c>
      <c r="L14" t="s">
        <v>16</v>
      </c>
      <c r="M14" t="s">
        <v>26</v>
      </c>
      <c r="N14" t="b">
        <v>0</v>
      </c>
    </row>
    <row r="15" spans="1:17" x14ac:dyDescent="0.2">
      <c r="A15">
        <v>1114</v>
      </c>
      <c r="B15" t="s">
        <v>19</v>
      </c>
      <c r="C15" t="s">
        <v>24</v>
      </c>
      <c r="D15" t="s">
        <v>18</v>
      </c>
      <c r="E15">
        <v>145</v>
      </c>
      <c r="F15">
        <v>166</v>
      </c>
      <c r="G15">
        <v>162</v>
      </c>
      <c r="H15">
        <v>154.00972569915001</v>
      </c>
      <c r="I15">
        <v>18.907420143267998</v>
      </c>
      <c r="J15">
        <v>71.954134279681</v>
      </c>
      <c r="K15" t="s">
        <v>31</v>
      </c>
      <c r="L15" t="s">
        <v>16</v>
      </c>
      <c r="M15" t="s">
        <v>27</v>
      </c>
      <c r="N15" t="b">
        <v>0</v>
      </c>
    </row>
    <row r="16" spans="1:17" x14ac:dyDescent="0.2">
      <c r="A16">
        <v>1162</v>
      </c>
      <c r="B16" t="s">
        <v>19</v>
      </c>
      <c r="C16" t="s">
        <v>24</v>
      </c>
      <c r="D16" t="s">
        <v>18</v>
      </c>
      <c r="E16">
        <v>148</v>
      </c>
      <c r="F16">
        <v>156</v>
      </c>
      <c r="G16">
        <v>153</v>
      </c>
      <c r="H16">
        <v>152.78427753776</v>
      </c>
      <c r="I16">
        <v>2.3227901184804001</v>
      </c>
      <c r="J16">
        <v>79.368736871194002</v>
      </c>
      <c r="K16" t="s">
        <v>31</v>
      </c>
      <c r="L16" t="s">
        <v>16</v>
      </c>
      <c r="M16" t="s">
        <v>28</v>
      </c>
      <c r="N16" t="b">
        <v>0</v>
      </c>
    </row>
    <row r="19" spans="16:16" x14ac:dyDescent="0.2">
      <c r="P19" t="s">
        <v>43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1"/>
  <sheetViews>
    <sheetView workbookViewId="0">
      <selection activeCell="P30" sqref="P30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10</v>
      </c>
      <c r="B2" t="s">
        <v>21</v>
      </c>
      <c r="C2" t="s">
        <v>20</v>
      </c>
      <c r="D2" t="s">
        <v>18</v>
      </c>
      <c r="E2">
        <v>32</v>
      </c>
      <c r="F2">
        <v>94</v>
      </c>
      <c r="G2">
        <v>11</v>
      </c>
      <c r="H2">
        <v>164.91470849411999</v>
      </c>
      <c r="I2">
        <v>38.221527276585</v>
      </c>
      <c r="J2">
        <v>49.630874395724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COUNTIF($C$2:$C$61,"black")/60</f>
        <v>0.38333333333333336</v>
      </c>
    </row>
    <row r="3" spans="1:17" x14ac:dyDescent="0.2">
      <c r="A3">
        <v>12</v>
      </c>
      <c r="B3" t="s">
        <v>21</v>
      </c>
      <c r="C3" t="s">
        <v>19</v>
      </c>
      <c r="D3" t="s">
        <v>18</v>
      </c>
      <c r="E3">
        <v>61</v>
      </c>
      <c r="F3">
        <v>127</v>
      </c>
      <c r="G3">
        <v>75</v>
      </c>
      <c r="H3">
        <v>160.25325116101001</v>
      </c>
      <c r="I3">
        <v>0</v>
      </c>
      <c r="J3">
        <v>48.804538639547999</v>
      </c>
      <c r="K3" t="s">
        <v>15</v>
      </c>
      <c r="L3" t="s">
        <v>16</v>
      </c>
      <c r="M3" t="s">
        <v>17</v>
      </c>
      <c r="N3" t="b">
        <v>0</v>
      </c>
      <c r="P3" t="s">
        <v>50</v>
      </c>
      <c r="Q3" s="1">
        <f>COUNTIF($C$2:$C$61,"yellow")/60</f>
        <v>0.2</v>
      </c>
    </row>
    <row r="4" spans="1:17" x14ac:dyDescent="0.2">
      <c r="A4">
        <v>42</v>
      </c>
      <c r="B4" t="s">
        <v>21</v>
      </c>
      <c r="C4" t="s">
        <v>20</v>
      </c>
      <c r="D4" t="s">
        <v>18</v>
      </c>
      <c r="E4">
        <v>37</v>
      </c>
      <c r="F4">
        <v>134</v>
      </c>
      <c r="G4">
        <v>26</v>
      </c>
      <c r="H4">
        <v>128.86125132306</v>
      </c>
      <c r="I4">
        <v>37.125746475630997</v>
      </c>
      <c r="J4">
        <v>47.644034599565003</v>
      </c>
      <c r="K4" t="s">
        <v>15</v>
      </c>
      <c r="L4" t="s">
        <v>16</v>
      </c>
      <c r="M4" t="s">
        <v>26</v>
      </c>
      <c r="N4" t="b">
        <v>0</v>
      </c>
      <c r="P4" t="s">
        <v>45</v>
      </c>
      <c r="Q4" s="1">
        <f>COUNTIF($C$2:$C$61,"cyaan")/60</f>
        <v>0</v>
      </c>
    </row>
    <row r="5" spans="1:17" x14ac:dyDescent="0.2">
      <c r="A5">
        <v>43</v>
      </c>
      <c r="B5" t="s">
        <v>21</v>
      </c>
      <c r="C5" t="s">
        <v>25</v>
      </c>
      <c r="D5" t="s">
        <v>14</v>
      </c>
      <c r="E5">
        <v>96</v>
      </c>
      <c r="F5">
        <v>59</v>
      </c>
      <c r="G5">
        <v>38</v>
      </c>
      <c r="H5">
        <v>221.52104312818</v>
      </c>
      <c r="I5">
        <v>42.087146709582001</v>
      </c>
      <c r="J5">
        <v>44.211840797759997</v>
      </c>
      <c r="K5" t="s">
        <v>15</v>
      </c>
      <c r="L5" t="s">
        <v>16</v>
      </c>
      <c r="M5" t="s">
        <v>26</v>
      </c>
      <c r="N5" t="b">
        <v>0</v>
      </c>
      <c r="P5" t="s">
        <v>48</v>
      </c>
      <c r="Q5" s="1">
        <f>COUNTIF($C$2:$C$61,"red")/60</f>
        <v>3.3333333333333333E-2</v>
      </c>
    </row>
    <row r="6" spans="1:17" x14ac:dyDescent="0.2">
      <c r="A6">
        <v>44</v>
      </c>
      <c r="B6" t="s">
        <v>21</v>
      </c>
      <c r="C6" t="s">
        <v>25</v>
      </c>
      <c r="D6" t="s">
        <v>18</v>
      </c>
      <c r="E6">
        <v>60</v>
      </c>
      <c r="F6">
        <v>143</v>
      </c>
      <c r="G6">
        <v>84</v>
      </c>
      <c r="H6">
        <v>152.55480940991001</v>
      </c>
      <c r="I6">
        <v>10.771481823604001</v>
      </c>
      <c r="J6">
        <v>45.058829305011997</v>
      </c>
      <c r="K6" t="s">
        <v>15</v>
      </c>
      <c r="L6" t="s">
        <v>16</v>
      </c>
      <c r="M6" t="s">
        <v>26</v>
      </c>
      <c r="N6" t="b">
        <v>0</v>
      </c>
    </row>
    <row r="7" spans="1:17" x14ac:dyDescent="0.2">
      <c r="A7">
        <v>74</v>
      </c>
      <c r="B7" t="s">
        <v>21</v>
      </c>
      <c r="C7" t="s">
        <v>20</v>
      </c>
      <c r="D7" t="s">
        <v>18</v>
      </c>
      <c r="E7">
        <v>43</v>
      </c>
      <c r="F7">
        <v>122</v>
      </c>
      <c r="G7">
        <v>21</v>
      </c>
      <c r="H7">
        <v>141.65263090015</v>
      </c>
      <c r="I7">
        <v>33.373660745271003</v>
      </c>
      <c r="J7">
        <v>50.252657630994001</v>
      </c>
      <c r="K7" t="s">
        <v>15</v>
      </c>
      <c r="L7" t="s">
        <v>16</v>
      </c>
      <c r="M7" t="s">
        <v>27</v>
      </c>
      <c r="N7" t="b">
        <v>0</v>
      </c>
    </row>
    <row r="8" spans="1:17" x14ac:dyDescent="0.2">
      <c r="A8">
        <v>76</v>
      </c>
      <c r="B8" t="s">
        <v>21</v>
      </c>
      <c r="C8" t="s">
        <v>19</v>
      </c>
      <c r="D8" t="s">
        <v>18</v>
      </c>
      <c r="E8">
        <v>53</v>
      </c>
      <c r="F8">
        <v>124</v>
      </c>
      <c r="G8">
        <v>63</v>
      </c>
      <c r="H8">
        <v>155.30399948191001</v>
      </c>
      <c r="I8">
        <v>0</v>
      </c>
      <c r="J8">
        <v>44.981748272307001</v>
      </c>
      <c r="K8" t="s">
        <v>15</v>
      </c>
      <c r="L8" t="s">
        <v>16</v>
      </c>
      <c r="M8" t="s">
        <v>27</v>
      </c>
      <c r="N8" t="b">
        <v>0</v>
      </c>
    </row>
    <row r="9" spans="1:17" x14ac:dyDescent="0.2">
      <c r="A9">
        <v>106</v>
      </c>
      <c r="B9" t="s">
        <v>21</v>
      </c>
      <c r="C9" t="s">
        <v>20</v>
      </c>
      <c r="D9" t="s">
        <v>18</v>
      </c>
      <c r="E9">
        <v>35</v>
      </c>
      <c r="F9">
        <v>125</v>
      </c>
      <c r="G9">
        <v>18</v>
      </c>
      <c r="H9">
        <v>135.88401665424999</v>
      </c>
      <c r="I9">
        <v>36.815052356980999</v>
      </c>
      <c r="J9">
        <v>53.185968994916003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107</v>
      </c>
      <c r="B10" t="s">
        <v>21</v>
      </c>
      <c r="C10" t="s">
        <v>23</v>
      </c>
      <c r="D10" t="s">
        <v>14</v>
      </c>
      <c r="E10">
        <v>82</v>
      </c>
      <c r="F10">
        <v>55</v>
      </c>
      <c r="G10">
        <v>33</v>
      </c>
      <c r="H10">
        <v>218.91121868096999</v>
      </c>
      <c r="I10">
        <v>38.699700535109002</v>
      </c>
      <c r="J10">
        <v>44.924529994735003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108</v>
      </c>
      <c r="B11" t="s">
        <v>21</v>
      </c>
      <c r="C11" t="s">
        <v>25</v>
      </c>
      <c r="D11" t="s">
        <v>18</v>
      </c>
      <c r="E11">
        <v>54</v>
      </c>
      <c r="F11">
        <v>119</v>
      </c>
      <c r="G11">
        <v>64</v>
      </c>
      <c r="H11">
        <v>159.78009699396</v>
      </c>
      <c r="I11">
        <v>1.8011343213172999</v>
      </c>
      <c r="J11">
        <v>45.141496737598999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141</v>
      </c>
      <c r="B12" t="s">
        <v>21</v>
      </c>
      <c r="C12" t="s">
        <v>20</v>
      </c>
      <c r="D12" t="s">
        <v>14</v>
      </c>
      <c r="E12">
        <v>115</v>
      </c>
      <c r="F12">
        <v>91</v>
      </c>
      <c r="G12">
        <v>15</v>
      </c>
      <c r="H12">
        <v>200.57665669373</v>
      </c>
      <c r="I12">
        <v>35.330932121856002</v>
      </c>
      <c r="J12">
        <v>64.667657171103997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142</v>
      </c>
      <c r="B13" t="s">
        <v>21</v>
      </c>
      <c r="C13" t="s">
        <v>20</v>
      </c>
      <c r="D13" t="s">
        <v>18</v>
      </c>
      <c r="E13">
        <v>5</v>
      </c>
      <c r="F13">
        <v>70</v>
      </c>
      <c r="G13">
        <v>5</v>
      </c>
      <c r="H13">
        <v>185.08944825607</v>
      </c>
      <c r="I13">
        <v>35.140599527920998</v>
      </c>
      <c r="J13">
        <v>64.752694591517994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144</v>
      </c>
      <c r="B14" t="s">
        <v>21</v>
      </c>
      <c r="C14" t="s">
        <v>20</v>
      </c>
      <c r="D14" t="s">
        <v>18</v>
      </c>
      <c r="E14">
        <v>2</v>
      </c>
      <c r="F14">
        <v>112</v>
      </c>
      <c r="G14">
        <v>26</v>
      </c>
      <c r="H14">
        <v>145.16019646469999</v>
      </c>
      <c r="I14">
        <v>30.961495241708999</v>
      </c>
      <c r="J14">
        <v>69.008219702971004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146</v>
      </c>
      <c r="B15" t="s">
        <v>21</v>
      </c>
      <c r="C15" t="s">
        <v>20</v>
      </c>
      <c r="D15" t="s">
        <v>18</v>
      </c>
      <c r="E15">
        <v>2</v>
      </c>
      <c r="F15">
        <v>129</v>
      </c>
      <c r="G15">
        <v>30</v>
      </c>
      <c r="H15">
        <v>129.83652733512</v>
      </c>
      <c r="I15">
        <v>38.926464790860003</v>
      </c>
      <c r="J15">
        <v>59.690370310330003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189</v>
      </c>
      <c r="B16" t="s">
        <v>21</v>
      </c>
      <c r="C16" t="s">
        <v>19</v>
      </c>
      <c r="D16" t="s">
        <v>14</v>
      </c>
      <c r="E16">
        <v>144</v>
      </c>
      <c r="F16">
        <v>100</v>
      </c>
      <c r="G16">
        <v>28</v>
      </c>
      <c r="H16">
        <v>213.78159642873001</v>
      </c>
      <c r="I16">
        <v>27.356995216575001</v>
      </c>
      <c r="J16">
        <v>37.208978191032998</v>
      </c>
      <c r="K16" t="s">
        <v>15</v>
      </c>
      <c r="L16" t="s">
        <v>29</v>
      </c>
      <c r="M16" t="s">
        <v>26</v>
      </c>
      <c r="N16" t="b">
        <v>0</v>
      </c>
    </row>
    <row r="17" spans="1:14" x14ac:dyDescent="0.2">
      <c r="A17">
        <v>190</v>
      </c>
      <c r="B17" t="s">
        <v>21</v>
      </c>
      <c r="C17" t="s">
        <v>20</v>
      </c>
      <c r="D17" t="s">
        <v>18</v>
      </c>
      <c r="E17">
        <v>16</v>
      </c>
      <c r="F17">
        <v>128</v>
      </c>
      <c r="G17">
        <v>78</v>
      </c>
      <c r="H17">
        <v>149.89785885369</v>
      </c>
      <c r="I17">
        <v>0</v>
      </c>
      <c r="J17">
        <v>59.849754057334998</v>
      </c>
      <c r="K17" t="s">
        <v>15</v>
      </c>
      <c r="L17" t="s">
        <v>29</v>
      </c>
      <c r="M17" t="s">
        <v>26</v>
      </c>
      <c r="N17" t="b">
        <v>0</v>
      </c>
    </row>
    <row r="18" spans="1:14" x14ac:dyDescent="0.2">
      <c r="A18">
        <v>192</v>
      </c>
      <c r="B18" t="s">
        <v>21</v>
      </c>
      <c r="C18" t="s">
        <v>20</v>
      </c>
      <c r="D18" t="s">
        <v>18</v>
      </c>
      <c r="E18">
        <v>2</v>
      </c>
      <c r="F18">
        <v>145</v>
      </c>
      <c r="G18">
        <v>36</v>
      </c>
      <c r="H18">
        <v>115.47763846632</v>
      </c>
      <c r="I18">
        <v>36.829353660918002</v>
      </c>
      <c r="J18">
        <v>57.052107242992001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194</v>
      </c>
      <c r="B19" t="s">
        <v>21</v>
      </c>
      <c r="C19" t="s">
        <v>20</v>
      </c>
      <c r="D19" t="s">
        <v>18</v>
      </c>
      <c r="E19">
        <v>2</v>
      </c>
      <c r="F19">
        <v>104</v>
      </c>
      <c r="G19">
        <v>24</v>
      </c>
      <c r="H19">
        <v>152.84762726686</v>
      </c>
      <c r="I19">
        <v>18.650214979681</v>
      </c>
      <c r="J19">
        <v>75.838862873542993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233</v>
      </c>
      <c r="B20" t="s">
        <v>21</v>
      </c>
      <c r="C20" t="s">
        <v>20</v>
      </c>
      <c r="D20" t="s">
        <v>14</v>
      </c>
      <c r="E20">
        <v>128</v>
      </c>
      <c r="F20">
        <v>94</v>
      </c>
      <c r="G20">
        <v>19</v>
      </c>
      <c r="H20">
        <v>206.88984590701</v>
      </c>
      <c r="I20">
        <v>44.202180376610997</v>
      </c>
      <c r="J20">
        <v>55.797819623389998</v>
      </c>
      <c r="K20" t="s">
        <v>15</v>
      </c>
      <c r="L20" t="s">
        <v>29</v>
      </c>
      <c r="M20" t="s">
        <v>27</v>
      </c>
      <c r="N20" t="b">
        <v>0</v>
      </c>
    </row>
    <row r="21" spans="1:14" x14ac:dyDescent="0.2">
      <c r="A21">
        <v>234</v>
      </c>
      <c r="B21" t="s">
        <v>21</v>
      </c>
      <c r="C21" t="s">
        <v>20</v>
      </c>
      <c r="D21" t="s">
        <v>18</v>
      </c>
      <c r="E21">
        <v>2</v>
      </c>
      <c r="F21">
        <v>95</v>
      </c>
      <c r="G21">
        <v>24</v>
      </c>
      <c r="H21">
        <v>161.39577480686</v>
      </c>
      <c r="I21">
        <v>26.605531627988</v>
      </c>
      <c r="J21">
        <v>73.371183511960993</v>
      </c>
      <c r="K21" t="s">
        <v>15</v>
      </c>
      <c r="L21" t="s">
        <v>29</v>
      </c>
      <c r="M21" t="s">
        <v>27</v>
      </c>
      <c r="N21" t="b">
        <v>0</v>
      </c>
    </row>
    <row r="22" spans="1:14" x14ac:dyDescent="0.2">
      <c r="A22">
        <v>235</v>
      </c>
      <c r="B22" t="s">
        <v>21</v>
      </c>
      <c r="C22" t="s">
        <v>20</v>
      </c>
      <c r="D22" t="s">
        <v>14</v>
      </c>
      <c r="E22">
        <v>129</v>
      </c>
      <c r="F22">
        <v>94</v>
      </c>
      <c r="G22">
        <v>20</v>
      </c>
      <c r="H22">
        <v>206.94069189602001</v>
      </c>
      <c r="I22">
        <v>46.025620714683001</v>
      </c>
      <c r="J22">
        <v>53.974379285316999</v>
      </c>
      <c r="K22" t="s">
        <v>15</v>
      </c>
      <c r="L22" t="s">
        <v>29</v>
      </c>
      <c r="M22" t="s">
        <v>27</v>
      </c>
      <c r="N22" t="b">
        <v>0</v>
      </c>
    </row>
    <row r="23" spans="1:14" x14ac:dyDescent="0.2">
      <c r="A23">
        <v>236</v>
      </c>
      <c r="B23" t="s">
        <v>21</v>
      </c>
      <c r="C23" t="s">
        <v>20</v>
      </c>
      <c r="D23" t="s">
        <v>18</v>
      </c>
      <c r="E23">
        <v>1</v>
      </c>
      <c r="F23">
        <v>100</v>
      </c>
      <c r="G23">
        <v>26</v>
      </c>
      <c r="H23">
        <v>157.09195003523999</v>
      </c>
      <c r="I23">
        <v>28.751423066011998</v>
      </c>
      <c r="J23">
        <v>71.173785374012994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269</v>
      </c>
      <c r="B24" t="s">
        <v>21</v>
      </c>
      <c r="C24" t="s">
        <v>20</v>
      </c>
      <c r="D24" t="s">
        <v>14</v>
      </c>
      <c r="E24">
        <v>127</v>
      </c>
      <c r="F24">
        <v>100</v>
      </c>
      <c r="G24">
        <v>25</v>
      </c>
      <c r="H24">
        <v>202.17287385005</v>
      </c>
      <c r="I24">
        <v>42.355463188728002</v>
      </c>
      <c r="J24">
        <v>57.642731106260001</v>
      </c>
      <c r="K24" t="s">
        <v>15</v>
      </c>
      <c r="L24" t="s">
        <v>29</v>
      </c>
      <c r="M24" t="s">
        <v>28</v>
      </c>
      <c r="N24" t="b">
        <v>0</v>
      </c>
    </row>
    <row r="25" spans="1:14" x14ac:dyDescent="0.2">
      <c r="A25">
        <v>270</v>
      </c>
      <c r="B25" t="s">
        <v>21</v>
      </c>
      <c r="C25" t="s">
        <v>20</v>
      </c>
      <c r="D25" t="s">
        <v>18</v>
      </c>
      <c r="E25">
        <v>14</v>
      </c>
      <c r="F25">
        <v>116</v>
      </c>
      <c r="G25">
        <v>38</v>
      </c>
      <c r="H25">
        <v>144.83235462635</v>
      </c>
      <c r="I25">
        <v>36.637416126413001</v>
      </c>
      <c r="J25">
        <v>62.636239032458001</v>
      </c>
      <c r="K25" t="s">
        <v>15</v>
      </c>
      <c r="L25" t="s">
        <v>29</v>
      </c>
      <c r="M25" t="s">
        <v>28</v>
      </c>
      <c r="N25" t="b">
        <v>0</v>
      </c>
    </row>
    <row r="26" spans="1:14" x14ac:dyDescent="0.2">
      <c r="A26">
        <v>272</v>
      </c>
      <c r="B26" t="s">
        <v>21</v>
      </c>
      <c r="C26" t="s">
        <v>20</v>
      </c>
      <c r="D26" t="s">
        <v>18</v>
      </c>
      <c r="E26">
        <v>2</v>
      </c>
      <c r="F26">
        <v>131</v>
      </c>
      <c r="G26">
        <v>33</v>
      </c>
      <c r="H26">
        <v>128.33332043164</v>
      </c>
      <c r="I26">
        <v>33.785521385597001</v>
      </c>
      <c r="J26">
        <v>64.461924464209005</v>
      </c>
      <c r="K26" t="s">
        <v>15</v>
      </c>
      <c r="L26" t="s">
        <v>29</v>
      </c>
      <c r="M26" t="s">
        <v>28</v>
      </c>
      <c r="N26" t="b">
        <v>0</v>
      </c>
    </row>
    <row r="27" spans="1:14" x14ac:dyDescent="0.2">
      <c r="A27">
        <v>274</v>
      </c>
      <c r="B27" t="s">
        <v>21</v>
      </c>
      <c r="C27" t="s">
        <v>20</v>
      </c>
      <c r="D27" t="s">
        <v>18</v>
      </c>
      <c r="E27">
        <v>1</v>
      </c>
      <c r="F27">
        <v>128</v>
      </c>
      <c r="G27">
        <v>32</v>
      </c>
      <c r="H27">
        <v>131.21454591540001</v>
      </c>
      <c r="I27">
        <v>31.574786033504999</v>
      </c>
      <c r="J27">
        <v>66.856728108731005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314</v>
      </c>
      <c r="B28" t="s">
        <v>21</v>
      </c>
      <c r="C28" t="s">
        <v>19</v>
      </c>
      <c r="D28" t="s">
        <v>18</v>
      </c>
      <c r="E28">
        <v>36</v>
      </c>
      <c r="F28">
        <v>150</v>
      </c>
      <c r="G28">
        <v>74</v>
      </c>
      <c r="H28">
        <v>133.65083437697999</v>
      </c>
      <c r="I28">
        <v>0</v>
      </c>
      <c r="J28">
        <v>74.594125477313</v>
      </c>
      <c r="K28" t="s">
        <v>30</v>
      </c>
      <c r="L28" t="s">
        <v>16</v>
      </c>
      <c r="M28" t="s">
        <v>17</v>
      </c>
      <c r="N28" t="b">
        <v>0</v>
      </c>
    </row>
    <row r="29" spans="1:14" x14ac:dyDescent="0.2">
      <c r="A29">
        <v>376</v>
      </c>
      <c r="B29" t="s">
        <v>21</v>
      </c>
      <c r="C29" t="s">
        <v>19</v>
      </c>
      <c r="D29" t="s">
        <v>18</v>
      </c>
      <c r="E29">
        <v>23</v>
      </c>
      <c r="F29">
        <v>134</v>
      </c>
      <c r="G29">
        <v>53</v>
      </c>
      <c r="H29">
        <v>134.19125532852999</v>
      </c>
      <c r="I29">
        <v>0</v>
      </c>
      <c r="J29">
        <v>75.826406291528002</v>
      </c>
      <c r="K29" t="s">
        <v>30</v>
      </c>
      <c r="L29" t="s">
        <v>16</v>
      </c>
      <c r="M29" t="s">
        <v>27</v>
      </c>
      <c r="N29" t="b">
        <v>0</v>
      </c>
    </row>
    <row r="30" spans="1:14" x14ac:dyDescent="0.2">
      <c r="A30">
        <v>410</v>
      </c>
      <c r="B30" t="s">
        <v>21</v>
      </c>
      <c r="C30" t="s">
        <v>19</v>
      </c>
      <c r="D30" t="s">
        <v>18</v>
      </c>
      <c r="E30">
        <v>13</v>
      </c>
      <c r="F30">
        <v>152</v>
      </c>
      <c r="G30">
        <v>65</v>
      </c>
      <c r="H30">
        <v>122.22819450784</v>
      </c>
      <c r="I30">
        <v>0</v>
      </c>
      <c r="J30">
        <v>81.933357070829999</v>
      </c>
      <c r="K30" t="s">
        <v>30</v>
      </c>
      <c r="L30" t="s">
        <v>16</v>
      </c>
      <c r="M30" t="s">
        <v>28</v>
      </c>
      <c r="N30" t="b">
        <v>0</v>
      </c>
    </row>
    <row r="31" spans="1:14" x14ac:dyDescent="0.2">
      <c r="A31">
        <v>539</v>
      </c>
      <c r="B31" t="s">
        <v>21</v>
      </c>
      <c r="C31" t="s">
        <v>20</v>
      </c>
      <c r="D31" t="s">
        <v>14</v>
      </c>
      <c r="E31">
        <v>135</v>
      </c>
      <c r="F31">
        <v>100</v>
      </c>
      <c r="G31">
        <v>27</v>
      </c>
      <c r="H31">
        <v>207.33599430944</v>
      </c>
      <c r="I31">
        <v>43.775029469670002</v>
      </c>
      <c r="J31">
        <v>56.224519104076997</v>
      </c>
      <c r="K31" t="s">
        <v>30</v>
      </c>
      <c r="L31" t="s">
        <v>29</v>
      </c>
      <c r="M31" t="s">
        <v>27</v>
      </c>
      <c r="N31" t="b">
        <v>0</v>
      </c>
    </row>
    <row r="32" spans="1:14" x14ac:dyDescent="0.2">
      <c r="A32">
        <v>540</v>
      </c>
      <c r="B32" t="s">
        <v>21</v>
      </c>
      <c r="C32" t="s">
        <v>20</v>
      </c>
      <c r="D32" t="s">
        <v>18</v>
      </c>
      <c r="E32">
        <v>17</v>
      </c>
      <c r="F32">
        <v>119</v>
      </c>
      <c r="G32">
        <v>54</v>
      </c>
      <c r="H32">
        <v>147.10400807617</v>
      </c>
      <c r="I32">
        <v>5.7784817519400997</v>
      </c>
      <c r="J32">
        <v>60.743690894902002</v>
      </c>
      <c r="K32" t="s">
        <v>30</v>
      </c>
      <c r="L32" t="s">
        <v>29</v>
      </c>
      <c r="M32" t="s">
        <v>27</v>
      </c>
      <c r="N32" t="b">
        <v>0</v>
      </c>
    </row>
    <row r="33" spans="1:14" x14ac:dyDescent="0.2">
      <c r="A33">
        <v>635</v>
      </c>
      <c r="B33" t="s">
        <v>21</v>
      </c>
      <c r="C33" t="s">
        <v>23</v>
      </c>
      <c r="D33" t="s">
        <v>14</v>
      </c>
      <c r="E33">
        <v>0</v>
      </c>
      <c r="F33">
        <v>0</v>
      </c>
      <c r="G33">
        <v>0</v>
      </c>
      <c r="H33">
        <v>0</v>
      </c>
      <c r="I33">
        <v>37.475601821730997</v>
      </c>
      <c r="J33">
        <v>62.524398178269003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636</v>
      </c>
      <c r="B34" t="s">
        <v>21</v>
      </c>
      <c r="C34" t="s">
        <v>19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37.475601821730997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637</v>
      </c>
      <c r="B35" t="s">
        <v>21</v>
      </c>
      <c r="C35" t="s">
        <v>25</v>
      </c>
      <c r="D35" t="s">
        <v>14</v>
      </c>
      <c r="E35">
        <v>93</v>
      </c>
      <c r="F35">
        <v>55</v>
      </c>
      <c r="G35">
        <v>44</v>
      </c>
      <c r="H35">
        <v>224.66101918355</v>
      </c>
      <c r="I35">
        <v>47.747611102684999</v>
      </c>
      <c r="J35">
        <v>52.252388897315001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638</v>
      </c>
      <c r="B36" t="s">
        <v>21</v>
      </c>
      <c r="C36" t="s">
        <v>25</v>
      </c>
      <c r="D36" t="s">
        <v>18</v>
      </c>
      <c r="E36">
        <v>106</v>
      </c>
      <c r="F36">
        <v>167</v>
      </c>
      <c r="G36">
        <v>60</v>
      </c>
      <c r="H36">
        <v>150.68139777962</v>
      </c>
      <c r="I36">
        <v>0</v>
      </c>
      <c r="J36">
        <v>99.081771381989995</v>
      </c>
      <c r="K36" t="s">
        <v>29</v>
      </c>
      <c r="L36" t="s">
        <v>16</v>
      </c>
      <c r="M36" t="s">
        <v>17</v>
      </c>
      <c r="N36" t="b">
        <v>0</v>
      </c>
    </row>
    <row r="37" spans="1:14" x14ac:dyDescent="0.2">
      <c r="A37">
        <v>684</v>
      </c>
      <c r="B37" t="s">
        <v>21</v>
      </c>
      <c r="C37" t="s">
        <v>19</v>
      </c>
      <c r="D37" t="s">
        <v>18</v>
      </c>
      <c r="E37">
        <v>14</v>
      </c>
      <c r="F37">
        <v>173</v>
      </c>
      <c r="G37">
        <v>84</v>
      </c>
      <c r="H37">
        <v>118.21447959126</v>
      </c>
      <c r="I37">
        <v>0</v>
      </c>
      <c r="J37">
        <v>100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686</v>
      </c>
      <c r="B38" t="s">
        <v>21</v>
      </c>
      <c r="C38" t="s">
        <v>20</v>
      </c>
      <c r="D38" t="s">
        <v>18</v>
      </c>
      <c r="E38">
        <v>44</v>
      </c>
      <c r="F38">
        <v>152</v>
      </c>
      <c r="G38">
        <v>38</v>
      </c>
      <c r="H38">
        <v>117.83071742176</v>
      </c>
      <c r="I38">
        <v>8.7981095211678007</v>
      </c>
      <c r="J38">
        <v>44.437126134194003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688</v>
      </c>
      <c r="B39" t="s">
        <v>21</v>
      </c>
      <c r="C39" t="s">
        <v>25</v>
      </c>
      <c r="D39" t="s">
        <v>18</v>
      </c>
      <c r="E39">
        <v>40</v>
      </c>
      <c r="F39">
        <v>144</v>
      </c>
      <c r="G39">
        <v>33</v>
      </c>
      <c r="H39">
        <v>122.7860004902</v>
      </c>
      <c r="I39">
        <v>6.3834134307383996</v>
      </c>
      <c r="J39">
        <v>48.235052120452004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735</v>
      </c>
      <c r="B40" t="s">
        <v>21</v>
      </c>
      <c r="C40" t="s">
        <v>19</v>
      </c>
      <c r="D40" t="s">
        <v>14</v>
      </c>
      <c r="E40">
        <v>156</v>
      </c>
      <c r="F40">
        <v>100</v>
      </c>
      <c r="G40">
        <v>34</v>
      </c>
      <c r="H40">
        <v>222.39129197195999</v>
      </c>
      <c r="I40">
        <v>0.52641943931730995</v>
      </c>
      <c r="J40">
        <v>99.473580560683004</v>
      </c>
      <c r="K40" t="s">
        <v>29</v>
      </c>
      <c r="L40" t="s">
        <v>16</v>
      </c>
      <c r="M40" t="s">
        <v>27</v>
      </c>
      <c r="N40" t="b">
        <v>0</v>
      </c>
    </row>
    <row r="41" spans="1:14" x14ac:dyDescent="0.2">
      <c r="A41">
        <v>736</v>
      </c>
      <c r="B41" t="s">
        <v>21</v>
      </c>
      <c r="C41" t="s">
        <v>19</v>
      </c>
      <c r="D41" t="s">
        <v>18</v>
      </c>
      <c r="E41">
        <v>0</v>
      </c>
      <c r="F41">
        <v>175</v>
      </c>
      <c r="G41">
        <v>104</v>
      </c>
      <c r="H41">
        <v>131.41391818404</v>
      </c>
      <c r="I41">
        <v>0</v>
      </c>
      <c r="J41">
        <v>100</v>
      </c>
      <c r="K41" t="s">
        <v>29</v>
      </c>
      <c r="L41" t="s">
        <v>16</v>
      </c>
      <c r="M41" t="s">
        <v>27</v>
      </c>
      <c r="N41" t="b">
        <v>0</v>
      </c>
    </row>
    <row r="42" spans="1:14" x14ac:dyDescent="0.2">
      <c r="A42">
        <v>738</v>
      </c>
      <c r="B42" t="s">
        <v>21</v>
      </c>
      <c r="C42" t="s">
        <v>25</v>
      </c>
      <c r="D42" t="s">
        <v>18</v>
      </c>
      <c r="E42">
        <v>43</v>
      </c>
      <c r="F42">
        <v>153</v>
      </c>
      <c r="G42">
        <v>36</v>
      </c>
      <c r="H42">
        <v>116.17036842795</v>
      </c>
      <c r="I42">
        <v>14.862379983752</v>
      </c>
      <c r="J42">
        <v>45.199384707870998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788</v>
      </c>
      <c r="B43" t="s">
        <v>21</v>
      </c>
      <c r="C43" t="s">
        <v>25</v>
      </c>
      <c r="D43" t="s">
        <v>18</v>
      </c>
      <c r="E43">
        <v>82</v>
      </c>
      <c r="F43">
        <v>143</v>
      </c>
      <c r="G43">
        <v>30</v>
      </c>
      <c r="H43">
        <v>141.83871063715</v>
      </c>
      <c r="I43">
        <v>1.5235636039841001E-3</v>
      </c>
      <c r="J43">
        <v>73.011594319026003</v>
      </c>
      <c r="K43" t="s">
        <v>29</v>
      </c>
      <c r="L43" t="s">
        <v>16</v>
      </c>
      <c r="M43" t="s">
        <v>28</v>
      </c>
      <c r="N43" t="b">
        <v>0</v>
      </c>
    </row>
    <row r="44" spans="1:14" x14ac:dyDescent="0.2">
      <c r="A44">
        <v>789</v>
      </c>
      <c r="B44" t="s">
        <v>21</v>
      </c>
      <c r="C44" t="s">
        <v>19</v>
      </c>
      <c r="D44" t="s">
        <v>14</v>
      </c>
      <c r="E44">
        <v>155</v>
      </c>
      <c r="F44">
        <v>99</v>
      </c>
      <c r="G44">
        <v>34</v>
      </c>
      <c r="H44">
        <v>222.1412324392</v>
      </c>
      <c r="I44">
        <v>8.2423098127088998</v>
      </c>
      <c r="J44">
        <v>91.757690187291004</v>
      </c>
      <c r="K44" t="s">
        <v>29</v>
      </c>
      <c r="L44" t="s">
        <v>16</v>
      </c>
      <c r="M44" t="s">
        <v>28</v>
      </c>
      <c r="N44" t="b">
        <v>0</v>
      </c>
    </row>
    <row r="45" spans="1:14" x14ac:dyDescent="0.2">
      <c r="A45">
        <v>790</v>
      </c>
      <c r="B45" t="s">
        <v>21</v>
      </c>
      <c r="C45" t="s">
        <v>19</v>
      </c>
      <c r="D45" t="s">
        <v>18</v>
      </c>
      <c r="E45">
        <v>1</v>
      </c>
      <c r="F45">
        <v>174</v>
      </c>
      <c r="G45">
        <v>102</v>
      </c>
      <c r="H45">
        <v>129.99635172081</v>
      </c>
      <c r="I45">
        <v>7.8999594280654999E-4</v>
      </c>
      <c r="J45">
        <v>99.992551466825006</v>
      </c>
      <c r="K45" t="s">
        <v>29</v>
      </c>
      <c r="L45" t="s">
        <v>16</v>
      </c>
      <c r="M45" t="s">
        <v>28</v>
      </c>
      <c r="N45" t="b">
        <v>0</v>
      </c>
    </row>
    <row r="46" spans="1:14" x14ac:dyDescent="0.2">
      <c r="A46">
        <v>792</v>
      </c>
      <c r="B46" t="s">
        <v>21</v>
      </c>
      <c r="C46" t="s">
        <v>20</v>
      </c>
      <c r="D46" t="s">
        <v>18</v>
      </c>
      <c r="E46">
        <v>36</v>
      </c>
      <c r="F46">
        <v>151</v>
      </c>
      <c r="G46">
        <v>40</v>
      </c>
      <c r="H46">
        <v>116.72101686612</v>
      </c>
      <c r="I46">
        <v>6.5014298408371003</v>
      </c>
      <c r="J46">
        <v>43.480112780471003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835</v>
      </c>
      <c r="B47" t="s">
        <v>21</v>
      </c>
      <c r="C47" t="s">
        <v>19</v>
      </c>
      <c r="D47" t="s">
        <v>14</v>
      </c>
      <c r="E47">
        <v>151</v>
      </c>
      <c r="F47">
        <v>100</v>
      </c>
      <c r="G47">
        <v>35</v>
      </c>
      <c r="H47">
        <v>219.63174904738</v>
      </c>
      <c r="I47">
        <v>31.583699223716</v>
      </c>
      <c r="J47">
        <v>68.416300776284004</v>
      </c>
      <c r="K47" t="s">
        <v>29</v>
      </c>
      <c r="L47" t="s">
        <v>29</v>
      </c>
      <c r="M47" t="s">
        <v>17</v>
      </c>
      <c r="N47" t="b">
        <v>0</v>
      </c>
    </row>
    <row r="48" spans="1:14" x14ac:dyDescent="0.2">
      <c r="A48">
        <v>836</v>
      </c>
      <c r="B48" t="s">
        <v>21</v>
      </c>
      <c r="C48" t="s">
        <v>19</v>
      </c>
      <c r="D48" t="s">
        <v>18</v>
      </c>
      <c r="E48">
        <v>0</v>
      </c>
      <c r="F48">
        <v>181</v>
      </c>
      <c r="G48">
        <v>95</v>
      </c>
      <c r="H48">
        <v>120.55373702532999</v>
      </c>
      <c r="I48">
        <v>0</v>
      </c>
      <c r="J48">
        <v>100</v>
      </c>
      <c r="K48" t="s">
        <v>29</v>
      </c>
      <c r="L48" t="s">
        <v>29</v>
      </c>
      <c r="M48" t="s">
        <v>17</v>
      </c>
      <c r="N48" t="b">
        <v>0</v>
      </c>
    </row>
    <row r="49" spans="1:14" x14ac:dyDescent="0.2">
      <c r="A49">
        <v>884</v>
      </c>
      <c r="B49" t="s">
        <v>21</v>
      </c>
      <c r="C49" t="s">
        <v>19</v>
      </c>
      <c r="D49" t="s">
        <v>18</v>
      </c>
      <c r="E49">
        <v>18</v>
      </c>
      <c r="F49">
        <v>172</v>
      </c>
      <c r="G49">
        <v>72</v>
      </c>
      <c r="H49">
        <v>111.41662922472</v>
      </c>
      <c r="I49">
        <v>0.95217082420841004</v>
      </c>
      <c r="J49">
        <v>79.675040811754997</v>
      </c>
      <c r="K49" t="s">
        <v>29</v>
      </c>
      <c r="L49" t="s">
        <v>29</v>
      </c>
      <c r="M49" t="s">
        <v>26</v>
      </c>
      <c r="N49" t="b">
        <v>0</v>
      </c>
    </row>
    <row r="50" spans="1:14" x14ac:dyDescent="0.2">
      <c r="A50">
        <v>930</v>
      </c>
      <c r="B50" t="s">
        <v>21</v>
      </c>
      <c r="C50" t="s">
        <v>19</v>
      </c>
      <c r="D50" t="s">
        <v>18</v>
      </c>
      <c r="E50">
        <v>0</v>
      </c>
      <c r="F50">
        <v>183</v>
      </c>
      <c r="G50">
        <v>68</v>
      </c>
      <c r="H50">
        <v>99.101730976921999</v>
      </c>
      <c r="I50">
        <v>0</v>
      </c>
      <c r="J50">
        <v>100</v>
      </c>
      <c r="K50" t="s">
        <v>29</v>
      </c>
      <c r="L50" t="s">
        <v>29</v>
      </c>
      <c r="M50" t="s">
        <v>27</v>
      </c>
      <c r="N50" t="b">
        <v>0</v>
      </c>
    </row>
    <row r="51" spans="1:14" x14ac:dyDescent="0.2">
      <c r="A51">
        <v>978</v>
      </c>
      <c r="B51" t="s">
        <v>21</v>
      </c>
      <c r="C51" t="s">
        <v>19</v>
      </c>
      <c r="D51" t="s">
        <v>18</v>
      </c>
      <c r="E51">
        <v>1</v>
      </c>
      <c r="F51">
        <v>183</v>
      </c>
      <c r="G51">
        <v>79</v>
      </c>
      <c r="H51">
        <v>106.50890285221</v>
      </c>
      <c r="I51">
        <v>9.2090955618591999E-2</v>
      </c>
      <c r="J51">
        <v>99.874672786502003</v>
      </c>
      <c r="K51" t="s">
        <v>29</v>
      </c>
      <c r="L51" t="s">
        <v>29</v>
      </c>
      <c r="M51" t="s">
        <v>28</v>
      </c>
      <c r="N51" t="b">
        <v>0</v>
      </c>
    </row>
    <row r="52" spans="1:14" x14ac:dyDescent="0.2">
      <c r="A52">
        <v>1022</v>
      </c>
      <c r="B52" t="s">
        <v>21</v>
      </c>
      <c r="C52" t="s">
        <v>19</v>
      </c>
      <c r="D52" t="s">
        <v>18</v>
      </c>
      <c r="E52">
        <v>4</v>
      </c>
      <c r="F52">
        <v>164</v>
      </c>
      <c r="G52">
        <v>59</v>
      </c>
      <c r="H52">
        <v>108.75117730997999</v>
      </c>
      <c r="I52">
        <v>0</v>
      </c>
      <c r="J52">
        <v>99.999266432338999</v>
      </c>
      <c r="K52" t="s">
        <v>31</v>
      </c>
      <c r="L52" t="s">
        <v>16</v>
      </c>
      <c r="M52" t="s">
        <v>17</v>
      </c>
      <c r="N52" t="b">
        <v>0</v>
      </c>
    </row>
    <row r="53" spans="1:14" x14ac:dyDescent="0.2">
      <c r="A53">
        <v>1024</v>
      </c>
      <c r="B53" t="s">
        <v>21</v>
      </c>
      <c r="C53" t="s">
        <v>25</v>
      </c>
      <c r="D53" t="s">
        <v>18</v>
      </c>
      <c r="E53">
        <v>55</v>
      </c>
      <c r="F53">
        <v>110</v>
      </c>
      <c r="G53">
        <v>30</v>
      </c>
      <c r="H53">
        <v>158.08219269931999</v>
      </c>
      <c r="I53">
        <v>0</v>
      </c>
      <c r="J53">
        <v>85.135057453352999</v>
      </c>
      <c r="K53" t="s">
        <v>31</v>
      </c>
      <c r="L53" t="s">
        <v>16</v>
      </c>
      <c r="M53" t="s">
        <v>17</v>
      </c>
      <c r="N53" t="b">
        <v>0</v>
      </c>
    </row>
    <row r="54" spans="1:14" x14ac:dyDescent="0.2">
      <c r="A54">
        <v>1070</v>
      </c>
      <c r="B54" t="s">
        <v>21</v>
      </c>
      <c r="C54" t="s">
        <v>19</v>
      </c>
      <c r="D54" t="s">
        <v>18</v>
      </c>
      <c r="E54">
        <v>11</v>
      </c>
      <c r="F54">
        <v>167</v>
      </c>
      <c r="G54">
        <v>57</v>
      </c>
      <c r="H54">
        <v>105.15382031768</v>
      </c>
      <c r="I54">
        <v>0.71426918886038004</v>
      </c>
      <c r="J54">
        <v>98.078560582250006</v>
      </c>
      <c r="K54" t="s">
        <v>31</v>
      </c>
      <c r="L54" t="s">
        <v>16</v>
      </c>
      <c r="M54" t="s">
        <v>26</v>
      </c>
      <c r="N54" t="b">
        <v>0</v>
      </c>
    </row>
    <row r="55" spans="1:14" x14ac:dyDescent="0.2">
      <c r="A55">
        <v>1072</v>
      </c>
      <c r="B55" t="s">
        <v>21</v>
      </c>
      <c r="C55" t="s">
        <v>25</v>
      </c>
      <c r="D55" t="s">
        <v>18</v>
      </c>
      <c r="E55">
        <v>85</v>
      </c>
      <c r="F55">
        <v>169</v>
      </c>
      <c r="G55">
        <v>47</v>
      </c>
      <c r="H55">
        <v>130.08607965140999</v>
      </c>
      <c r="I55">
        <v>16.033194193094001</v>
      </c>
      <c r="J55">
        <v>69.413457056639999</v>
      </c>
      <c r="K55" t="s">
        <v>31</v>
      </c>
      <c r="L55" t="s">
        <v>16</v>
      </c>
      <c r="M55" t="s">
        <v>26</v>
      </c>
      <c r="N55" t="b">
        <v>0</v>
      </c>
    </row>
    <row r="56" spans="1:14" x14ac:dyDescent="0.2">
      <c r="A56">
        <v>1118</v>
      </c>
      <c r="B56" t="s">
        <v>21</v>
      </c>
      <c r="C56" t="s">
        <v>19</v>
      </c>
      <c r="D56" t="s">
        <v>18</v>
      </c>
      <c r="E56">
        <v>0</v>
      </c>
      <c r="F56">
        <v>147</v>
      </c>
      <c r="G56">
        <v>45</v>
      </c>
      <c r="H56">
        <v>117.22343976483</v>
      </c>
      <c r="I56">
        <v>0</v>
      </c>
      <c r="J56">
        <v>99.999379288902006</v>
      </c>
      <c r="K56" t="s">
        <v>31</v>
      </c>
      <c r="L56" t="s">
        <v>16</v>
      </c>
      <c r="M56" t="s">
        <v>27</v>
      </c>
      <c r="N56" t="b">
        <v>0</v>
      </c>
    </row>
    <row r="57" spans="1:14" x14ac:dyDescent="0.2">
      <c r="A57">
        <v>1120</v>
      </c>
      <c r="B57" t="s">
        <v>21</v>
      </c>
      <c r="C57" t="s">
        <v>25</v>
      </c>
      <c r="D57" t="s">
        <v>18</v>
      </c>
      <c r="E57">
        <v>85</v>
      </c>
      <c r="F57">
        <v>167</v>
      </c>
      <c r="G57">
        <v>40</v>
      </c>
      <c r="H57">
        <v>128.47609381149999</v>
      </c>
      <c r="I57">
        <v>0</v>
      </c>
      <c r="J57">
        <v>95.491690024080995</v>
      </c>
      <c r="K57" t="s">
        <v>31</v>
      </c>
      <c r="L57" t="s">
        <v>16</v>
      </c>
      <c r="M57" t="s">
        <v>27</v>
      </c>
      <c r="N57" t="b">
        <v>0</v>
      </c>
    </row>
    <row r="58" spans="1:14" x14ac:dyDescent="0.2">
      <c r="A58">
        <v>1166</v>
      </c>
      <c r="B58" t="s">
        <v>21</v>
      </c>
      <c r="C58" t="s">
        <v>19</v>
      </c>
      <c r="D58" t="s">
        <v>18</v>
      </c>
      <c r="E58">
        <v>4</v>
      </c>
      <c r="F58">
        <v>152</v>
      </c>
      <c r="G58">
        <v>46</v>
      </c>
      <c r="H58">
        <v>113.07272981148</v>
      </c>
      <c r="I58">
        <v>2.7992377667718</v>
      </c>
      <c r="J58">
        <v>97.008454649436004</v>
      </c>
      <c r="K58" t="s">
        <v>31</v>
      </c>
      <c r="L58" t="s">
        <v>16</v>
      </c>
      <c r="M58" t="s">
        <v>28</v>
      </c>
      <c r="N58" t="b">
        <v>0</v>
      </c>
    </row>
    <row r="59" spans="1:14" x14ac:dyDescent="0.2">
      <c r="A59">
        <v>1168</v>
      </c>
      <c r="B59" t="s">
        <v>21</v>
      </c>
      <c r="C59" t="s">
        <v>25</v>
      </c>
      <c r="D59" t="s">
        <v>18</v>
      </c>
      <c r="E59">
        <v>93</v>
      </c>
      <c r="F59">
        <v>166</v>
      </c>
      <c r="G59">
        <v>47</v>
      </c>
      <c r="H59">
        <v>137.12353754398001</v>
      </c>
      <c r="I59">
        <v>0</v>
      </c>
      <c r="J59">
        <v>86.620720606538001</v>
      </c>
      <c r="K59" t="s">
        <v>31</v>
      </c>
      <c r="L59" t="s">
        <v>16</v>
      </c>
      <c r="M59" t="s">
        <v>28</v>
      </c>
      <c r="N59" t="b">
        <v>0</v>
      </c>
    </row>
    <row r="60" spans="1:14" x14ac:dyDescent="0.2">
      <c r="A60">
        <v>1310</v>
      </c>
      <c r="B60" t="s">
        <v>21</v>
      </c>
      <c r="C60" t="s">
        <v>19</v>
      </c>
      <c r="D60" t="s">
        <v>18</v>
      </c>
      <c r="E60">
        <v>3</v>
      </c>
      <c r="F60">
        <v>184</v>
      </c>
      <c r="G60">
        <v>67</v>
      </c>
      <c r="H60">
        <v>97.528878862796006</v>
      </c>
      <c r="I60">
        <v>0.89546040117123005</v>
      </c>
      <c r="J60">
        <v>98.915730568498006</v>
      </c>
      <c r="K60" t="s">
        <v>31</v>
      </c>
      <c r="L60" t="s">
        <v>29</v>
      </c>
      <c r="M60" t="s">
        <v>27</v>
      </c>
      <c r="N60" t="b">
        <v>0</v>
      </c>
    </row>
    <row r="61" spans="1:14" x14ac:dyDescent="0.2">
      <c r="A61">
        <v>1358</v>
      </c>
      <c r="B61" t="s">
        <v>21</v>
      </c>
      <c r="C61" t="s">
        <v>19</v>
      </c>
      <c r="D61" t="s">
        <v>18</v>
      </c>
      <c r="E61">
        <v>1</v>
      </c>
      <c r="F61">
        <v>179</v>
      </c>
      <c r="G61">
        <v>92</v>
      </c>
      <c r="H61">
        <v>118.88253260406</v>
      </c>
      <c r="I61">
        <v>0</v>
      </c>
      <c r="J61">
        <v>94.446949233167999</v>
      </c>
      <c r="K61" t="s">
        <v>31</v>
      </c>
      <c r="L61" t="s">
        <v>29</v>
      </c>
      <c r="M61" t="s">
        <v>28</v>
      </c>
      <c r="N61" t="b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6"/>
  <sheetViews>
    <sheetView workbookViewId="0">
      <selection activeCell="P7" sqref="P7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14</v>
      </c>
      <c r="B2" t="s">
        <v>22</v>
      </c>
      <c r="C2" t="s">
        <v>20</v>
      </c>
      <c r="D2" t="s">
        <v>18</v>
      </c>
      <c r="E2">
        <v>117</v>
      </c>
      <c r="F2">
        <v>71</v>
      </c>
      <c r="G2">
        <v>127</v>
      </c>
      <c r="H2">
        <v>71.910443055217002</v>
      </c>
      <c r="I2">
        <v>3.9262798357486002</v>
      </c>
      <c r="J2">
        <v>41.947938138803003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COUNTIF($C$2:$C$46,"black")/45</f>
        <v>0.17777777777777778</v>
      </c>
    </row>
    <row r="3" spans="1:17" x14ac:dyDescent="0.2">
      <c r="A3">
        <v>45</v>
      </c>
      <c r="B3" t="s">
        <v>22</v>
      </c>
      <c r="C3" t="s">
        <v>13</v>
      </c>
      <c r="D3" t="s">
        <v>14</v>
      </c>
      <c r="E3">
        <v>266</v>
      </c>
      <c r="F3">
        <v>73</v>
      </c>
      <c r="G3">
        <v>41</v>
      </c>
      <c r="H3">
        <v>178.84289508827001</v>
      </c>
      <c r="I3">
        <v>39.221379998769997</v>
      </c>
      <c r="J3">
        <v>52.589634914660998</v>
      </c>
      <c r="K3" t="s">
        <v>15</v>
      </c>
      <c r="L3" t="s">
        <v>16</v>
      </c>
      <c r="M3" t="s">
        <v>26</v>
      </c>
      <c r="N3" t="b">
        <v>0</v>
      </c>
      <c r="P3" t="s">
        <v>49</v>
      </c>
      <c r="Q3" s="1">
        <f>COUNTIF($C$2:$C$46,"white")/45</f>
        <v>0.64444444444444449</v>
      </c>
    </row>
    <row r="4" spans="1:17" x14ac:dyDescent="0.2">
      <c r="A4">
        <v>46</v>
      </c>
      <c r="B4" t="s">
        <v>22</v>
      </c>
      <c r="C4" t="s">
        <v>20</v>
      </c>
      <c r="D4" t="s">
        <v>18</v>
      </c>
      <c r="E4">
        <v>111</v>
      </c>
      <c r="F4">
        <v>67</v>
      </c>
      <c r="G4">
        <v>140</v>
      </c>
      <c r="H4">
        <v>69.629408689241004</v>
      </c>
      <c r="I4">
        <v>20.046147048716001</v>
      </c>
      <c r="J4">
        <v>41.755969124700997</v>
      </c>
      <c r="K4" t="s">
        <v>15</v>
      </c>
      <c r="L4" t="s">
        <v>16</v>
      </c>
      <c r="M4" t="s">
        <v>26</v>
      </c>
      <c r="N4" t="b">
        <v>0</v>
      </c>
      <c r="P4" t="s">
        <v>44</v>
      </c>
      <c r="Q4" s="1">
        <f>COUNTIF($C$2:$C$46,"blue")/45</f>
        <v>8.8888888888888892E-2</v>
      </c>
    </row>
    <row r="5" spans="1:17" x14ac:dyDescent="0.2">
      <c r="A5">
        <v>47</v>
      </c>
      <c r="B5" t="s">
        <v>22</v>
      </c>
      <c r="C5" t="s">
        <v>23</v>
      </c>
      <c r="D5" t="s">
        <v>14</v>
      </c>
      <c r="E5">
        <v>162</v>
      </c>
      <c r="F5">
        <v>56</v>
      </c>
      <c r="G5">
        <v>44</v>
      </c>
      <c r="H5">
        <v>106.90501025455001</v>
      </c>
      <c r="I5">
        <v>37.895033239078998</v>
      </c>
      <c r="J5">
        <v>47.440723500856002</v>
      </c>
      <c r="K5" t="s">
        <v>15</v>
      </c>
      <c r="L5" t="s">
        <v>16</v>
      </c>
      <c r="M5" t="s">
        <v>26</v>
      </c>
      <c r="N5" t="b">
        <v>0</v>
      </c>
      <c r="P5" t="s">
        <v>48</v>
      </c>
      <c r="Q5" s="1">
        <f>COUNTIF($C$2:$C$46,"red")/45</f>
        <v>4.4444444444444446E-2</v>
      </c>
    </row>
    <row r="6" spans="1:17" x14ac:dyDescent="0.2">
      <c r="A6">
        <v>48</v>
      </c>
      <c r="B6" t="s">
        <v>22</v>
      </c>
      <c r="C6" t="s">
        <v>25</v>
      </c>
      <c r="D6" t="s">
        <v>18</v>
      </c>
      <c r="E6">
        <v>136</v>
      </c>
      <c r="F6">
        <v>84</v>
      </c>
      <c r="G6">
        <v>132</v>
      </c>
      <c r="H6">
        <v>84.018104926578999</v>
      </c>
      <c r="I6">
        <v>5.9704507660420996</v>
      </c>
      <c r="J6">
        <v>36.850827887534003</v>
      </c>
      <c r="K6" t="s">
        <v>15</v>
      </c>
      <c r="L6" t="s">
        <v>16</v>
      </c>
      <c r="M6" t="s">
        <v>26</v>
      </c>
      <c r="N6" t="b">
        <v>0</v>
      </c>
      <c r="P6" t="s">
        <v>50</v>
      </c>
      <c r="Q6" s="1">
        <f>COUNTIF($C$2:$C$46,"yellow")/45</f>
        <v>4.4444444444444446E-2</v>
      </c>
    </row>
    <row r="7" spans="1:17" x14ac:dyDescent="0.2">
      <c r="A7">
        <v>110</v>
      </c>
      <c r="B7" t="s">
        <v>22</v>
      </c>
      <c r="C7" t="s">
        <v>20</v>
      </c>
      <c r="D7" t="s">
        <v>18</v>
      </c>
      <c r="E7">
        <v>112</v>
      </c>
      <c r="F7">
        <v>66</v>
      </c>
      <c r="G7">
        <v>136</v>
      </c>
      <c r="H7">
        <v>68.031034672695</v>
      </c>
      <c r="I7">
        <v>7.2206757738151</v>
      </c>
      <c r="J7">
        <v>50.844703161845999</v>
      </c>
      <c r="K7" t="s">
        <v>15</v>
      </c>
      <c r="L7" t="s">
        <v>16</v>
      </c>
      <c r="M7" t="s">
        <v>28</v>
      </c>
      <c r="N7" t="b">
        <v>0</v>
      </c>
    </row>
    <row r="8" spans="1:17" x14ac:dyDescent="0.2">
      <c r="A8">
        <v>112</v>
      </c>
      <c r="B8" t="s">
        <v>22</v>
      </c>
      <c r="C8" t="s">
        <v>25</v>
      </c>
      <c r="D8" t="s">
        <v>18</v>
      </c>
      <c r="E8">
        <v>154</v>
      </c>
      <c r="F8">
        <v>95</v>
      </c>
      <c r="G8">
        <v>150</v>
      </c>
      <c r="H8">
        <v>101.20706909275</v>
      </c>
      <c r="I8">
        <v>2.2268857062084</v>
      </c>
      <c r="J8">
        <v>43.134286331772003</v>
      </c>
      <c r="K8" t="s">
        <v>15</v>
      </c>
      <c r="L8" t="s">
        <v>16</v>
      </c>
      <c r="M8" t="s">
        <v>28</v>
      </c>
      <c r="N8" t="b">
        <v>0</v>
      </c>
      <c r="Q8">
        <f>SUM(Q2:Q6)</f>
        <v>1</v>
      </c>
    </row>
    <row r="9" spans="1:17" x14ac:dyDescent="0.2">
      <c r="A9">
        <v>147</v>
      </c>
      <c r="B9" t="s">
        <v>22</v>
      </c>
      <c r="C9" t="s">
        <v>20</v>
      </c>
      <c r="D9" t="s">
        <v>14</v>
      </c>
      <c r="E9">
        <v>304</v>
      </c>
      <c r="F9">
        <v>84</v>
      </c>
      <c r="G9">
        <v>27</v>
      </c>
      <c r="H9">
        <v>219.88075432106999</v>
      </c>
      <c r="I9">
        <v>36.288237919692001</v>
      </c>
      <c r="J9">
        <v>63.504162432194001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148</v>
      </c>
      <c r="B10" t="s">
        <v>22</v>
      </c>
      <c r="C10" t="s">
        <v>20</v>
      </c>
      <c r="D10" t="s">
        <v>18</v>
      </c>
      <c r="E10">
        <v>99</v>
      </c>
      <c r="F10">
        <v>37</v>
      </c>
      <c r="G10">
        <v>89</v>
      </c>
      <c r="H10">
        <v>61.662300400234002</v>
      </c>
      <c r="I10">
        <v>4.7462391961000998</v>
      </c>
      <c r="J10">
        <v>63.714922064078998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195</v>
      </c>
      <c r="B11" t="s">
        <v>22</v>
      </c>
      <c r="C11" t="s">
        <v>13</v>
      </c>
      <c r="D11" t="s">
        <v>14</v>
      </c>
      <c r="E11">
        <v>269</v>
      </c>
      <c r="F11">
        <v>100</v>
      </c>
      <c r="G11">
        <v>39</v>
      </c>
      <c r="H11">
        <v>194.71537089168999</v>
      </c>
      <c r="I11">
        <v>40.178572940042997</v>
      </c>
      <c r="J11">
        <v>56.001119537108003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196</v>
      </c>
      <c r="B12" t="s">
        <v>22</v>
      </c>
      <c r="C12" t="s">
        <v>20</v>
      </c>
      <c r="D12" t="s">
        <v>18</v>
      </c>
      <c r="E12">
        <v>108</v>
      </c>
      <c r="F12">
        <v>50</v>
      </c>
      <c r="G12">
        <v>149</v>
      </c>
      <c r="H12">
        <v>57.403105340193001</v>
      </c>
      <c r="I12">
        <v>4.3153528375808001</v>
      </c>
      <c r="J12">
        <v>56.097555470411997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237</v>
      </c>
      <c r="B13" t="s">
        <v>22</v>
      </c>
      <c r="C13" t="s">
        <v>13</v>
      </c>
      <c r="D13" t="s">
        <v>14</v>
      </c>
      <c r="E13">
        <v>277</v>
      </c>
      <c r="F13">
        <v>91</v>
      </c>
      <c r="G13">
        <v>36</v>
      </c>
      <c r="H13">
        <v>197.26533249811001</v>
      </c>
      <c r="I13">
        <v>32.150570515913998</v>
      </c>
      <c r="J13">
        <v>67.237022927482002</v>
      </c>
      <c r="K13" t="s">
        <v>15</v>
      </c>
      <c r="L13" t="s">
        <v>29</v>
      </c>
      <c r="M13" t="s">
        <v>27</v>
      </c>
      <c r="N13" t="b">
        <v>0</v>
      </c>
    </row>
    <row r="14" spans="1:17" x14ac:dyDescent="0.2">
      <c r="A14">
        <v>239</v>
      </c>
      <c r="B14" t="s">
        <v>22</v>
      </c>
      <c r="C14" t="s">
        <v>13</v>
      </c>
      <c r="D14" t="s">
        <v>14</v>
      </c>
      <c r="E14">
        <v>275</v>
      </c>
      <c r="F14">
        <v>90</v>
      </c>
      <c r="G14">
        <v>34</v>
      </c>
      <c r="H14">
        <v>196.57033279493001</v>
      </c>
      <c r="I14">
        <v>28.911764380796001</v>
      </c>
      <c r="J14">
        <v>67.765500827127994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240</v>
      </c>
      <c r="B15" t="s">
        <v>22</v>
      </c>
      <c r="C15" t="s">
        <v>20</v>
      </c>
      <c r="D15" t="s">
        <v>18</v>
      </c>
      <c r="E15">
        <v>102</v>
      </c>
      <c r="F15">
        <v>34</v>
      </c>
      <c r="G15">
        <v>136</v>
      </c>
      <c r="H15">
        <v>44.016742136603</v>
      </c>
      <c r="I15">
        <v>34.438823819821998</v>
      </c>
      <c r="J15">
        <v>37.716315244583001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316</v>
      </c>
      <c r="B16" t="s">
        <v>22</v>
      </c>
      <c r="C16" t="s">
        <v>24</v>
      </c>
      <c r="D16" t="s">
        <v>18</v>
      </c>
      <c r="E16">
        <v>160</v>
      </c>
      <c r="F16">
        <v>87</v>
      </c>
      <c r="G16">
        <v>207</v>
      </c>
      <c r="H16">
        <v>121.41481110223999</v>
      </c>
      <c r="I16">
        <v>8.6297463943738997</v>
      </c>
      <c r="J16">
        <v>67.307428613992002</v>
      </c>
      <c r="K16" t="s">
        <v>30</v>
      </c>
      <c r="L16" t="s">
        <v>16</v>
      </c>
      <c r="M16" t="s">
        <v>17</v>
      </c>
      <c r="N16" t="b">
        <v>0</v>
      </c>
    </row>
    <row r="17" spans="1:14" x14ac:dyDescent="0.2">
      <c r="A17">
        <v>346</v>
      </c>
      <c r="B17" t="s">
        <v>22</v>
      </c>
      <c r="C17" t="s">
        <v>24</v>
      </c>
      <c r="D17" t="s">
        <v>18</v>
      </c>
      <c r="E17">
        <v>158</v>
      </c>
      <c r="F17">
        <v>90</v>
      </c>
      <c r="G17">
        <v>192</v>
      </c>
      <c r="H17">
        <v>114.99781744019</v>
      </c>
      <c r="I17">
        <v>8.3792048239408992</v>
      </c>
      <c r="J17">
        <v>63.579212046761</v>
      </c>
      <c r="K17" t="s">
        <v>30</v>
      </c>
      <c r="L17" t="s">
        <v>16</v>
      </c>
      <c r="M17" t="s">
        <v>26</v>
      </c>
      <c r="N17" t="b">
        <v>0</v>
      </c>
    </row>
    <row r="18" spans="1:14" x14ac:dyDescent="0.2">
      <c r="A18">
        <v>348</v>
      </c>
      <c r="B18" t="s">
        <v>22</v>
      </c>
      <c r="C18" t="s">
        <v>24</v>
      </c>
      <c r="D18" t="s">
        <v>18</v>
      </c>
      <c r="E18">
        <v>192</v>
      </c>
      <c r="F18">
        <v>102</v>
      </c>
      <c r="G18">
        <v>210</v>
      </c>
      <c r="H18">
        <v>146.43237865835999</v>
      </c>
      <c r="I18">
        <v>18.979596097645999</v>
      </c>
      <c r="J18">
        <v>74.772551703824007</v>
      </c>
      <c r="K18" t="s">
        <v>30</v>
      </c>
      <c r="L18" t="s">
        <v>16</v>
      </c>
      <c r="M18" t="s">
        <v>26</v>
      </c>
      <c r="N18" t="b">
        <v>0</v>
      </c>
    </row>
    <row r="19" spans="1:14" x14ac:dyDescent="0.2">
      <c r="A19">
        <v>382</v>
      </c>
      <c r="B19" t="s">
        <v>22</v>
      </c>
      <c r="C19" t="s">
        <v>24</v>
      </c>
      <c r="D19" t="s">
        <v>18</v>
      </c>
      <c r="E19">
        <v>154</v>
      </c>
      <c r="F19">
        <v>86</v>
      </c>
      <c r="G19">
        <v>192</v>
      </c>
      <c r="H19">
        <v>110.24141068375</v>
      </c>
      <c r="I19">
        <v>3.4760950049121</v>
      </c>
      <c r="J19">
        <v>65.601827373472005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412</v>
      </c>
      <c r="B20" t="s">
        <v>22</v>
      </c>
      <c r="C20" t="s">
        <v>24</v>
      </c>
      <c r="D20" t="s">
        <v>18</v>
      </c>
      <c r="E20">
        <v>138</v>
      </c>
      <c r="F20">
        <v>77</v>
      </c>
      <c r="G20">
        <v>178</v>
      </c>
      <c r="H20">
        <v>92.218437732696003</v>
      </c>
      <c r="I20">
        <v>4.2745551899630003</v>
      </c>
      <c r="J20">
        <v>58.740994751606003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450</v>
      </c>
      <c r="B21" t="s">
        <v>22</v>
      </c>
      <c r="C21" t="s">
        <v>24</v>
      </c>
      <c r="D21" t="s">
        <v>18</v>
      </c>
      <c r="E21">
        <v>183</v>
      </c>
      <c r="F21">
        <v>71</v>
      </c>
      <c r="G21">
        <v>168</v>
      </c>
      <c r="H21">
        <v>98.639365245020997</v>
      </c>
      <c r="I21">
        <v>8.0229166537351997</v>
      </c>
      <c r="J21">
        <v>63.175975546239997</v>
      </c>
      <c r="K21" t="s">
        <v>30</v>
      </c>
      <c r="L21" t="s">
        <v>29</v>
      </c>
      <c r="M21" t="s">
        <v>17</v>
      </c>
      <c r="N21" t="b">
        <v>0</v>
      </c>
    </row>
    <row r="22" spans="1:14" x14ac:dyDescent="0.2">
      <c r="A22">
        <v>454</v>
      </c>
      <c r="B22" t="s">
        <v>22</v>
      </c>
      <c r="C22" t="s">
        <v>24</v>
      </c>
      <c r="D22" t="s">
        <v>18</v>
      </c>
      <c r="E22">
        <v>189</v>
      </c>
      <c r="F22">
        <v>60</v>
      </c>
      <c r="G22">
        <v>212</v>
      </c>
      <c r="H22">
        <v>120.07372703688</v>
      </c>
      <c r="I22">
        <v>47.478124389785997</v>
      </c>
      <c r="J22">
        <v>52.521875610214003</v>
      </c>
      <c r="K22" t="s">
        <v>30</v>
      </c>
      <c r="L22" t="s">
        <v>29</v>
      </c>
      <c r="M22" t="s">
        <v>17</v>
      </c>
      <c r="N22" t="b">
        <v>0</v>
      </c>
    </row>
    <row r="23" spans="1:14" x14ac:dyDescent="0.2">
      <c r="A23">
        <v>500</v>
      </c>
      <c r="B23" t="s">
        <v>22</v>
      </c>
      <c r="C23" t="s">
        <v>24</v>
      </c>
      <c r="D23" t="s">
        <v>18</v>
      </c>
      <c r="E23">
        <v>189</v>
      </c>
      <c r="F23">
        <v>61</v>
      </c>
      <c r="G23">
        <v>217</v>
      </c>
      <c r="H23">
        <v>123.72992028822</v>
      </c>
      <c r="I23">
        <v>45.390224043091997</v>
      </c>
      <c r="J23">
        <v>54.609775956908003</v>
      </c>
      <c r="K23" t="s">
        <v>30</v>
      </c>
      <c r="L23" t="s">
        <v>29</v>
      </c>
      <c r="M23" t="s">
        <v>26</v>
      </c>
      <c r="N23" t="b">
        <v>0</v>
      </c>
    </row>
    <row r="24" spans="1:14" x14ac:dyDescent="0.2">
      <c r="A24">
        <v>546</v>
      </c>
      <c r="B24" t="s">
        <v>22</v>
      </c>
      <c r="C24" t="s">
        <v>20</v>
      </c>
      <c r="D24" t="s">
        <v>18</v>
      </c>
      <c r="E24">
        <v>120</v>
      </c>
      <c r="F24">
        <v>52</v>
      </c>
      <c r="G24">
        <v>128</v>
      </c>
      <c r="H24">
        <v>52.414770078530999</v>
      </c>
      <c r="I24">
        <v>5.2090639620215002</v>
      </c>
      <c r="J24">
        <v>55.950164798796997</v>
      </c>
      <c r="K24" t="s">
        <v>30</v>
      </c>
      <c r="L24" t="s">
        <v>29</v>
      </c>
      <c r="M24" t="s">
        <v>27</v>
      </c>
      <c r="N24" t="b">
        <v>0</v>
      </c>
    </row>
    <row r="25" spans="1:14" x14ac:dyDescent="0.2">
      <c r="A25">
        <v>548</v>
      </c>
      <c r="B25" t="s">
        <v>22</v>
      </c>
      <c r="C25" t="s">
        <v>24</v>
      </c>
      <c r="D25" t="s">
        <v>18</v>
      </c>
      <c r="E25">
        <v>172</v>
      </c>
      <c r="F25">
        <v>57</v>
      </c>
      <c r="G25">
        <v>200</v>
      </c>
      <c r="H25">
        <v>102.12610755756999</v>
      </c>
      <c r="I25">
        <v>48.121331805571003</v>
      </c>
      <c r="J25">
        <v>51.829666827548003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550</v>
      </c>
      <c r="B26" t="s">
        <v>22</v>
      </c>
      <c r="C26" t="s">
        <v>24</v>
      </c>
      <c r="D26" t="s">
        <v>18</v>
      </c>
      <c r="E26">
        <v>183</v>
      </c>
      <c r="F26">
        <v>62</v>
      </c>
      <c r="G26">
        <v>209</v>
      </c>
      <c r="H26">
        <v>115.9936583911</v>
      </c>
      <c r="I26">
        <v>41.529358450525002</v>
      </c>
      <c r="J26">
        <v>58.470641549474998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594</v>
      </c>
      <c r="B27" t="s">
        <v>22</v>
      </c>
      <c r="C27" t="s">
        <v>24</v>
      </c>
      <c r="D27" t="s">
        <v>18</v>
      </c>
      <c r="E27">
        <v>205</v>
      </c>
      <c r="F27">
        <v>60</v>
      </c>
      <c r="G27">
        <v>210</v>
      </c>
      <c r="H27">
        <v>127.34701253243</v>
      </c>
      <c r="I27">
        <v>30.657146839367002</v>
      </c>
      <c r="J27">
        <v>69.342853160632998</v>
      </c>
      <c r="K27" t="s">
        <v>30</v>
      </c>
      <c r="L27" t="s">
        <v>29</v>
      </c>
      <c r="M27" t="s">
        <v>28</v>
      </c>
      <c r="N27" t="b">
        <v>0</v>
      </c>
    </row>
    <row r="28" spans="1:14" x14ac:dyDescent="0.2">
      <c r="A28">
        <v>596</v>
      </c>
      <c r="B28" t="s">
        <v>22</v>
      </c>
      <c r="C28" t="s">
        <v>24</v>
      </c>
      <c r="D28" t="s">
        <v>18</v>
      </c>
      <c r="E28">
        <v>194</v>
      </c>
      <c r="F28">
        <v>63</v>
      </c>
      <c r="G28">
        <v>220</v>
      </c>
      <c r="H28">
        <v>129.30801072653</v>
      </c>
      <c r="I28">
        <v>41.445577166100001</v>
      </c>
      <c r="J28">
        <v>58.554422833899999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598</v>
      </c>
      <c r="B29" t="s">
        <v>22</v>
      </c>
      <c r="C29" t="s">
        <v>24</v>
      </c>
      <c r="D29" t="s">
        <v>18</v>
      </c>
      <c r="E29">
        <v>189</v>
      </c>
      <c r="F29">
        <v>61</v>
      </c>
      <c r="G29">
        <v>216</v>
      </c>
      <c r="H29">
        <v>123.17557472003</v>
      </c>
      <c r="I29">
        <v>44.021943770009997</v>
      </c>
      <c r="J29">
        <v>55.978056229990003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641</v>
      </c>
      <c r="B30" t="s">
        <v>22</v>
      </c>
      <c r="C30" t="s">
        <v>23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37.474678959195998</v>
      </c>
      <c r="J30">
        <v>62.524398178269003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690</v>
      </c>
      <c r="B31" t="s">
        <v>22</v>
      </c>
      <c r="C31" t="s">
        <v>24</v>
      </c>
      <c r="D31" t="s">
        <v>18</v>
      </c>
      <c r="E31">
        <v>198</v>
      </c>
      <c r="F31">
        <v>113</v>
      </c>
      <c r="G31">
        <v>242</v>
      </c>
      <c r="H31">
        <v>174.84637610876001</v>
      </c>
      <c r="I31">
        <v>33.784063637559001</v>
      </c>
      <c r="J31">
        <v>66.215936362440999</v>
      </c>
      <c r="K31" t="s">
        <v>29</v>
      </c>
      <c r="L31" t="s">
        <v>16</v>
      </c>
      <c r="M31" t="s">
        <v>26</v>
      </c>
      <c r="N31" t="b">
        <v>0</v>
      </c>
    </row>
    <row r="32" spans="1:14" x14ac:dyDescent="0.2">
      <c r="A32">
        <v>692</v>
      </c>
      <c r="B32" t="s">
        <v>22</v>
      </c>
      <c r="C32" t="s">
        <v>24</v>
      </c>
      <c r="D32" t="s">
        <v>18</v>
      </c>
      <c r="E32">
        <v>211</v>
      </c>
      <c r="F32">
        <v>108</v>
      </c>
      <c r="G32">
        <v>249</v>
      </c>
      <c r="H32">
        <v>182.07861888766999</v>
      </c>
      <c r="I32">
        <v>15.979981502809</v>
      </c>
      <c r="J32">
        <v>84.020018497191003</v>
      </c>
      <c r="K32" t="s">
        <v>29</v>
      </c>
      <c r="L32" t="s">
        <v>16</v>
      </c>
      <c r="M32" t="s">
        <v>26</v>
      </c>
      <c r="N32" t="b">
        <v>0</v>
      </c>
    </row>
    <row r="33" spans="1:14" x14ac:dyDescent="0.2">
      <c r="A33">
        <v>740</v>
      </c>
      <c r="B33" t="s">
        <v>22</v>
      </c>
      <c r="C33" t="s">
        <v>24</v>
      </c>
      <c r="D33" t="s">
        <v>18</v>
      </c>
      <c r="E33">
        <v>203</v>
      </c>
      <c r="F33">
        <v>112</v>
      </c>
      <c r="G33">
        <v>239</v>
      </c>
      <c r="H33">
        <v>174.08022897536</v>
      </c>
      <c r="I33">
        <v>36.765395469147997</v>
      </c>
      <c r="J33">
        <v>63.234604530852003</v>
      </c>
      <c r="K33" t="s">
        <v>29</v>
      </c>
      <c r="L33" t="s">
        <v>16</v>
      </c>
      <c r="M33" t="s">
        <v>27</v>
      </c>
      <c r="N33" t="b">
        <v>0</v>
      </c>
    </row>
    <row r="34" spans="1:14" x14ac:dyDescent="0.2">
      <c r="A34">
        <v>742</v>
      </c>
      <c r="B34" t="s">
        <v>22</v>
      </c>
      <c r="C34" t="s">
        <v>24</v>
      </c>
      <c r="D34" t="s">
        <v>18</v>
      </c>
      <c r="E34">
        <v>207</v>
      </c>
      <c r="F34">
        <v>102</v>
      </c>
      <c r="G34">
        <v>253</v>
      </c>
      <c r="H34">
        <v>179.49653792241</v>
      </c>
      <c r="I34">
        <v>20.175649955055</v>
      </c>
      <c r="J34">
        <v>79.824350044945007</v>
      </c>
      <c r="K34" t="s">
        <v>29</v>
      </c>
      <c r="L34" t="s">
        <v>16</v>
      </c>
      <c r="M34" t="s">
        <v>27</v>
      </c>
      <c r="N34" t="b">
        <v>0</v>
      </c>
    </row>
    <row r="35" spans="1:14" x14ac:dyDescent="0.2">
      <c r="A35">
        <v>794</v>
      </c>
      <c r="B35" t="s">
        <v>22</v>
      </c>
      <c r="C35" t="s">
        <v>24</v>
      </c>
      <c r="D35" t="s">
        <v>18</v>
      </c>
      <c r="E35">
        <v>186</v>
      </c>
      <c r="F35">
        <v>108</v>
      </c>
      <c r="G35">
        <v>235</v>
      </c>
      <c r="H35">
        <v>162.53241911318</v>
      </c>
      <c r="I35">
        <v>43.629952357602001</v>
      </c>
      <c r="J35">
        <v>56.370047642397999</v>
      </c>
      <c r="K35" t="s">
        <v>29</v>
      </c>
      <c r="L35" t="s">
        <v>16</v>
      </c>
      <c r="M35" t="s">
        <v>28</v>
      </c>
      <c r="N35" t="b">
        <v>0</v>
      </c>
    </row>
    <row r="36" spans="1:14" x14ac:dyDescent="0.2">
      <c r="A36">
        <v>796</v>
      </c>
      <c r="B36" t="s">
        <v>22</v>
      </c>
      <c r="C36" t="s">
        <v>24</v>
      </c>
      <c r="D36" t="s">
        <v>18</v>
      </c>
      <c r="E36">
        <v>223</v>
      </c>
      <c r="F36">
        <v>89</v>
      </c>
      <c r="G36">
        <v>246</v>
      </c>
      <c r="H36">
        <v>175.87650041609999</v>
      </c>
      <c r="I36">
        <v>42.938705907646003</v>
      </c>
      <c r="J36">
        <v>57.061294092353997</v>
      </c>
      <c r="K36" t="s">
        <v>29</v>
      </c>
      <c r="L36" t="s">
        <v>16</v>
      </c>
      <c r="M36" t="s">
        <v>28</v>
      </c>
      <c r="N36" t="b">
        <v>0</v>
      </c>
    </row>
    <row r="37" spans="1:14" x14ac:dyDescent="0.2">
      <c r="A37">
        <v>890</v>
      </c>
      <c r="B37" t="s">
        <v>22</v>
      </c>
      <c r="C37" t="s">
        <v>24</v>
      </c>
      <c r="D37" t="s">
        <v>18</v>
      </c>
      <c r="E37">
        <v>220</v>
      </c>
      <c r="F37">
        <v>121</v>
      </c>
      <c r="G37">
        <v>246</v>
      </c>
      <c r="H37">
        <v>192.81531389219001</v>
      </c>
      <c r="I37">
        <v>16.356753139245999</v>
      </c>
      <c r="J37">
        <v>83.643246860754005</v>
      </c>
      <c r="K37" t="s">
        <v>29</v>
      </c>
      <c r="L37" t="s">
        <v>29</v>
      </c>
      <c r="M37" t="s">
        <v>26</v>
      </c>
      <c r="N37" t="b">
        <v>0</v>
      </c>
    </row>
    <row r="38" spans="1:14" x14ac:dyDescent="0.2">
      <c r="A38">
        <v>936</v>
      </c>
      <c r="B38" t="s">
        <v>22</v>
      </c>
      <c r="C38" t="s">
        <v>24</v>
      </c>
      <c r="D38" t="s">
        <v>18</v>
      </c>
      <c r="E38">
        <v>204</v>
      </c>
      <c r="F38">
        <v>102</v>
      </c>
      <c r="G38">
        <v>251</v>
      </c>
      <c r="H38">
        <v>177.18042029238001</v>
      </c>
      <c r="I38">
        <v>25.624590542280998</v>
      </c>
      <c r="J38">
        <v>74.375409457719002</v>
      </c>
      <c r="K38" t="s">
        <v>29</v>
      </c>
      <c r="L38" t="s">
        <v>29</v>
      </c>
      <c r="M38" t="s">
        <v>27</v>
      </c>
      <c r="N38" t="b">
        <v>0</v>
      </c>
    </row>
    <row r="39" spans="1:14" x14ac:dyDescent="0.2">
      <c r="A39">
        <v>984</v>
      </c>
      <c r="B39" t="s">
        <v>22</v>
      </c>
      <c r="C39" t="s">
        <v>24</v>
      </c>
      <c r="D39" t="s">
        <v>18</v>
      </c>
      <c r="E39">
        <v>216</v>
      </c>
      <c r="F39">
        <v>115</v>
      </c>
      <c r="G39">
        <v>254</v>
      </c>
      <c r="H39">
        <v>192.01302372366001</v>
      </c>
      <c r="I39">
        <v>4.6662803210317998</v>
      </c>
      <c r="J39">
        <v>95.333719678967995</v>
      </c>
      <c r="K39" t="s">
        <v>29</v>
      </c>
      <c r="L39" t="s">
        <v>29</v>
      </c>
      <c r="M39" t="s">
        <v>28</v>
      </c>
      <c r="N39" t="b">
        <v>0</v>
      </c>
    </row>
    <row r="40" spans="1:14" x14ac:dyDescent="0.2">
      <c r="A40">
        <v>1076</v>
      </c>
      <c r="B40" t="s">
        <v>22</v>
      </c>
      <c r="C40" t="s">
        <v>24</v>
      </c>
      <c r="D40" t="s">
        <v>18</v>
      </c>
      <c r="E40">
        <v>196</v>
      </c>
      <c r="F40">
        <v>91</v>
      </c>
      <c r="G40">
        <v>233</v>
      </c>
      <c r="H40">
        <v>154.60178933917001</v>
      </c>
      <c r="I40">
        <v>44.124207676391002</v>
      </c>
      <c r="J40">
        <v>51.652079015394001</v>
      </c>
      <c r="K40" t="s">
        <v>31</v>
      </c>
      <c r="L40" t="s">
        <v>16</v>
      </c>
      <c r="M40" t="s">
        <v>26</v>
      </c>
      <c r="N40" t="b">
        <v>0</v>
      </c>
    </row>
    <row r="41" spans="1:14" x14ac:dyDescent="0.2">
      <c r="A41">
        <v>1268</v>
      </c>
      <c r="B41" t="s">
        <v>22</v>
      </c>
      <c r="C41" t="s">
        <v>24</v>
      </c>
      <c r="D41" t="s">
        <v>18</v>
      </c>
      <c r="E41">
        <v>197</v>
      </c>
      <c r="F41">
        <v>96</v>
      </c>
      <c r="G41">
        <v>217</v>
      </c>
      <c r="H41">
        <v>148.25632745759</v>
      </c>
      <c r="I41">
        <v>3.9583875279954999</v>
      </c>
      <c r="J41">
        <v>80.440885450023998</v>
      </c>
      <c r="K41" t="s">
        <v>31</v>
      </c>
      <c r="L41" t="s">
        <v>29</v>
      </c>
      <c r="M41" t="s">
        <v>26</v>
      </c>
      <c r="N41" t="b">
        <v>0</v>
      </c>
    </row>
    <row r="42" spans="1:14" x14ac:dyDescent="0.2">
      <c r="A42">
        <v>1316</v>
      </c>
      <c r="B42" t="s">
        <v>22</v>
      </c>
      <c r="C42" t="s">
        <v>24</v>
      </c>
      <c r="D42" t="s">
        <v>18</v>
      </c>
      <c r="E42">
        <v>200</v>
      </c>
      <c r="F42">
        <v>106</v>
      </c>
      <c r="G42">
        <v>249</v>
      </c>
      <c r="H42">
        <v>176.33924830839001</v>
      </c>
      <c r="I42">
        <v>17.606075294513001</v>
      </c>
      <c r="J42">
        <v>81.109278445919998</v>
      </c>
      <c r="K42" t="s">
        <v>31</v>
      </c>
      <c r="L42" t="s">
        <v>29</v>
      </c>
      <c r="M42" t="s">
        <v>27</v>
      </c>
      <c r="N42" t="b">
        <v>0</v>
      </c>
    </row>
    <row r="43" spans="1:14" x14ac:dyDescent="0.2">
      <c r="A43">
        <v>1320</v>
      </c>
      <c r="B43" t="s">
        <v>22</v>
      </c>
      <c r="C43" t="s">
        <v>24</v>
      </c>
      <c r="D43" t="s">
        <v>18</v>
      </c>
      <c r="E43">
        <v>197</v>
      </c>
      <c r="F43">
        <v>60</v>
      </c>
      <c r="G43">
        <v>222</v>
      </c>
      <c r="H43">
        <v>131.37412115230001</v>
      </c>
      <c r="I43">
        <v>48.051035107821001</v>
      </c>
      <c r="J43">
        <v>51.948964892178999</v>
      </c>
      <c r="K43" t="s">
        <v>31</v>
      </c>
      <c r="L43" t="s">
        <v>29</v>
      </c>
      <c r="M43" t="s">
        <v>27</v>
      </c>
      <c r="N43" t="b">
        <v>0</v>
      </c>
    </row>
    <row r="44" spans="1:14" x14ac:dyDescent="0.2">
      <c r="A44">
        <v>1364</v>
      </c>
      <c r="B44" t="s">
        <v>22</v>
      </c>
      <c r="C44" t="s">
        <v>24</v>
      </c>
      <c r="D44" t="s">
        <v>18</v>
      </c>
      <c r="E44">
        <v>213</v>
      </c>
      <c r="F44">
        <v>109</v>
      </c>
      <c r="G44">
        <v>241</v>
      </c>
      <c r="H44">
        <v>178.66139789016</v>
      </c>
      <c r="I44">
        <v>1.1904110292462</v>
      </c>
      <c r="J44">
        <v>92.66415410338</v>
      </c>
      <c r="K44" t="s">
        <v>31</v>
      </c>
      <c r="L44" t="s">
        <v>29</v>
      </c>
      <c r="M44" t="s">
        <v>28</v>
      </c>
      <c r="N44" t="b">
        <v>0</v>
      </c>
    </row>
    <row r="45" spans="1:14" x14ac:dyDescent="0.2">
      <c r="A45">
        <v>1366</v>
      </c>
      <c r="B45" t="s">
        <v>22</v>
      </c>
      <c r="C45" t="s">
        <v>24</v>
      </c>
      <c r="D45" t="s">
        <v>18</v>
      </c>
      <c r="E45">
        <v>209</v>
      </c>
      <c r="F45">
        <v>64</v>
      </c>
      <c r="G45">
        <v>233</v>
      </c>
      <c r="H45">
        <v>147.11190937873999</v>
      </c>
      <c r="I45">
        <v>47.761005964902999</v>
      </c>
      <c r="J45">
        <v>52.238994035097001</v>
      </c>
      <c r="K45" t="s">
        <v>31</v>
      </c>
      <c r="L45" t="s">
        <v>29</v>
      </c>
      <c r="M45" t="s">
        <v>28</v>
      </c>
      <c r="N45" t="b">
        <v>0</v>
      </c>
    </row>
    <row r="46" spans="1:14" x14ac:dyDescent="0.2">
      <c r="A46">
        <v>1368</v>
      </c>
      <c r="B46" t="s">
        <v>22</v>
      </c>
      <c r="C46" t="s">
        <v>24</v>
      </c>
      <c r="D46" t="s">
        <v>18</v>
      </c>
      <c r="E46">
        <v>204</v>
      </c>
      <c r="F46">
        <v>62</v>
      </c>
      <c r="G46">
        <v>229</v>
      </c>
      <c r="H46">
        <v>140.22308957369</v>
      </c>
      <c r="I46">
        <v>49.712734092056003</v>
      </c>
      <c r="J46">
        <v>50.287265907943997</v>
      </c>
      <c r="K46" t="s">
        <v>31</v>
      </c>
      <c r="L46" t="s">
        <v>29</v>
      </c>
      <c r="M46" t="s">
        <v>28</v>
      </c>
      <c r="N46" t="b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3"/>
  <sheetViews>
    <sheetView workbookViewId="0">
      <selection activeCell="P5" sqref="P5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20</v>
      </c>
      <c r="B2" t="s">
        <v>23</v>
      </c>
      <c r="C2" t="s">
        <v>22</v>
      </c>
      <c r="D2" t="s">
        <v>18</v>
      </c>
      <c r="E2">
        <v>131</v>
      </c>
      <c r="F2">
        <v>64</v>
      </c>
      <c r="G2">
        <v>58</v>
      </c>
      <c r="H2">
        <v>150.97052169244</v>
      </c>
      <c r="I2">
        <v>8.2972145307338998</v>
      </c>
      <c r="J2">
        <v>30.005682327959999</v>
      </c>
      <c r="K2" t="s">
        <v>15</v>
      </c>
      <c r="L2" t="s">
        <v>16</v>
      </c>
      <c r="M2" t="s">
        <v>17</v>
      </c>
      <c r="N2" t="b">
        <v>0</v>
      </c>
      <c r="P2" t="s">
        <v>47</v>
      </c>
      <c r="Q2" s="1">
        <f>COUNTIF($C$2:$C$23,"purple")/22</f>
        <v>9.0909090909090912E-2</v>
      </c>
    </row>
    <row r="3" spans="1:17" x14ac:dyDescent="0.2">
      <c r="A3">
        <v>50</v>
      </c>
      <c r="B3" t="s">
        <v>23</v>
      </c>
      <c r="C3" t="s">
        <v>20</v>
      </c>
      <c r="D3" t="s">
        <v>18</v>
      </c>
      <c r="E3">
        <v>139</v>
      </c>
      <c r="F3">
        <v>49</v>
      </c>
      <c r="G3">
        <v>22</v>
      </c>
      <c r="H3">
        <v>127.68350833176</v>
      </c>
      <c r="I3">
        <v>38.150484070014002</v>
      </c>
      <c r="J3">
        <v>47.914269640287003</v>
      </c>
      <c r="K3" t="s">
        <v>15</v>
      </c>
      <c r="L3" t="s">
        <v>16</v>
      </c>
      <c r="M3" t="s">
        <v>26</v>
      </c>
      <c r="N3" t="b">
        <v>0</v>
      </c>
      <c r="P3" t="s">
        <v>51</v>
      </c>
      <c r="Q3" s="1">
        <f>COUNTIF($C$2:$C$23,"black")/22</f>
        <v>0.81818181818181823</v>
      </c>
    </row>
    <row r="4" spans="1:17" x14ac:dyDescent="0.2">
      <c r="A4">
        <v>52</v>
      </c>
      <c r="B4" t="s">
        <v>23</v>
      </c>
      <c r="C4" t="s">
        <v>25</v>
      </c>
      <c r="D4" t="s">
        <v>18</v>
      </c>
      <c r="E4">
        <v>156</v>
      </c>
      <c r="F4">
        <v>57</v>
      </c>
      <c r="G4">
        <v>41</v>
      </c>
      <c r="H4">
        <v>121.74521697054</v>
      </c>
      <c r="I4">
        <v>39.755925110642004</v>
      </c>
      <c r="J4">
        <v>44.880628791627998</v>
      </c>
      <c r="K4" t="s">
        <v>15</v>
      </c>
      <c r="L4" t="s">
        <v>16</v>
      </c>
      <c r="M4" t="s">
        <v>26</v>
      </c>
      <c r="N4" t="b">
        <v>0</v>
      </c>
      <c r="P4" t="s">
        <v>50</v>
      </c>
      <c r="Q4" s="1">
        <f>COUNTIF($C$2:$C$23,"yellow")/22</f>
        <v>9.0909090909090912E-2</v>
      </c>
    </row>
    <row r="5" spans="1:17" x14ac:dyDescent="0.2">
      <c r="A5">
        <v>82</v>
      </c>
      <c r="B5" t="s">
        <v>23</v>
      </c>
      <c r="C5" t="s">
        <v>20</v>
      </c>
      <c r="D5" t="s">
        <v>18</v>
      </c>
      <c r="E5">
        <v>131</v>
      </c>
      <c r="F5">
        <v>54</v>
      </c>
      <c r="G5">
        <v>27</v>
      </c>
      <c r="H5">
        <v>138.23055542639</v>
      </c>
      <c r="I5">
        <v>31.94754878366</v>
      </c>
      <c r="J5">
        <v>43.510550113675002</v>
      </c>
      <c r="K5" t="s">
        <v>15</v>
      </c>
      <c r="L5" t="s">
        <v>16</v>
      </c>
      <c r="M5" t="s">
        <v>27</v>
      </c>
      <c r="N5" t="b">
        <v>0</v>
      </c>
    </row>
    <row r="6" spans="1:17" x14ac:dyDescent="0.2">
      <c r="A6">
        <v>114</v>
      </c>
      <c r="B6" t="s">
        <v>23</v>
      </c>
      <c r="C6" t="s">
        <v>20</v>
      </c>
      <c r="D6" t="s">
        <v>18</v>
      </c>
      <c r="E6">
        <v>136</v>
      </c>
      <c r="F6">
        <v>41</v>
      </c>
      <c r="G6">
        <v>14</v>
      </c>
      <c r="H6">
        <v>126.69144773744</v>
      </c>
      <c r="I6">
        <v>37.988873471428001</v>
      </c>
      <c r="J6">
        <v>50.717570243335999</v>
      </c>
      <c r="K6" t="s">
        <v>15</v>
      </c>
      <c r="L6" t="s">
        <v>16</v>
      </c>
      <c r="M6" t="s">
        <v>28</v>
      </c>
      <c r="N6" t="b">
        <v>0</v>
      </c>
      <c r="Q6">
        <f>SUM(Q2:Q4)</f>
        <v>1</v>
      </c>
    </row>
    <row r="7" spans="1:17" x14ac:dyDescent="0.2">
      <c r="A7">
        <v>153</v>
      </c>
      <c r="B7" t="s">
        <v>23</v>
      </c>
      <c r="C7" t="s">
        <v>20</v>
      </c>
      <c r="D7" t="s">
        <v>14</v>
      </c>
      <c r="E7">
        <v>251</v>
      </c>
      <c r="F7">
        <v>97</v>
      </c>
      <c r="G7">
        <v>25</v>
      </c>
      <c r="H7">
        <v>99.783140408039003</v>
      </c>
      <c r="I7">
        <v>37.448290533422004</v>
      </c>
      <c r="J7">
        <v>62.551709466577996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154</v>
      </c>
      <c r="B8" t="s">
        <v>23</v>
      </c>
      <c r="C8" t="s">
        <v>20</v>
      </c>
      <c r="D8" t="s">
        <v>18</v>
      </c>
      <c r="E8">
        <v>100</v>
      </c>
      <c r="F8">
        <v>26</v>
      </c>
      <c r="G8">
        <v>28</v>
      </c>
      <c r="H8">
        <v>159.59813521734</v>
      </c>
      <c r="I8">
        <v>37.143239242935998</v>
      </c>
      <c r="J8">
        <v>62.854729338925999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156</v>
      </c>
      <c r="B9" t="s">
        <v>23</v>
      </c>
      <c r="C9" t="s">
        <v>20</v>
      </c>
      <c r="D9" t="s">
        <v>18</v>
      </c>
      <c r="E9">
        <v>119</v>
      </c>
      <c r="F9">
        <v>24</v>
      </c>
      <c r="G9">
        <v>5</v>
      </c>
      <c r="H9">
        <v>138.48354269404001</v>
      </c>
      <c r="I9">
        <v>29.943887908452002</v>
      </c>
      <c r="J9">
        <v>69.901370932979006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158</v>
      </c>
      <c r="B10" t="s">
        <v>23</v>
      </c>
      <c r="C10" t="s">
        <v>20</v>
      </c>
      <c r="D10" t="s">
        <v>18</v>
      </c>
      <c r="E10">
        <v>131</v>
      </c>
      <c r="F10">
        <v>28</v>
      </c>
      <c r="G10">
        <v>5</v>
      </c>
      <c r="H10">
        <v>126.97984044259</v>
      </c>
      <c r="I10">
        <v>34.067518725522</v>
      </c>
      <c r="J10">
        <v>64.674509341575998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202</v>
      </c>
      <c r="B11" t="s">
        <v>23</v>
      </c>
      <c r="C11" t="s">
        <v>20</v>
      </c>
      <c r="D11" t="s">
        <v>18</v>
      </c>
      <c r="E11">
        <v>142</v>
      </c>
      <c r="F11">
        <v>32</v>
      </c>
      <c r="G11">
        <v>33</v>
      </c>
      <c r="H11">
        <v>122.05891902127</v>
      </c>
      <c r="I11">
        <v>36.512145341196003</v>
      </c>
      <c r="J11">
        <v>63.265583657466998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204</v>
      </c>
      <c r="B12" t="s">
        <v>23</v>
      </c>
      <c r="C12" t="s">
        <v>20</v>
      </c>
      <c r="D12" t="s">
        <v>18</v>
      </c>
      <c r="E12">
        <v>145</v>
      </c>
      <c r="F12">
        <v>38</v>
      </c>
      <c r="G12">
        <v>29</v>
      </c>
      <c r="H12">
        <v>120.00212866132</v>
      </c>
      <c r="I12">
        <v>31.790686792841999</v>
      </c>
      <c r="J12">
        <v>54.075992646110997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206</v>
      </c>
      <c r="B13" t="s">
        <v>23</v>
      </c>
      <c r="C13" t="s">
        <v>20</v>
      </c>
      <c r="D13" t="s">
        <v>18</v>
      </c>
      <c r="E13">
        <v>131</v>
      </c>
      <c r="F13">
        <v>26</v>
      </c>
      <c r="G13">
        <v>25</v>
      </c>
      <c r="H13">
        <v>128.98351530949</v>
      </c>
      <c r="I13">
        <v>25.531112183655999</v>
      </c>
      <c r="J13">
        <v>61.173085354485998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242</v>
      </c>
      <c r="B14" t="s">
        <v>23</v>
      </c>
      <c r="C14" t="s">
        <v>20</v>
      </c>
      <c r="D14" t="s">
        <v>18</v>
      </c>
      <c r="E14">
        <v>107</v>
      </c>
      <c r="F14">
        <v>27</v>
      </c>
      <c r="G14">
        <v>24</v>
      </c>
      <c r="H14">
        <v>151.90009818510001</v>
      </c>
      <c r="I14">
        <v>26.796894860750999</v>
      </c>
      <c r="J14">
        <v>72.987278066178007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244</v>
      </c>
      <c r="B15" t="s">
        <v>23</v>
      </c>
      <c r="C15" t="s">
        <v>20</v>
      </c>
      <c r="D15" t="s">
        <v>18</v>
      </c>
      <c r="E15">
        <v>100</v>
      </c>
      <c r="F15">
        <v>27</v>
      </c>
      <c r="G15">
        <v>22</v>
      </c>
      <c r="H15">
        <v>158.30738032482</v>
      </c>
      <c r="I15">
        <v>25.266283743704001</v>
      </c>
      <c r="J15">
        <v>74.536089690923006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280</v>
      </c>
      <c r="B16" t="s">
        <v>23</v>
      </c>
      <c r="C16" t="s">
        <v>20</v>
      </c>
      <c r="D16" t="s">
        <v>18</v>
      </c>
      <c r="E16">
        <v>128</v>
      </c>
      <c r="F16">
        <v>29</v>
      </c>
      <c r="G16">
        <v>33</v>
      </c>
      <c r="H16">
        <v>134.32872035561999</v>
      </c>
      <c r="I16">
        <v>37.968954288013002</v>
      </c>
      <c r="J16">
        <v>62.015358649694001</v>
      </c>
      <c r="K16" t="s">
        <v>15</v>
      </c>
      <c r="L16" t="s">
        <v>29</v>
      </c>
      <c r="M16" t="s">
        <v>28</v>
      </c>
      <c r="N16" t="b">
        <v>0</v>
      </c>
    </row>
    <row r="17" spans="1:14" x14ac:dyDescent="0.2">
      <c r="A17">
        <v>282</v>
      </c>
      <c r="B17" t="s">
        <v>23</v>
      </c>
      <c r="C17" t="s">
        <v>20</v>
      </c>
      <c r="D17" t="s">
        <v>18</v>
      </c>
      <c r="E17">
        <v>140</v>
      </c>
      <c r="F17">
        <v>34</v>
      </c>
      <c r="G17">
        <v>27</v>
      </c>
      <c r="H17">
        <v>123.19744895785</v>
      </c>
      <c r="I17">
        <v>30.753257854034999</v>
      </c>
      <c r="J17">
        <v>58.200065580777</v>
      </c>
      <c r="K17" t="s">
        <v>15</v>
      </c>
      <c r="L17" t="s">
        <v>29</v>
      </c>
      <c r="M17" t="s">
        <v>28</v>
      </c>
      <c r="N17" t="b">
        <v>0</v>
      </c>
    </row>
    <row r="18" spans="1:14" x14ac:dyDescent="0.2">
      <c r="A18">
        <v>284</v>
      </c>
      <c r="B18" t="s">
        <v>23</v>
      </c>
      <c r="C18" t="s">
        <v>20</v>
      </c>
      <c r="D18" t="s">
        <v>18</v>
      </c>
      <c r="E18">
        <v>129</v>
      </c>
      <c r="F18">
        <v>30</v>
      </c>
      <c r="G18">
        <v>24</v>
      </c>
      <c r="H18">
        <v>131.53387029972001</v>
      </c>
      <c r="I18">
        <v>26.699407930852999</v>
      </c>
      <c r="J18">
        <v>63.615048209240001</v>
      </c>
      <c r="K18" t="s">
        <v>15</v>
      </c>
      <c r="L18" t="s">
        <v>29</v>
      </c>
      <c r="M18" t="s">
        <v>28</v>
      </c>
      <c r="N18" t="b">
        <v>0</v>
      </c>
    </row>
    <row r="19" spans="1:14" x14ac:dyDescent="0.2">
      <c r="A19">
        <v>504</v>
      </c>
      <c r="B19" t="s">
        <v>23</v>
      </c>
      <c r="C19" t="s">
        <v>20</v>
      </c>
      <c r="D19" t="s">
        <v>18</v>
      </c>
      <c r="E19">
        <v>171</v>
      </c>
      <c r="F19">
        <v>31</v>
      </c>
      <c r="G19">
        <v>31</v>
      </c>
      <c r="H19">
        <v>95.016839242610999</v>
      </c>
      <c r="I19">
        <v>49.303816075401997</v>
      </c>
      <c r="J19">
        <v>50.666502648460998</v>
      </c>
      <c r="K19" t="s">
        <v>30</v>
      </c>
      <c r="L19" t="s">
        <v>29</v>
      </c>
      <c r="M19" t="s">
        <v>26</v>
      </c>
      <c r="N19" t="b">
        <v>0</v>
      </c>
    </row>
    <row r="20" spans="1:14" x14ac:dyDescent="0.2">
      <c r="A20">
        <v>551</v>
      </c>
      <c r="B20" t="s">
        <v>23</v>
      </c>
      <c r="C20" t="s">
        <v>20</v>
      </c>
      <c r="D20" t="s">
        <v>14</v>
      </c>
      <c r="E20">
        <v>236</v>
      </c>
      <c r="F20">
        <v>99</v>
      </c>
      <c r="G20">
        <v>28</v>
      </c>
      <c r="H20">
        <v>104.72741027364</v>
      </c>
      <c r="I20">
        <v>42.052217603254</v>
      </c>
      <c r="J20">
        <v>57.947782396746</v>
      </c>
      <c r="K20" t="s">
        <v>30</v>
      </c>
      <c r="L20" t="s">
        <v>29</v>
      </c>
      <c r="M20" t="s">
        <v>27</v>
      </c>
      <c r="N20" t="b">
        <v>0</v>
      </c>
    </row>
    <row r="21" spans="1:14" x14ac:dyDescent="0.2">
      <c r="A21">
        <v>552</v>
      </c>
      <c r="B21" t="s">
        <v>23</v>
      </c>
      <c r="C21" t="s">
        <v>20</v>
      </c>
      <c r="D21" t="s">
        <v>18</v>
      </c>
      <c r="E21">
        <v>114</v>
      </c>
      <c r="F21">
        <v>26</v>
      </c>
      <c r="G21">
        <v>28</v>
      </c>
      <c r="H21">
        <v>145.71785778108</v>
      </c>
      <c r="I21">
        <v>39.026476714022998</v>
      </c>
      <c r="J21">
        <v>60.945929856260001</v>
      </c>
      <c r="K21" t="s">
        <v>30</v>
      </c>
      <c r="L21" t="s">
        <v>29</v>
      </c>
      <c r="M21" t="s">
        <v>27</v>
      </c>
      <c r="N21" t="b">
        <v>0</v>
      </c>
    </row>
    <row r="22" spans="1:14" x14ac:dyDescent="0.2">
      <c r="A22">
        <v>852</v>
      </c>
      <c r="B22" t="s">
        <v>23</v>
      </c>
      <c r="C22" t="s">
        <v>25</v>
      </c>
      <c r="D22" t="s">
        <v>18</v>
      </c>
      <c r="E22">
        <v>219</v>
      </c>
      <c r="F22">
        <v>95</v>
      </c>
      <c r="G22">
        <v>43</v>
      </c>
      <c r="H22">
        <v>110.44363411062</v>
      </c>
      <c r="I22">
        <v>5.8525316758835997</v>
      </c>
      <c r="J22">
        <v>94.147468324116005</v>
      </c>
      <c r="K22" t="s">
        <v>29</v>
      </c>
      <c r="L22" t="s">
        <v>29</v>
      </c>
      <c r="M22" t="s">
        <v>17</v>
      </c>
      <c r="N22" t="b">
        <v>0</v>
      </c>
    </row>
    <row r="23" spans="1:14" x14ac:dyDescent="0.2">
      <c r="A23">
        <v>1036</v>
      </c>
      <c r="B23" t="s">
        <v>23</v>
      </c>
      <c r="C23" t="s">
        <v>22</v>
      </c>
      <c r="D23" t="s">
        <v>18</v>
      </c>
      <c r="E23">
        <v>141</v>
      </c>
      <c r="F23">
        <v>49</v>
      </c>
      <c r="G23">
        <v>56</v>
      </c>
      <c r="H23">
        <v>136.45126970697001</v>
      </c>
      <c r="I23">
        <v>32.766175831985002</v>
      </c>
      <c r="J23">
        <v>51.908728435514</v>
      </c>
      <c r="K23" t="s">
        <v>31</v>
      </c>
      <c r="L23" t="s">
        <v>16</v>
      </c>
      <c r="M23" t="s">
        <v>17</v>
      </c>
      <c r="N23" t="b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04"/>
  <sheetViews>
    <sheetView workbookViewId="0">
      <selection activeCell="P9" sqref="P9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21</v>
      </c>
      <c r="B2" t="s">
        <v>24</v>
      </c>
      <c r="C2" t="s">
        <v>20</v>
      </c>
      <c r="D2" t="s">
        <v>14</v>
      </c>
      <c r="E2">
        <v>133</v>
      </c>
      <c r="F2">
        <v>53</v>
      </c>
      <c r="G2">
        <v>35</v>
      </c>
      <c r="H2">
        <v>323.26937051707</v>
      </c>
      <c r="I2">
        <v>0</v>
      </c>
      <c r="J2">
        <v>39.507132816938999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COUNTIF($C$2:$C$104,"black")/103</f>
        <v>0.1650485436893204</v>
      </c>
    </row>
    <row r="3" spans="1:17" x14ac:dyDescent="0.2">
      <c r="A3">
        <v>22</v>
      </c>
      <c r="B3" t="s">
        <v>24</v>
      </c>
      <c r="C3" t="s">
        <v>20</v>
      </c>
      <c r="D3" t="s">
        <v>18</v>
      </c>
      <c r="E3">
        <v>87</v>
      </c>
      <c r="F3">
        <v>92</v>
      </c>
      <c r="G3">
        <v>91</v>
      </c>
      <c r="H3">
        <v>286.19936516764</v>
      </c>
      <c r="I3">
        <v>35.972578112260003</v>
      </c>
      <c r="J3">
        <v>53.933305156811002</v>
      </c>
      <c r="K3" t="s">
        <v>15</v>
      </c>
      <c r="L3" t="s">
        <v>16</v>
      </c>
      <c r="M3" t="s">
        <v>17</v>
      </c>
      <c r="N3" t="b">
        <v>0</v>
      </c>
      <c r="P3" t="s">
        <v>48</v>
      </c>
      <c r="Q3" s="1">
        <f>COUNTIF($C$2:$C$104,"red")/103</f>
        <v>7.7669902912621352E-2</v>
      </c>
    </row>
    <row r="4" spans="1:17" x14ac:dyDescent="0.2">
      <c r="A4">
        <v>23</v>
      </c>
      <c r="B4" t="s">
        <v>24</v>
      </c>
      <c r="C4" t="s">
        <v>19</v>
      </c>
      <c r="D4" t="s">
        <v>14</v>
      </c>
      <c r="E4">
        <v>114</v>
      </c>
      <c r="F4">
        <v>27</v>
      </c>
      <c r="G4">
        <v>40</v>
      </c>
      <c r="H4">
        <v>343.66029062617997</v>
      </c>
      <c r="I4">
        <v>0</v>
      </c>
      <c r="J4">
        <v>45.26518753093</v>
      </c>
      <c r="K4" t="s">
        <v>15</v>
      </c>
      <c r="L4" t="s">
        <v>16</v>
      </c>
      <c r="M4" t="s">
        <v>17</v>
      </c>
      <c r="N4" t="b">
        <v>0</v>
      </c>
      <c r="P4" t="s">
        <v>46</v>
      </c>
      <c r="Q4" s="1">
        <f>COUNTIF($C$2:$C$104,"green")/103</f>
        <v>9.7087378640776691E-3</v>
      </c>
    </row>
    <row r="5" spans="1:17" x14ac:dyDescent="0.2">
      <c r="A5">
        <v>24</v>
      </c>
      <c r="B5" t="s">
        <v>24</v>
      </c>
      <c r="C5" t="s">
        <v>19</v>
      </c>
      <c r="D5" t="s">
        <v>18</v>
      </c>
      <c r="E5">
        <v>107</v>
      </c>
      <c r="F5">
        <v>103</v>
      </c>
      <c r="G5">
        <v>94</v>
      </c>
      <c r="H5">
        <v>266.14124692535</v>
      </c>
      <c r="I5">
        <v>8.0341458817794003</v>
      </c>
      <c r="J5">
        <v>45.503202022841002</v>
      </c>
      <c r="K5" t="s">
        <v>15</v>
      </c>
      <c r="L5" t="s">
        <v>16</v>
      </c>
      <c r="M5" t="s">
        <v>17</v>
      </c>
      <c r="N5" t="b">
        <v>0</v>
      </c>
      <c r="P5" t="s">
        <v>47</v>
      </c>
      <c r="Q5" s="1">
        <f>COUNTIF($C$2:$C$104,"purple")/103</f>
        <v>1.9417475728155338E-2</v>
      </c>
    </row>
    <row r="6" spans="1:17" x14ac:dyDescent="0.2">
      <c r="A6">
        <v>55</v>
      </c>
      <c r="B6" t="s">
        <v>24</v>
      </c>
      <c r="C6" t="s">
        <v>25</v>
      </c>
      <c r="D6" t="s">
        <v>14</v>
      </c>
      <c r="E6">
        <v>121</v>
      </c>
      <c r="F6">
        <v>28</v>
      </c>
      <c r="G6">
        <v>53</v>
      </c>
      <c r="H6">
        <v>332.17511419163998</v>
      </c>
      <c r="I6">
        <v>21.736004798661</v>
      </c>
      <c r="J6">
        <v>42.198197567827997</v>
      </c>
      <c r="K6" t="s">
        <v>15</v>
      </c>
      <c r="L6" t="s">
        <v>16</v>
      </c>
      <c r="M6" t="s">
        <v>26</v>
      </c>
      <c r="N6" t="b">
        <v>0</v>
      </c>
      <c r="P6" t="s">
        <v>45</v>
      </c>
      <c r="Q6" s="1">
        <f>COUNTIF($C$2:$C$104,"blueGreen")/103</f>
        <v>0.22330097087378642</v>
      </c>
    </row>
    <row r="7" spans="1:17" x14ac:dyDescent="0.2">
      <c r="A7">
        <v>56</v>
      </c>
      <c r="B7" t="s">
        <v>24</v>
      </c>
      <c r="C7" t="s">
        <v>25</v>
      </c>
      <c r="D7" t="s">
        <v>18</v>
      </c>
      <c r="E7">
        <v>142</v>
      </c>
      <c r="F7">
        <v>139</v>
      </c>
      <c r="G7">
        <v>129</v>
      </c>
      <c r="H7">
        <v>205.42699754361001</v>
      </c>
      <c r="I7">
        <v>38.415471280543997</v>
      </c>
      <c r="J7">
        <v>45.513641254942002</v>
      </c>
      <c r="K7" t="s">
        <v>15</v>
      </c>
      <c r="L7" t="s">
        <v>16</v>
      </c>
      <c r="M7" t="s">
        <v>26</v>
      </c>
      <c r="N7" t="b">
        <v>0</v>
      </c>
      <c r="P7" t="s">
        <v>44</v>
      </c>
      <c r="Q7" s="1">
        <f>COUNTIF($C$2:$C$104,"blue")/103</f>
        <v>9.7087378640776691E-3</v>
      </c>
    </row>
    <row r="8" spans="1:17" x14ac:dyDescent="0.2">
      <c r="A8">
        <v>87</v>
      </c>
      <c r="B8" t="s">
        <v>24</v>
      </c>
      <c r="C8" t="s">
        <v>19</v>
      </c>
      <c r="D8" t="s">
        <v>14</v>
      </c>
      <c r="E8">
        <v>126</v>
      </c>
      <c r="F8">
        <v>28</v>
      </c>
      <c r="G8">
        <v>46</v>
      </c>
      <c r="H8">
        <v>334.01486801998999</v>
      </c>
      <c r="I8">
        <v>0</v>
      </c>
      <c r="J8">
        <v>48.181570410363001</v>
      </c>
      <c r="K8" t="s">
        <v>15</v>
      </c>
      <c r="L8" t="s">
        <v>16</v>
      </c>
      <c r="M8" t="s">
        <v>27</v>
      </c>
      <c r="N8" t="b">
        <v>0</v>
      </c>
      <c r="P8" t="s">
        <v>50</v>
      </c>
      <c r="Q8" s="1">
        <f>COUNTIF($C$2:$C$104,"yellow")/103</f>
        <v>0.49514563106796117</v>
      </c>
    </row>
    <row r="9" spans="1:17" x14ac:dyDescent="0.2">
      <c r="A9">
        <v>117</v>
      </c>
      <c r="B9" t="s">
        <v>24</v>
      </c>
      <c r="C9" t="s">
        <v>19</v>
      </c>
      <c r="D9" t="s">
        <v>14</v>
      </c>
      <c r="E9">
        <v>142</v>
      </c>
      <c r="F9">
        <v>47</v>
      </c>
      <c r="G9">
        <v>43</v>
      </c>
      <c r="H9">
        <v>317.66131271962001</v>
      </c>
      <c r="I9">
        <v>1.1653568722029</v>
      </c>
      <c r="J9">
        <v>36.998839270246997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118</v>
      </c>
      <c r="B10" t="s">
        <v>24</v>
      </c>
      <c r="C10" t="s">
        <v>20</v>
      </c>
      <c r="D10" t="s">
        <v>18</v>
      </c>
      <c r="E10">
        <v>106</v>
      </c>
      <c r="F10">
        <v>113</v>
      </c>
      <c r="G10">
        <v>114</v>
      </c>
      <c r="H10">
        <v>249.71139477489999</v>
      </c>
      <c r="I10">
        <v>37.069318194002001</v>
      </c>
      <c r="J10">
        <v>50.791660577115003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119</v>
      </c>
      <c r="B11" t="s">
        <v>24</v>
      </c>
      <c r="C11" t="s">
        <v>19</v>
      </c>
      <c r="D11" t="s">
        <v>14</v>
      </c>
      <c r="E11">
        <v>133</v>
      </c>
      <c r="F11">
        <v>35</v>
      </c>
      <c r="G11">
        <v>46</v>
      </c>
      <c r="H11">
        <v>327.09850045125</v>
      </c>
      <c r="I11">
        <v>0</v>
      </c>
      <c r="J11">
        <v>42.239615926543998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159</v>
      </c>
      <c r="B12" t="s">
        <v>24</v>
      </c>
      <c r="C12" t="s">
        <v>20</v>
      </c>
      <c r="D12" t="s">
        <v>14</v>
      </c>
      <c r="E12">
        <v>159</v>
      </c>
      <c r="F12">
        <v>25</v>
      </c>
      <c r="G12">
        <v>33</v>
      </c>
      <c r="H12">
        <v>333.92519300432002</v>
      </c>
      <c r="I12">
        <v>0</v>
      </c>
      <c r="J12">
        <v>59.967802022501999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160</v>
      </c>
      <c r="B13" t="s">
        <v>24</v>
      </c>
      <c r="C13" t="s">
        <v>20</v>
      </c>
      <c r="D13" t="s">
        <v>18</v>
      </c>
      <c r="E13">
        <v>83</v>
      </c>
      <c r="F13">
        <v>82</v>
      </c>
      <c r="G13">
        <v>84</v>
      </c>
      <c r="H13">
        <v>298.01705395601999</v>
      </c>
      <c r="I13">
        <v>38.093886503539999</v>
      </c>
      <c r="J13">
        <v>60.260382662749002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161</v>
      </c>
      <c r="B14" t="s">
        <v>24</v>
      </c>
      <c r="C14" t="s">
        <v>19</v>
      </c>
      <c r="D14" t="s">
        <v>14</v>
      </c>
      <c r="E14">
        <v>152</v>
      </c>
      <c r="F14">
        <v>17</v>
      </c>
      <c r="G14">
        <v>39</v>
      </c>
      <c r="H14">
        <v>337.31389204102999</v>
      </c>
      <c r="I14">
        <v>17.914899731414</v>
      </c>
      <c r="J14">
        <v>35.462694485687997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162</v>
      </c>
      <c r="B15" t="s">
        <v>24</v>
      </c>
      <c r="C15" t="s">
        <v>20</v>
      </c>
      <c r="D15" t="s">
        <v>18</v>
      </c>
      <c r="E15">
        <v>97</v>
      </c>
      <c r="F15">
        <v>99</v>
      </c>
      <c r="G15">
        <v>102</v>
      </c>
      <c r="H15">
        <v>269.89441606144999</v>
      </c>
      <c r="I15">
        <v>31.88964744806</v>
      </c>
      <c r="J15">
        <v>60.624638476758001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163</v>
      </c>
      <c r="B16" t="s">
        <v>24</v>
      </c>
      <c r="C16" t="s">
        <v>19</v>
      </c>
      <c r="D16" t="s">
        <v>14</v>
      </c>
      <c r="E16">
        <v>158</v>
      </c>
      <c r="F16">
        <v>17</v>
      </c>
      <c r="G16">
        <v>37</v>
      </c>
      <c r="H16">
        <v>337.21328565967002</v>
      </c>
      <c r="I16">
        <v>16.560840907667</v>
      </c>
      <c r="J16">
        <v>29.176445448214999</v>
      </c>
      <c r="K16" t="s">
        <v>15</v>
      </c>
      <c r="L16" t="s">
        <v>29</v>
      </c>
      <c r="M16" t="s">
        <v>17</v>
      </c>
      <c r="N16" t="b">
        <v>0</v>
      </c>
    </row>
    <row r="17" spans="1:14" x14ac:dyDescent="0.2">
      <c r="A17">
        <v>164</v>
      </c>
      <c r="B17" t="s">
        <v>24</v>
      </c>
      <c r="C17" t="s">
        <v>20</v>
      </c>
      <c r="D17" t="s">
        <v>18</v>
      </c>
      <c r="E17">
        <v>92</v>
      </c>
      <c r="F17">
        <v>93</v>
      </c>
      <c r="G17">
        <v>96</v>
      </c>
      <c r="H17">
        <v>279.70788276654002</v>
      </c>
      <c r="I17">
        <v>29.435600045685</v>
      </c>
      <c r="J17">
        <v>64.649750756204995</v>
      </c>
      <c r="K17" t="s">
        <v>15</v>
      </c>
      <c r="L17" t="s">
        <v>29</v>
      </c>
      <c r="M17" t="s">
        <v>17</v>
      </c>
      <c r="N17" t="b">
        <v>0</v>
      </c>
    </row>
    <row r="18" spans="1:14" x14ac:dyDescent="0.2">
      <c r="A18">
        <v>207</v>
      </c>
      <c r="B18" t="s">
        <v>24</v>
      </c>
      <c r="C18" t="s">
        <v>13</v>
      </c>
      <c r="D18" t="s">
        <v>14</v>
      </c>
      <c r="E18">
        <v>155</v>
      </c>
      <c r="F18">
        <v>25</v>
      </c>
      <c r="G18">
        <v>46</v>
      </c>
      <c r="H18">
        <v>326.77278321634998</v>
      </c>
      <c r="I18">
        <v>18.278982552940001</v>
      </c>
      <c r="J18">
        <v>39.655708482469002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209</v>
      </c>
      <c r="B19" t="s">
        <v>24</v>
      </c>
      <c r="C19" t="s">
        <v>19</v>
      </c>
      <c r="D19" t="s">
        <v>14</v>
      </c>
      <c r="E19">
        <v>147</v>
      </c>
      <c r="F19">
        <v>21</v>
      </c>
      <c r="G19">
        <v>43</v>
      </c>
      <c r="H19">
        <v>334.11804449217999</v>
      </c>
      <c r="I19">
        <v>20.418611677063002</v>
      </c>
      <c r="J19">
        <v>57.973406626606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210</v>
      </c>
      <c r="B20" t="s">
        <v>24</v>
      </c>
      <c r="C20" t="s">
        <v>20</v>
      </c>
      <c r="D20" t="s">
        <v>18</v>
      </c>
      <c r="E20">
        <v>106</v>
      </c>
      <c r="F20">
        <v>110</v>
      </c>
      <c r="G20">
        <v>113</v>
      </c>
      <c r="H20">
        <v>251.63933997129999</v>
      </c>
      <c r="I20">
        <v>29.344450134662001</v>
      </c>
      <c r="J20">
        <v>37.894193890672</v>
      </c>
      <c r="K20" t="s">
        <v>15</v>
      </c>
      <c r="L20" t="s">
        <v>29</v>
      </c>
      <c r="M20" t="s">
        <v>26</v>
      </c>
      <c r="N20" t="b">
        <v>0</v>
      </c>
    </row>
    <row r="21" spans="1:14" x14ac:dyDescent="0.2">
      <c r="A21">
        <v>211</v>
      </c>
      <c r="B21" t="s">
        <v>24</v>
      </c>
      <c r="C21" t="s">
        <v>19</v>
      </c>
      <c r="D21" t="s">
        <v>14</v>
      </c>
      <c r="E21">
        <v>166</v>
      </c>
      <c r="F21">
        <v>22</v>
      </c>
      <c r="G21">
        <v>37</v>
      </c>
      <c r="H21">
        <v>331.52568549034999</v>
      </c>
      <c r="I21">
        <v>18.872968561754998</v>
      </c>
      <c r="J21">
        <v>59.354360937437001</v>
      </c>
      <c r="K21" t="s">
        <v>15</v>
      </c>
      <c r="L21" t="s">
        <v>29</v>
      </c>
      <c r="M21" t="s">
        <v>26</v>
      </c>
      <c r="N21" t="b">
        <v>0</v>
      </c>
    </row>
    <row r="22" spans="1:14" x14ac:dyDescent="0.2">
      <c r="A22">
        <v>212</v>
      </c>
      <c r="B22" t="s">
        <v>24</v>
      </c>
      <c r="C22" t="s">
        <v>20</v>
      </c>
      <c r="D22" t="s">
        <v>18</v>
      </c>
      <c r="E22">
        <v>88</v>
      </c>
      <c r="F22">
        <v>94</v>
      </c>
      <c r="G22">
        <v>99</v>
      </c>
      <c r="H22">
        <v>279.29515064228002</v>
      </c>
      <c r="I22">
        <v>21.974865614672002</v>
      </c>
      <c r="J22">
        <v>50.570515914391002</v>
      </c>
      <c r="K22" t="s">
        <v>15</v>
      </c>
      <c r="L22" t="s">
        <v>29</v>
      </c>
      <c r="M22" t="s">
        <v>26</v>
      </c>
      <c r="N22" t="b">
        <v>0</v>
      </c>
    </row>
    <row r="23" spans="1:14" x14ac:dyDescent="0.2">
      <c r="A23">
        <v>245</v>
      </c>
      <c r="B23" t="s">
        <v>24</v>
      </c>
      <c r="C23" t="s">
        <v>20</v>
      </c>
      <c r="D23" t="s">
        <v>14</v>
      </c>
      <c r="E23">
        <v>165</v>
      </c>
      <c r="F23">
        <v>25</v>
      </c>
      <c r="G23">
        <v>34</v>
      </c>
      <c r="H23">
        <v>331.94885210438002</v>
      </c>
      <c r="I23">
        <v>20.582268873815998</v>
      </c>
      <c r="J23">
        <v>27.961579980915001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246</v>
      </c>
      <c r="B24" t="s">
        <v>24</v>
      </c>
      <c r="C24" t="s">
        <v>20</v>
      </c>
      <c r="D24" t="s">
        <v>18</v>
      </c>
      <c r="E24">
        <v>80</v>
      </c>
      <c r="F24">
        <v>85</v>
      </c>
      <c r="G24">
        <v>91</v>
      </c>
      <c r="H24">
        <v>293.33533885667998</v>
      </c>
      <c r="I24">
        <v>26.142560818802</v>
      </c>
      <c r="J24">
        <v>72.126696165734998</v>
      </c>
      <c r="K24" t="s">
        <v>15</v>
      </c>
      <c r="L24" t="s">
        <v>29</v>
      </c>
      <c r="M24" t="s">
        <v>27</v>
      </c>
      <c r="N24" t="b">
        <v>0</v>
      </c>
    </row>
    <row r="25" spans="1:14" x14ac:dyDescent="0.2">
      <c r="A25">
        <v>247</v>
      </c>
      <c r="B25" t="s">
        <v>24</v>
      </c>
      <c r="C25" t="s">
        <v>20</v>
      </c>
      <c r="D25" t="s">
        <v>14</v>
      </c>
      <c r="E25">
        <v>165</v>
      </c>
      <c r="F25">
        <v>27</v>
      </c>
      <c r="G25">
        <v>32</v>
      </c>
      <c r="H25">
        <v>330.80235384358002</v>
      </c>
      <c r="I25">
        <v>21.028365528091001</v>
      </c>
      <c r="J25">
        <v>31.316810416290998</v>
      </c>
      <c r="K25" t="s">
        <v>15</v>
      </c>
      <c r="L25" t="s">
        <v>29</v>
      </c>
      <c r="M25" t="s">
        <v>27</v>
      </c>
      <c r="N25" t="b">
        <v>0</v>
      </c>
    </row>
    <row r="26" spans="1:14" x14ac:dyDescent="0.2">
      <c r="A26">
        <v>248</v>
      </c>
      <c r="B26" t="s">
        <v>24</v>
      </c>
      <c r="C26" t="s">
        <v>20</v>
      </c>
      <c r="D26" t="s">
        <v>18</v>
      </c>
      <c r="E26">
        <v>78</v>
      </c>
      <c r="F26">
        <v>82</v>
      </c>
      <c r="G26">
        <v>87</v>
      </c>
      <c r="H26">
        <v>298.61727383808</v>
      </c>
      <c r="I26">
        <v>24.519178692878999</v>
      </c>
      <c r="J26">
        <v>73.048290294412993</v>
      </c>
      <c r="K26" t="s">
        <v>15</v>
      </c>
      <c r="L26" t="s">
        <v>29</v>
      </c>
      <c r="M26" t="s">
        <v>27</v>
      </c>
      <c r="N26" t="b">
        <v>0</v>
      </c>
    </row>
    <row r="27" spans="1:14" x14ac:dyDescent="0.2">
      <c r="A27">
        <v>285</v>
      </c>
      <c r="B27" t="s">
        <v>24</v>
      </c>
      <c r="C27" t="s">
        <v>19</v>
      </c>
      <c r="D27" t="s">
        <v>14</v>
      </c>
      <c r="E27">
        <v>146</v>
      </c>
      <c r="F27">
        <v>29</v>
      </c>
      <c r="G27">
        <v>47</v>
      </c>
      <c r="H27">
        <v>326.12235016119001</v>
      </c>
      <c r="I27">
        <v>27.018312670236998</v>
      </c>
      <c r="J27">
        <v>30.284833037178998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286</v>
      </c>
      <c r="B28" t="s">
        <v>24</v>
      </c>
      <c r="C28" t="s">
        <v>20</v>
      </c>
      <c r="D28" t="s">
        <v>18</v>
      </c>
      <c r="E28">
        <v>117</v>
      </c>
      <c r="F28">
        <v>121</v>
      </c>
      <c r="G28">
        <v>123</v>
      </c>
      <c r="H28">
        <v>233.43772670947999</v>
      </c>
      <c r="I28">
        <v>39.249763424428998</v>
      </c>
      <c r="J28">
        <v>44.388009893006</v>
      </c>
      <c r="K28" t="s">
        <v>15</v>
      </c>
      <c r="L28" t="s">
        <v>29</v>
      </c>
      <c r="M28" t="s">
        <v>28</v>
      </c>
      <c r="N28" t="b">
        <v>0</v>
      </c>
    </row>
    <row r="29" spans="1:14" x14ac:dyDescent="0.2">
      <c r="A29">
        <v>287</v>
      </c>
      <c r="B29" t="s">
        <v>24</v>
      </c>
      <c r="C29" t="s">
        <v>19</v>
      </c>
      <c r="D29" t="s">
        <v>14</v>
      </c>
      <c r="E29">
        <v>147</v>
      </c>
      <c r="F29">
        <v>24</v>
      </c>
      <c r="G29">
        <v>44</v>
      </c>
      <c r="H29">
        <v>330.77486212864</v>
      </c>
      <c r="I29">
        <v>24.338721027481</v>
      </c>
      <c r="J29">
        <v>51.194859646085</v>
      </c>
      <c r="K29" t="s">
        <v>15</v>
      </c>
      <c r="L29" t="s">
        <v>29</v>
      </c>
      <c r="M29" t="s">
        <v>28</v>
      </c>
      <c r="N29" t="b">
        <v>0</v>
      </c>
    </row>
    <row r="30" spans="1:14" x14ac:dyDescent="0.2">
      <c r="A30">
        <v>288</v>
      </c>
      <c r="B30" t="s">
        <v>24</v>
      </c>
      <c r="C30" t="s">
        <v>20</v>
      </c>
      <c r="D30" t="s">
        <v>18</v>
      </c>
      <c r="E30">
        <v>110</v>
      </c>
      <c r="F30">
        <v>113</v>
      </c>
      <c r="G30">
        <v>115</v>
      </c>
      <c r="H30">
        <v>247.01704121430001</v>
      </c>
      <c r="I30">
        <v>31.223818348617002</v>
      </c>
      <c r="J30">
        <v>42.892406998722002</v>
      </c>
      <c r="K30" t="s">
        <v>15</v>
      </c>
      <c r="L30" t="s">
        <v>29</v>
      </c>
      <c r="M30" t="s">
        <v>28</v>
      </c>
      <c r="N30" t="b">
        <v>0</v>
      </c>
    </row>
    <row r="31" spans="1:14" x14ac:dyDescent="0.2">
      <c r="A31">
        <v>289</v>
      </c>
      <c r="B31" t="s">
        <v>24</v>
      </c>
      <c r="C31" t="s">
        <v>19</v>
      </c>
      <c r="D31" t="s">
        <v>14</v>
      </c>
      <c r="E31">
        <v>146</v>
      </c>
      <c r="F31">
        <v>23</v>
      </c>
      <c r="G31">
        <v>43</v>
      </c>
      <c r="H31">
        <v>332.94042869310999</v>
      </c>
      <c r="I31">
        <v>23.295176128596999</v>
      </c>
      <c r="J31">
        <v>55.880200868761001</v>
      </c>
      <c r="K31" t="s">
        <v>15</v>
      </c>
      <c r="L31" t="s">
        <v>29</v>
      </c>
      <c r="M31" t="s">
        <v>28</v>
      </c>
      <c r="N31" t="b">
        <v>0</v>
      </c>
    </row>
    <row r="32" spans="1:14" x14ac:dyDescent="0.2">
      <c r="A32">
        <v>290</v>
      </c>
      <c r="B32" t="s">
        <v>24</v>
      </c>
      <c r="C32" t="s">
        <v>20</v>
      </c>
      <c r="D32" t="s">
        <v>18</v>
      </c>
      <c r="E32">
        <v>106</v>
      </c>
      <c r="F32">
        <v>111</v>
      </c>
      <c r="G32">
        <v>113</v>
      </c>
      <c r="H32">
        <v>251.19047851798001</v>
      </c>
      <c r="I32">
        <v>29.882580935151999</v>
      </c>
      <c r="J32">
        <v>41.879147155157</v>
      </c>
      <c r="K32" t="s">
        <v>15</v>
      </c>
      <c r="L32" t="s">
        <v>29</v>
      </c>
      <c r="M32" t="s">
        <v>28</v>
      </c>
      <c r="N32" t="b">
        <v>0</v>
      </c>
    </row>
    <row r="33" spans="1:14" x14ac:dyDescent="0.2">
      <c r="A33">
        <v>321</v>
      </c>
      <c r="B33" t="s">
        <v>24</v>
      </c>
      <c r="C33" t="s">
        <v>19</v>
      </c>
      <c r="D33" t="s">
        <v>14</v>
      </c>
      <c r="E33">
        <v>145</v>
      </c>
      <c r="F33">
        <v>39</v>
      </c>
      <c r="G33">
        <v>52</v>
      </c>
      <c r="H33">
        <v>315.81645058353001</v>
      </c>
      <c r="I33">
        <v>0</v>
      </c>
      <c r="J33">
        <v>68.408175103728993</v>
      </c>
      <c r="K33" t="s">
        <v>30</v>
      </c>
      <c r="L33" t="s">
        <v>16</v>
      </c>
      <c r="M33" t="s">
        <v>17</v>
      </c>
      <c r="N33" t="b">
        <v>0</v>
      </c>
    </row>
    <row r="34" spans="1:14" x14ac:dyDescent="0.2">
      <c r="A34">
        <v>323</v>
      </c>
      <c r="B34" t="s">
        <v>24</v>
      </c>
      <c r="C34" t="s">
        <v>19</v>
      </c>
      <c r="D34" t="s">
        <v>14</v>
      </c>
      <c r="E34">
        <v>162</v>
      </c>
      <c r="F34">
        <v>15</v>
      </c>
      <c r="G34">
        <v>51</v>
      </c>
      <c r="H34">
        <v>328.19805256490997</v>
      </c>
      <c r="I34">
        <v>0</v>
      </c>
      <c r="J34">
        <v>67.611802765099</v>
      </c>
      <c r="K34" t="s">
        <v>30</v>
      </c>
      <c r="L34" t="s">
        <v>16</v>
      </c>
      <c r="M34" t="s">
        <v>17</v>
      </c>
      <c r="N34" t="b">
        <v>0</v>
      </c>
    </row>
    <row r="35" spans="1:14" x14ac:dyDescent="0.2">
      <c r="A35">
        <v>324</v>
      </c>
      <c r="B35" t="s">
        <v>24</v>
      </c>
      <c r="C35" t="s">
        <v>19</v>
      </c>
      <c r="D35" t="s">
        <v>18</v>
      </c>
      <c r="E35">
        <v>131</v>
      </c>
      <c r="F35">
        <v>131</v>
      </c>
      <c r="G35">
        <v>128</v>
      </c>
      <c r="H35">
        <v>216.82645650913</v>
      </c>
      <c r="I35">
        <v>4.5458623680354</v>
      </c>
      <c r="J35">
        <v>74.629111011923001</v>
      </c>
      <c r="K35" t="s">
        <v>30</v>
      </c>
      <c r="L35" t="s">
        <v>16</v>
      </c>
      <c r="M35" t="s">
        <v>17</v>
      </c>
      <c r="N35" t="b">
        <v>0</v>
      </c>
    </row>
    <row r="36" spans="1:14" x14ac:dyDescent="0.2">
      <c r="A36">
        <v>353</v>
      </c>
      <c r="B36" t="s">
        <v>24</v>
      </c>
      <c r="C36" t="s">
        <v>19</v>
      </c>
      <c r="D36" t="s">
        <v>14</v>
      </c>
      <c r="E36">
        <v>174</v>
      </c>
      <c r="F36">
        <v>23</v>
      </c>
      <c r="G36">
        <v>64</v>
      </c>
      <c r="H36">
        <v>311.78799928936002</v>
      </c>
      <c r="I36">
        <v>6.7564967291346996</v>
      </c>
      <c r="J36">
        <v>64.770243787105002</v>
      </c>
      <c r="K36" t="s">
        <v>30</v>
      </c>
      <c r="L36" t="s">
        <v>16</v>
      </c>
      <c r="M36" t="s">
        <v>26</v>
      </c>
      <c r="N36" t="b">
        <v>0</v>
      </c>
    </row>
    <row r="37" spans="1:14" x14ac:dyDescent="0.2">
      <c r="A37">
        <v>355</v>
      </c>
      <c r="B37" t="s">
        <v>24</v>
      </c>
      <c r="C37" t="s">
        <v>25</v>
      </c>
      <c r="D37" t="s">
        <v>14</v>
      </c>
      <c r="E37">
        <v>84</v>
      </c>
      <c r="F37">
        <v>13</v>
      </c>
      <c r="G37">
        <v>72</v>
      </c>
      <c r="H37">
        <v>348.42877585755002</v>
      </c>
      <c r="I37">
        <v>1.8621332937583E-3</v>
      </c>
      <c r="J37">
        <v>71.082424226693007</v>
      </c>
      <c r="K37" t="s">
        <v>30</v>
      </c>
      <c r="L37" t="s">
        <v>16</v>
      </c>
      <c r="M37" t="s">
        <v>26</v>
      </c>
      <c r="N37" t="b">
        <v>0</v>
      </c>
    </row>
    <row r="38" spans="1:14" x14ac:dyDescent="0.2">
      <c r="A38">
        <v>389</v>
      </c>
      <c r="B38" t="s">
        <v>24</v>
      </c>
      <c r="C38" t="s">
        <v>19</v>
      </c>
      <c r="D38" t="s">
        <v>14</v>
      </c>
      <c r="E38">
        <v>187</v>
      </c>
      <c r="F38">
        <v>23</v>
      </c>
      <c r="G38">
        <v>59</v>
      </c>
      <c r="H38">
        <v>310.84885240710003</v>
      </c>
      <c r="I38">
        <v>0</v>
      </c>
      <c r="J38">
        <v>81.640720002302004</v>
      </c>
      <c r="K38" t="s">
        <v>30</v>
      </c>
      <c r="L38" t="s">
        <v>16</v>
      </c>
      <c r="M38" t="s">
        <v>27</v>
      </c>
      <c r="N38" t="b">
        <v>0</v>
      </c>
    </row>
    <row r="39" spans="1:14" x14ac:dyDescent="0.2">
      <c r="A39">
        <v>391</v>
      </c>
      <c r="B39" t="s">
        <v>24</v>
      </c>
      <c r="C39" t="s">
        <v>19</v>
      </c>
      <c r="D39" t="s">
        <v>14</v>
      </c>
      <c r="E39">
        <v>167</v>
      </c>
      <c r="F39">
        <v>17</v>
      </c>
      <c r="G39">
        <v>52</v>
      </c>
      <c r="H39">
        <v>325.29044532426002</v>
      </c>
      <c r="I39">
        <v>0</v>
      </c>
      <c r="J39">
        <v>76.586438816788998</v>
      </c>
      <c r="K39" t="s">
        <v>30</v>
      </c>
      <c r="L39" t="s">
        <v>16</v>
      </c>
      <c r="M39" t="s">
        <v>27</v>
      </c>
      <c r="N39" t="b">
        <v>0</v>
      </c>
    </row>
    <row r="40" spans="1:14" x14ac:dyDescent="0.2">
      <c r="A40">
        <v>392</v>
      </c>
      <c r="B40" t="s">
        <v>24</v>
      </c>
      <c r="C40" t="s">
        <v>19</v>
      </c>
      <c r="D40" t="s">
        <v>18</v>
      </c>
      <c r="E40">
        <v>131</v>
      </c>
      <c r="F40">
        <v>136</v>
      </c>
      <c r="G40">
        <v>134</v>
      </c>
      <c r="H40">
        <v>209.82852941541</v>
      </c>
      <c r="I40">
        <v>26.019588513685001</v>
      </c>
      <c r="J40">
        <v>50.654201283066001</v>
      </c>
      <c r="K40" t="s">
        <v>30</v>
      </c>
      <c r="L40" t="s">
        <v>16</v>
      </c>
      <c r="M40" t="s">
        <v>27</v>
      </c>
      <c r="N40" t="b">
        <v>0</v>
      </c>
    </row>
    <row r="41" spans="1:14" x14ac:dyDescent="0.2">
      <c r="A41">
        <v>419</v>
      </c>
      <c r="B41" t="s">
        <v>24</v>
      </c>
      <c r="C41" t="s">
        <v>19</v>
      </c>
      <c r="D41" t="s">
        <v>14</v>
      </c>
      <c r="E41">
        <v>159</v>
      </c>
      <c r="F41">
        <v>26</v>
      </c>
      <c r="G41">
        <v>58</v>
      </c>
      <c r="H41">
        <v>316.79494232856001</v>
      </c>
      <c r="I41">
        <v>1.5179207758212E-2</v>
      </c>
      <c r="J41">
        <v>66.313218719969996</v>
      </c>
      <c r="K41" t="s">
        <v>30</v>
      </c>
      <c r="L41" t="s">
        <v>16</v>
      </c>
      <c r="M41" t="s">
        <v>28</v>
      </c>
      <c r="N41" t="b">
        <v>0</v>
      </c>
    </row>
    <row r="42" spans="1:14" x14ac:dyDescent="0.2">
      <c r="A42">
        <v>421</v>
      </c>
      <c r="B42" t="s">
        <v>24</v>
      </c>
      <c r="C42" t="s">
        <v>19</v>
      </c>
      <c r="D42" t="s">
        <v>14</v>
      </c>
      <c r="E42">
        <v>183</v>
      </c>
      <c r="F42">
        <v>14</v>
      </c>
      <c r="G42">
        <v>62</v>
      </c>
      <c r="H42">
        <v>316.79373207535002</v>
      </c>
      <c r="I42">
        <v>0</v>
      </c>
      <c r="J42">
        <v>82.202237832793003</v>
      </c>
      <c r="K42" t="s">
        <v>30</v>
      </c>
      <c r="L42" t="s">
        <v>16</v>
      </c>
      <c r="M42" t="s">
        <v>28</v>
      </c>
      <c r="N42" t="b">
        <v>0</v>
      </c>
    </row>
    <row r="43" spans="1:14" x14ac:dyDescent="0.2">
      <c r="A43">
        <v>461</v>
      </c>
      <c r="B43" t="s">
        <v>24</v>
      </c>
      <c r="C43" t="s">
        <v>25</v>
      </c>
      <c r="D43" t="s">
        <v>14</v>
      </c>
      <c r="E43">
        <v>101</v>
      </c>
      <c r="F43">
        <v>12</v>
      </c>
      <c r="G43">
        <v>55</v>
      </c>
      <c r="H43">
        <v>349.82676527170003</v>
      </c>
      <c r="I43">
        <v>0</v>
      </c>
      <c r="J43">
        <v>72.366111205471995</v>
      </c>
      <c r="K43" t="s">
        <v>30</v>
      </c>
      <c r="L43" t="s">
        <v>29</v>
      </c>
      <c r="M43" t="s">
        <v>17</v>
      </c>
      <c r="N43" t="b">
        <v>0</v>
      </c>
    </row>
    <row r="44" spans="1:14" x14ac:dyDescent="0.2">
      <c r="A44">
        <v>463</v>
      </c>
      <c r="B44" t="s">
        <v>24</v>
      </c>
      <c r="C44" t="s">
        <v>25</v>
      </c>
      <c r="D44" t="s">
        <v>14</v>
      </c>
      <c r="E44">
        <v>78</v>
      </c>
      <c r="F44">
        <v>13</v>
      </c>
      <c r="G44">
        <v>64</v>
      </c>
      <c r="H44">
        <v>355.61990429357002</v>
      </c>
      <c r="I44">
        <v>6.7148820467097003</v>
      </c>
      <c r="J44">
        <v>35.218792945277002</v>
      </c>
      <c r="K44" t="s">
        <v>30</v>
      </c>
      <c r="L44" t="s">
        <v>29</v>
      </c>
      <c r="M44" t="s">
        <v>17</v>
      </c>
      <c r="N44" t="b">
        <v>0</v>
      </c>
    </row>
    <row r="45" spans="1:14" x14ac:dyDescent="0.2">
      <c r="A45">
        <v>509</v>
      </c>
      <c r="B45" t="s">
        <v>24</v>
      </c>
      <c r="C45" t="s">
        <v>25</v>
      </c>
      <c r="D45" t="s">
        <v>14</v>
      </c>
      <c r="E45">
        <v>126</v>
      </c>
      <c r="F45">
        <v>50</v>
      </c>
      <c r="G45">
        <v>45</v>
      </c>
      <c r="H45">
        <v>320.76048316777002</v>
      </c>
      <c r="I45">
        <v>5.6428281629039001E-5</v>
      </c>
      <c r="J45">
        <v>53.800077983884997</v>
      </c>
      <c r="K45" t="s">
        <v>30</v>
      </c>
      <c r="L45" t="s">
        <v>29</v>
      </c>
      <c r="M45" t="s">
        <v>26</v>
      </c>
      <c r="N45" t="b">
        <v>0</v>
      </c>
    </row>
    <row r="46" spans="1:14" x14ac:dyDescent="0.2">
      <c r="A46">
        <v>511</v>
      </c>
      <c r="B46" t="s">
        <v>24</v>
      </c>
      <c r="C46" t="s">
        <v>25</v>
      </c>
      <c r="D46" t="s">
        <v>14</v>
      </c>
      <c r="E46">
        <v>103</v>
      </c>
      <c r="F46">
        <v>17</v>
      </c>
      <c r="G46">
        <v>57</v>
      </c>
      <c r="H46">
        <v>344.99384047429999</v>
      </c>
      <c r="I46">
        <v>4.3203731472509999</v>
      </c>
      <c r="J46">
        <v>44.076250548041997</v>
      </c>
      <c r="K46" t="s">
        <v>30</v>
      </c>
      <c r="L46" t="s">
        <v>29</v>
      </c>
      <c r="M46" t="s">
        <v>26</v>
      </c>
      <c r="N46" t="b">
        <v>0</v>
      </c>
    </row>
    <row r="47" spans="1:14" x14ac:dyDescent="0.2">
      <c r="A47">
        <v>513</v>
      </c>
      <c r="B47" t="s">
        <v>24</v>
      </c>
      <c r="C47" t="s">
        <v>23</v>
      </c>
      <c r="D47" t="s">
        <v>14</v>
      </c>
      <c r="E47">
        <v>92</v>
      </c>
      <c r="F47">
        <v>17</v>
      </c>
      <c r="G47">
        <v>63</v>
      </c>
      <c r="H47">
        <v>346.54926319968001</v>
      </c>
      <c r="I47">
        <v>5.1580386189719999E-4</v>
      </c>
      <c r="J47">
        <v>47.266276375078</v>
      </c>
      <c r="K47" t="s">
        <v>30</v>
      </c>
      <c r="L47" t="s">
        <v>29</v>
      </c>
      <c r="M47" t="s">
        <v>26</v>
      </c>
      <c r="N47" t="b">
        <v>0</v>
      </c>
    </row>
    <row r="48" spans="1:14" x14ac:dyDescent="0.2">
      <c r="A48">
        <v>558</v>
      </c>
      <c r="B48" t="s">
        <v>24</v>
      </c>
      <c r="C48" t="s">
        <v>20</v>
      </c>
      <c r="D48" t="s">
        <v>18</v>
      </c>
      <c r="E48">
        <v>118</v>
      </c>
      <c r="F48">
        <v>122</v>
      </c>
      <c r="G48">
        <v>123</v>
      </c>
      <c r="H48">
        <v>232.57987564154999</v>
      </c>
      <c r="I48">
        <v>41.134919457092003</v>
      </c>
      <c r="J48">
        <v>49.734194579385999</v>
      </c>
      <c r="K48" t="s">
        <v>30</v>
      </c>
      <c r="L48" t="s">
        <v>29</v>
      </c>
      <c r="M48" t="s">
        <v>27</v>
      </c>
      <c r="N48" t="b">
        <v>0</v>
      </c>
    </row>
    <row r="49" spans="1:14" x14ac:dyDescent="0.2">
      <c r="A49">
        <v>559</v>
      </c>
      <c r="B49" t="s">
        <v>24</v>
      </c>
      <c r="C49" t="s">
        <v>19</v>
      </c>
      <c r="D49" t="s">
        <v>14</v>
      </c>
      <c r="E49">
        <v>112</v>
      </c>
      <c r="F49">
        <v>18</v>
      </c>
      <c r="G49">
        <v>56</v>
      </c>
      <c r="H49">
        <v>340.46176040614</v>
      </c>
      <c r="I49">
        <v>19.506228331631998</v>
      </c>
      <c r="J49">
        <v>41.001691099803999</v>
      </c>
      <c r="K49" t="s">
        <v>30</v>
      </c>
      <c r="L49" t="s">
        <v>29</v>
      </c>
      <c r="M49" t="s">
        <v>27</v>
      </c>
      <c r="N49" t="b">
        <v>0</v>
      </c>
    </row>
    <row r="50" spans="1:14" x14ac:dyDescent="0.2">
      <c r="A50">
        <v>561</v>
      </c>
      <c r="B50" t="s">
        <v>24</v>
      </c>
      <c r="C50" t="s">
        <v>25</v>
      </c>
      <c r="D50" t="s">
        <v>14</v>
      </c>
      <c r="E50">
        <v>103</v>
      </c>
      <c r="F50">
        <v>17</v>
      </c>
      <c r="G50">
        <v>60</v>
      </c>
      <c r="H50">
        <v>343.6017903787</v>
      </c>
      <c r="I50">
        <v>15.970319172061</v>
      </c>
      <c r="J50">
        <v>37.030001363196</v>
      </c>
      <c r="K50" t="s">
        <v>30</v>
      </c>
      <c r="L50" t="s">
        <v>29</v>
      </c>
      <c r="M50" t="s">
        <v>27</v>
      </c>
      <c r="N50" t="b">
        <v>0</v>
      </c>
    </row>
    <row r="51" spans="1:14" x14ac:dyDescent="0.2">
      <c r="A51">
        <v>605</v>
      </c>
      <c r="B51" t="s">
        <v>24</v>
      </c>
      <c r="C51" t="s">
        <v>25</v>
      </c>
      <c r="D51" t="s">
        <v>14</v>
      </c>
      <c r="E51">
        <v>112</v>
      </c>
      <c r="F51">
        <v>40</v>
      </c>
      <c r="G51">
        <v>52</v>
      </c>
      <c r="H51">
        <v>328.90029062561001</v>
      </c>
      <c r="I51">
        <v>2.4264161100487E-3</v>
      </c>
      <c r="J51">
        <v>59.317240363601002</v>
      </c>
      <c r="K51" t="s">
        <v>30</v>
      </c>
      <c r="L51" t="s">
        <v>29</v>
      </c>
      <c r="M51" t="s">
        <v>28</v>
      </c>
      <c r="N51" t="b">
        <v>0</v>
      </c>
    </row>
    <row r="52" spans="1:14" x14ac:dyDescent="0.2">
      <c r="A52">
        <v>607</v>
      </c>
      <c r="B52" t="s">
        <v>24</v>
      </c>
      <c r="C52" t="s">
        <v>19</v>
      </c>
      <c r="D52" t="s">
        <v>14</v>
      </c>
      <c r="E52">
        <v>94</v>
      </c>
      <c r="F52">
        <v>15</v>
      </c>
      <c r="G52">
        <v>62</v>
      </c>
      <c r="H52">
        <v>347.69216655096</v>
      </c>
      <c r="I52">
        <v>9.2043725430236005</v>
      </c>
      <c r="J52">
        <v>33.981895284446999</v>
      </c>
      <c r="K52" t="s">
        <v>30</v>
      </c>
      <c r="L52" t="s">
        <v>29</v>
      </c>
      <c r="M52" t="s">
        <v>28</v>
      </c>
      <c r="N52" t="b">
        <v>0</v>
      </c>
    </row>
    <row r="53" spans="1:14" x14ac:dyDescent="0.2">
      <c r="A53">
        <v>651</v>
      </c>
      <c r="B53" t="s">
        <v>24</v>
      </c>
      <c r="C53" t="s">
        <v>25</v>
      </c>
      <c r="D53" t="s">
        <v>14</v>
      </c>
      <c r="E53">
        <v>37</v>
      </c>
      <c r="F53">
        <v>7</v>
      </c>
      <c r="G53">
        <v>67</v>
      </c>
      <c r="H53">
        <v>379.38377759369001</v>
      </c>
      <c r="I53">
        <v>0</v>
      </c>
      <c r="J53">
        <v>82.896362125112006</v>
      </c>
      <c r="K53" t="s">
        <v>29</v>
      </c>
      <c r="L53" t="s">
        <v>16</v>
      </c>
      <c r="M53" t="s">
        <v>17</v>
      </c>
      <c r="N53" t="b">
        <v>0</v>
      </c>
    </row>
    <row r="54" spans="1:14" x14ac:dyDescent="0.2">
      <c r="A54">
        <v>653</v>
      </c>
      <c r="B54" t="s">
        <v>24</v>
      </c>
      <c r="C54" t="s">
        <v>23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</v>
      </c>
      <c r="J54">
        <v>63.727995496430999</v>
      </c>
      <c r="K54" t="s">
        <v>29</v>
      </c>
      <c r="L54" t="s">
        <v>16</v>
      </c>
      <c r="M54" t="s">
        <v>17</v>
      </c>
      <c r="N54" t="b">
        <v>0</v>
      </c>
    </row>
    <row r="55" spans="1:14" x14ac:dyDescent="0.2">
      <c r="A55">
        <v>654</v>
      </c>
      <c r="B55" t="s">
        <v>24</v>
      </c>
      <c r="C55" t="s">
        <v>25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3.9683089005477E-3</v>
      </c>
      <c r="J55">
        <v>37.471079795309002</v>
      </c>
      <c r="K55" t="s">
        <v>29</v>
      </c>
      <c r="L55" t="s">
        <v>16</v>
      </c>
      <c r="M55" t="s">
        <v>17</v>
      </c>
      <c r="N55" t="b">
        <v>0</v>
      </c>
    </row>
    <row r="56" spans="1:14" x14ac:dyDescent="0.2">
      <c r="A56">
        <v>655</v>
      </c>
      <c r="B56" t="s">
        <v>24</v>
      </c>
      <c r="C56" t="s">
        <v>25</v>
      </c>
      <c r="D56" t="s">
        <v>14</v>
      </c>
      <c r="E56">
        <v>90</v>
      </c>
      <c r="F56">
        <v>1</v>
      </c>
      <c r="G56">
        <v>60</v>
      </c>
      <c r="H56">
        <v>359.87644191984998</v>
      </c>
      <c r="I56">
        <v>0</v>
      </c>
      <c r="J56">
        <v>32.549812413470001</v>
      </c>
      <c r="K56" t="s">
        <v>29</v>
      </c>
      <c r="L56" t="s">
        <v>16</v>
      </c>
      <c r="M56" t="s">
        <v>17</v>
      </c>
      <c r="N56" t="b">
        <v>0</v>
      </c>
    </row>
    <row r="57" spans="1:14" x14ac:dyDescent="0.2">
      <c r="A57">
        <v>705</v>
      </c>
      <c r="B57" t="s">
        <v>24</v>
      </c>
      <c r="C57" t="s">
        <v>23</v>
      </c>
      <c r="D57" t="s">
        <v>14</v>
      </c>
      <c r="E57">
        <v>130</v>
      </c>
      <c r="F57">
        <v>7</v>
      </c>
      <c r="G57">
        <v>65</v>
      </c>
      <c r="H57">
        <v>336.23428320390002</v>
      </c>
      <c r="I57">
        <v>1.9125237492530001</v>
      </c>
      <c r="J57">
        <v>62.922781846569997</v>
      </c>
      <c r="K57" t="s">
        <v>29</v>
      </c>
      <c r="L57" t="s">
        <v>16</v>
      </c>
      <c r="M57" t="s">
        <v>26</v>
      </c>
      <c r="N57" t="b">
        <v>0</v>
      </c>
    </row>
    <row r="58" spans="1:14" x14ac:dyDescent="0.2">
      <c r="A58">
        <v>707</v>
      </c>
      <c r="B58" t="s">
        <v>24</v>
      </c>
      <c r="C58" t="s">
        <v>25</v>
      </c>
      <c r="D58" t="s">
        <v>14</v>
      </c>
      <c r="E58">
        <v>84</v>
      </c>
      <c r="F58">
        <v>2</v>
      </c>
      <c r="G58">
        <v>67</v>
      </c>
      <c r="H58">
        <v>358.74072224063002</v>
      </c>
      <c r="I58">
        <v>0</v>
      </c>
      <c r="J58">
        <v>77.553845277036999</v>
      </c>
      <c r="K58" t="s">
        <v>29</v>
      </c>
      <c r="L58" t="s">
        <v>16</v>
      </c>
      <c r="M58" t="s">
        <v>26</v>
      </c>
      <c r="N58" t="b">
        <v>0</v>
      </c>
    </row>
    <row r="59" spans="1:14" x14ac:dyDescent="0.2">
      <c r="A59">
        <v>709</v>
      </c>
      <c r="B59" t="s">
        <v>24</v>
      </c>
      <c r="C59" t="s">
        <v>25</v>
      </c>
      <c r="D59" t="s">
        <v>14</v>
      </c>
      <c r="E59">
        <v>72</v>
      </c>
      <c r="F59">
        <v>2</v>
      </c>
      <c r="G59">
        <v>58</v>
      </c>
      <c r="H59">
        <v>369.50344307325003</v>
      </c>
      <c r="I59">
        <v>0</v>
      </c>
      <c r="J59">
        <v>69.431464255364006</v>
      </c>
      <c r="K59" t="s">
        <v>29</v>
      </c>
      <c r="L59" t="s">
        <v>16</v>
      </c>
      <c r="M59" t="s">
        <v>26</v>
      </c>
      <c r="N59" t="b">
        <v>0</v>
      </c>
    </row>
    <row r="60" spans="1:14" x14ac:dyDescent="0.2">
      <c r="A60">
        <v>710</v>
      </c>
      <c r="B60" t="s">
        <v>24</v>
      </c>
      <c r="C60" t="s">
        <v>25</v>
      </c>
      <c r="D60" t="s">
        <v>18</v>
      </c>
      <c r="E60">
        <v>149</v>
      </c>
      <c r="F60">
        <v>149</v>
      </c>
      <c r="G60">
        <v>147</v>
      </c>
      <c r="H60">
        <v>184.78694973965</v>
      </c>
      <c r="I60">
        <v>45.032056276652</v>
      </c>
      <c r="J60">
        <v>46.475402512834997</v>
      </c>
      <c r="K60" t="s">
        <v>29</v>
      </c>
      <c r="L60" t="s">
        <v>16</v>
      </c>
      <c r="M60" t="s">
        <v>26</v>
      </c>
      <c r="N60" t="b">
        <v>0</v>
      </c>
    </row>
    <row r="61" spans="1:14" x14ac:dyDescent="0.2">
      <c r="A61">
        <v>753</v>
      </c>
      <c r="B61" t="s">
        <v>24</v>
      </c>
      <c r="C61" t="s">
        <v>25</v>
      </c>
      <c r="D61" t="s">
        <v>14</v>
      </c>
      <c r="E61">
        <v>40</v>
      </c>
      <c r="F61">
        <v>7</v>
      </c>
      <c r="G61">
        <v>66</v>
      </c>
      <c r="H61">
        <v>378.83196392977999</v>
      </c>
      <c r="I61">
        <v>0</v>
      </c>
      <c r="J61">
        <v>96.430685473837002</v>
      </c>
      <c r="K61" t="s">
        <v>29</v>
      </c>
      <c r="L61" t="s">
        <v>16</v>
      </c>
      <c r="M61" t="s">
        <v>27</v>
      </c>
      <c r="N61" t="b">
        <v>0</v>
      </c>
    </row>
    <row r="62" spans="1:14" x14ac:dyDescent="0.2">
      <c r="A62">
        <v>755</v>
      </c>
      <c r="B62" t="s">
        <v>24</v>
      </c>
      <c r="C62" t="s">
        <v>25</v>
      </c>
      <c r="D62" t="s">
        <v>14</v>
      </c>
      <c r="E62">
        <v>37</v>
      </c>
      <c r="F62">
        <v>4</v>
      </c>
      <c r="G62">
        <v>68</v>
      </c>
      <c r="H62">
        <v>381.42575762655002</v>
      </c>
      <c r="I62">
        <v>0</v>
      </c>
      <c r="J62">
        <v>64.977392008964998</v>
      </c>
      <c r="K62" t="s">
        <v>29</v>
      </c>
      <c r="L62" t="s">
        <v>16</v>
      </c>
      <c r="M62" t="s">
        <v>27</v>
      </c>
      <c r="N62" t="b">
        <v>0</v>
      </c>
    </row>
    <row r="63" spans="1:14" x14ac:dyDescent="0.2">
      <c r="A63">
        <v>757</v>
      </c>
      <c r="B63" t="s">
        <v>24</v>
      </c>
      <c r="C63" t="s">
        <v>25</v>
      </c>
      <c r="D63" t="s">
        <v>14</v>
      </c>
      <c r="E63">
        <v>55</v>
      </c>
      <c r="F63">
        <v>2</v>
      </c>
      <c r="G63">
        <v>57</v>
      </c>
      <c r="H63">
        <v>378.61685774342999</v>
      </c>
      <c r="I63">
        <v>0</v>
      </c>
      <c r="J63">
        <v>95.509350930522004</v>
      </c>
      <c r="K63" t="s">
        <v>29</v>
      </c>
      <c r="L63" t="s">
        <v>16</v>
      </c>
      <c r="M63" t="s">
        <v>27</v>
      </c>
      <c r="N63" t="b">
        <v>0</v>
      </c>
    </row>
    <row r="64" spans="1:14" x14ac:dyDescent="0.2">
      <c r="A64">
        <v>758</v>
      </c>
      <c r="B64" t="s">
        <v>24</v>
      </c>
      <c r="C64" t="s">
        <v>25</v>
      </c>
      <c r="D64" t="s">
        <v>18</v>
      </c>
      <c r="E64">
        <v>147</v>
      </c>
      <c r="F64">
        <v>147</v>
      </c>
      <c r="G64">
        <v>144</v>
      </c>
      <c r="H64">
        <v>188.74313539236999</v>
      </c>
      <c r="I64">
        <v>5.7366779627208997</v>
      </c>
      <c r="J64">
        <v>92.732017561174004</v>
      </c>
      <c r="K64" t="s">
        <v>29</v>
      </c>
      <c r="L64" t="s">
        <v>16</v>
      </c>
      <c r="M64" t="s">
        <v>27</v>
      </c>
      <c r="N64" t="b">
        <v>0</v>
      </c>
    </row>
    <row r="65" spans="1:14" x14ac:dyDescent="0.2">
      <c r="A65">
        <v>803</v>
      </c>
      <c r="B65" t="s">
        <v>24</v>
      </c>
      <c r="C65" t="s">
        <v>23</v>
      </c>
      <c r="D65" t="s">
        <v>14</v>
      </c>
      <c r="E65">
        <v>168</v>
      </c>
      <c r="F65">
        <v>11</v>
      </c>
      <c r="G65">
        <v>63</v>
      </c>
      <c r="H65">
        <v>322.27987855836</v>
      </c>
      <c r="I65">
        <v>5.5007981780435999</v>
      </c>
      <c r="J65">
        <v>36.589621371873001</v>
      </c>
      <c r="K65" t="s">
        <v>29</v>
      </c>
      <c r="L65" t="s">
        <v>16</v>
      </c>
      <c r="M65" t="s">
        <v>28</v>
      </c>
      <c r="N65" t="b">
        <v>0</v>
      </c>
    </row>
    <row r="66" spans="1:14" x14ac:dyDescent="0.2">
      <c r="A66">
        <v>805</v>
      </c>
      <c r="B66" t="s">
        <v>24</v>
      </c>
      <c r="C66" t="s">
        <v>23</v>
      </c>
      <c r="D66" t="s">
        <v>14</v>
      </c>
      <c r="E66">
        <v>161</v>
      </c>
      <c r="F66">
        <v>10</v>
      </c>
      <c r="G66">
        <v>66</v>
      </c>
      <c r="H66">
        <v>323.53703354337</v>
      </c>
      <c r="I66">
        <v>0.16612486111589</v>
      </c>
      <c r="J66">
        <v>33.541027028583002</v>
      </c>
      <c r="K66" t="s">
        <v>29</v>
      </c>
      <c r="L66" t="s">
        <v>16</v>
      </c>
      <c r="M66" t="s">
        <v>28</v>
      </c>
      <c r="N66" t="b">
        <v>0</v>
      </c>
    </row>
    <row r="67" spans="1:14" x14ac:dyDescent="0.2">
      <c r="A67">
        <v>807</v>
      </c>
      <c r="B67" t="s">
        <v>24</v>
      </c>
      <c r="C67" t="s">
        <v>23</v>
      </c>
      <c r="D67" t="s">
        <v>14</v>
      </c>
      <c r="E67">
        <v>140</v>
      </c>
      <c r="F67">
        <v>10</v>
      </c>
      <c r="G67">
        <v>51</v>
      </c>
      <c r="H67">
        <v>338.95287960871002</v>
      </c>
      <c r="I67">
        <v>0</v>
      </c>
      <c r="J67">
        <v>30.365608466708</v>
      </c>
      <c r="K67" t="s">
        <v>29</v>
      </c>
      <c r="L67" t="s">
        <v>16</v>
      </c>
      <c r="M67" t="s">
        <v>28</v>
      </c>
      <c r="N67" t="b">
        <v>0</v>
      </c>
    </row>
    <row r="68" spans="1:14" x14ac:dyDescent="0.2">
      <c r="A68">
        <v>853</v>
      </c>
      <c r="B68" t="s">
        <v>24</v>
      </c>
      <c r="C68" t="s">
        <v>25</v>
      </c>
      <c r="D68" t="s">
        <v>14</v>
      </c>
      <c r="E68">
        <v>46</v>
      </c>
      <c r="F68">
        <v>6</v>
      </c>
      <c r="G68">
        <v>64</v>
      </c>
      <c r="H68">
        <v>377.05219946762998</v>
      </c>
      <c r="I68">
        <v>0</v>
      </c>
      <c r="J68">
        <v>99.997573583890002</v>
      </c>
      <c r="K68" t="s">
        <v>29</v>
      </c>
      <c r="L68" t="s">
        <v>29</v>
      </c>
      <c r="M68" t="s">
        <v>17</v>
      </c>
      <c r="N68" t="b">
        <v>0</v>
      </c>
    </row>
    <row r="69" spans="1:14" x14ac:dyDescent="0.2">
      <c r="A69">
        <v>855</v>
      </c>
      <c r="B69" t="s">
        <v>24</v>
      </c>
      <c r="C69" t="s">
        <v>25</v>
      </c>
      <c r="D69" t="s">
        <v>14</v>
      </c>
      <c r="E69">
        <v>81</v>
      </c>
      <c r="F69">
        <v>3</v>
      </c>
      <c r="G69">
        <v>76</v>
      </c>
      <c r="H69">
        <v>355.16576620530998</v>
      </c>
      <c r="I69">
        <v>0</v>
      </c>
      <c r="J69">
        <v>55.664668540754001</v>
      </c>
      <c r="K69" t="s">
        <v>29</v>
      </c>
      <c r="L69" t="s">
        <v>29</v>
      </c>
      <c r="M69" t="s">
        <v>17</v>
      </c>
      <c r="N69" t="b">
        <v>0</v>
      </c>
    </row>
    <row r="70" spans="1:14" x14ac:dyDescent="0.2">
      <c r="A70">
        <v>857</v>
      </c>
      <c r="B70" t="s">
        <v>24</v>
      </c>
      <c r="C70" t="s">
        <v>25</v>
      </c>
      <c r="D70" t="s">
        <v>14</v>
      </c>
      <c r="E70">
        <v>62</v>
      </c>
      <c r="F70">
        <v>4</v>
      </c>
      <c r="G70">
        <v>82</v>
      </c>
      <c r="H70">
        <v>360.69342192313002</v>
      </c>
      <c r="I70">
        <v>1.3263527877357E-2</v>
      </c>
      <c r="J70">
        <v>94.016380456928999</v>
      </c>
      <c r="K70" t="s">
        <v>29</v>
      </c>
      <c r="L70" t="s">
        <v>29</v>
      </c>
      <c r="M70" t="s">
        <v>17</v>
      </c>
      <c r="N70" t="b">
        <v>0</v>
      </c>
    </row>
    <row r="71" spans="1:14" x14ac:dyDescent="0.2">
      <c r="A71">
        <v>901</v>
      </c>
      <c r="B71" t="s">
        <v>24</v>
      </c>
      <c r="C71" t="s">
        <v>25</v>
      </c>
      <c r="D71" t="s">
        <v>14</v>
      </c>
      <c r="E71">
        <v>44</v>
      </c>
      <c r="F71">
        <v>2</v>
      </c>
      <c r="G71">
        <v>73</v>
      </c>
      <c r="H71">
        <v>376.62602224810001</v>
      </c>
      <c r="I71">
        <v>0.97062287230111</v>
      </c>
      <c r="J71">
        <v>57.343717641906998</v>
      </c>
      <c r="K71" t="s">
        <v>29</v>
      </c>
      <c r="L71" t="s">
        <v>29</v>
      </c>
      <c r="M71" t="s">
        <v>26</v>
      </c>
      <c r="N71" t="b">
        <v>0</v>
      </c>
    </row>
    <row r="72" spans="1:14" x14ac:dyDescent="0.2">
      <c r="A72">
        <v>903</v>
      </c>
      <c r="B72" t="s">
        <v>24</v>
      </c>
      <c r="C72" t="s">
        <v>25</v>
      </c>
      <c r="D72" t="s">
        <v>14</v>
      </c>
      <c r="E72">
        <v>65</v>
      </c>
      <c r="F72">
        <v>5</v>
      </c>
      <c r="G72">
        <v>79</v>
      </c>
      <c r="H72">
        <v>359.88811743107999</v>
      </c>
      <c r="I72">
        <v>0.20138456493786</v>
      </c>
      <c r="J72">
        <v>93.296023520655993</v>
      </c>
      <c r="K72" t="s">
        <v>29</v>
      </c>
      <c r="L72" t="s">
        <v>29</v>
      </c>
      <c r="M72" t="s">
        <v>26</v>
      </c>
      <c r="N72" t="b">
        <v>0</v>
      </c>
    </row>
    <row r="73" spans="1:14" x14ac:dyDescent="0.2">
      <c r="A73">
        <v>947</v>
      </c>
      <c r="B73" t="s">
        <v>24</v>
      </c>
      <c r="C73" t="s">
        <v>23</v>
      </c>
      <c r="D73" t="s">
        <v>14</v>
      </c>
      <c r="E73">
        <v>27</v>
      </c>
      <c r="F73">
        <v>5</v>
      </c>
      <c r="G73">
        <v>70</v>
      </c>
      <c r="H73">
        <v>385.45531686886</v>
      </c>
      <c r="I73">
        <v>0</v>
      </c>
      <c r="J73">
        <v>81.801032750410002</v>
      </c>
      <c r="K73" t="s">
        <v>29</v>
      </c>
      <c r="L73" t="s">
        <v>29</v>
      </c>
      <c r="M73" t="s">
        <v>27</v>
      </c>
      <c r="N73" t="b">
        <v>0</v>
      </c>
    </row>
    <row r="74" spans="1:14" x14ac:dyDescent="0.2">
      <c r="A74">
        <v>949</v>
      </c>
      <c r="B74" t="s">
        <v>24</v>
      </c>
      <c r="C74" t="s">
        <v>25</v>
      </c>
      <c r="D74" t="s">
        <v>14</v>
      </c>
      <c r="E74">
        <v>57</v>
      </c>
      <c r="F74">
        <v>4</v>
      </c>
      <c r="G74">
        <v>81</v>
      </c>
      <c r="H74">
        <v>363.63901156928</v>
      </c>
      <c r="I74">
        <v>2.6247784806629002</v>
      </c>
      <c r="J74">
        <v>89.906013167736006</v>
      </c>
      <c r="K74" t="s">
        <v>29</v>
      </c>
      <c r="L74" t="s">
        <v>29</v>
      </c>
      <c r="M74" t="s">
        <v>27</v>
      </c>
      <c r="N74" t="b">
        <v>0</v>
      </c>
    </row>
    <row r="75" spans="1:14" x14ac:dyDescent="0.2">
      <c r="A75">
        <v>951</v>
      </c>
      <c r="B75" t="s">
        <v>24</v>
      </c>
      <c r="C75" t="s">
        <v>25</v>
      </c>
      <c r="D75" t="s">
        <v>14</v>
      </c>
      <c r="E75">
        <v>77</v>
      </c>
      <c r="F75">
        <v>4</v>
      </c>
      <c r="G75">
        <v>81</v>
      </c>
      <c r="H75">
        <v>353.41364862747997</v>
      </c>
      <c r="I75">
        <v>0.38103168141006</v>
      </c>
      <c r="J75">
        <v>73.566452116822006</v>
      </c>
      <c r="K75" t="s">
        <v>29</v>
      </c>
      <c r="L75" t="s">
        <v>29</v>
      </c>
      <c r="M75" t="s">
        <v>27</v>
      </c>
      <c r="N75" t="b">
        <v>0</v>
      </c>
    </row>
    <row r="76" spans="1:14" x14ac:dyDescent="0.2">
      <c r="A76">
        <v>1037</v>
      </c>
      <c r="B76" t="s">
        <v>24</v>
      </c>
      <c r="C76" t="s">
        <v>21</v>
      </c>
      <c r="D76" t="s">
        <v>14</v>
      </c>
      <c r="E76">
        <v>168</v>
      </c>
      <c r="F76">
        <v>6</v>
      </c>
      <c r="G76">
        <v>62</v>
      </c>
      <c r="H76">
        <v>326.53763456640002</v>
      </c>
      <c r="I76">
        <v>0</v>
      </c>
      <c r="J76">
        <v>37.960659330614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1039</v>
      </c>
      <c r="B77" t="s">
        <v>24</v>
      </c>
      <c r="C77" t="s">
        <v>25</v>
      </c>
      <c r="D77" t="s">
        <v>14</v>
      </c>
      <c r="E77">
        <v>68</v>
      </c>
      <c r="F77">
        <v>2</v>
      </c>
      <c r="G77">
        <v>49</v>
      </c>
      <c r="H77">
        <v>375.96001188507</v>
      </c>
      <c r="I77">
        <v>0</v>
      </c>
      <c r="J77">
        <v>98.148080225217001</v>
      </c>
      <c r="K77" t="s">
        <v>31</v>
      </c>
      <c r="L77" t="s">
        <v>16</v>
      </c>
      <c r="M77" t="s">
        <v>17</v>
      </c>
      <c r="N77" t="b">
        <v>0</v>
      </c>
    </row>
    <row r="78" spans="1:14" x14ac:dyDescent="0.2">
      <c r="A78">
        <v>1040</v>
      </c>
      <c r="B78" t="s">
        <v>24</v>
      </c>
      <c r="C78" t="s">
        <v>25</v>
      </c>
      <c r="D78" t="s">
        <v>18</v>
      </c>
      <c r="E78">
        <v>128</v>
      </c>
      <c r="F78">
        <v>128</v>
      </c>
      <c r="G78">
        <v>124</v>
      </c>
      <c r="H78">
        <v>222.38414685876</v>
      </c>
      <c r="I78">
        <v>2.5167013606552002E-2</v>
      </c>
      <c r="J78">
        <v>99.852383615258006</v>
      </c>
      <c r="K78" t="s">
        <v>31</v>
      </c>
      <c r="L78" t="s">
        <v>16</v>
      </c>
      <c r="M78" t="s">
        <v>17</v>
      </c>
      <c r="N78" t="b">
        <v>0</v>
      </c>
    </row>
    <row r="79" spans="1:14" x14ac:dyDescent="0.2">
      <c r="A79">
        <v>1041</v>
      </c>
      <c r="B79" t="s">
        <v>24</v>
      </c>
      <c r="C79" t="s">
        <v>25</v>
      </c>
      <c r="D79" t="s">
        <v>14</v>
      </c>
      <c r="E79">
        <v>118</v>
      </c>
      <c r="F79">
        <v>6</v>
      </c>
      <c r="G79">
        <v>46</v>
      </c>
      <c r="H79">
        <v>352.73984351645998</v>
      </c>
      <c r="I79">
        <v>0</v>
      </c>
      <c r="J79">
        <v>33.907762972627999</v>
      </c>
      <c r="K79" t="s">
        <v>31</v>
      </c>
      <c r="L79" t="s">
        <v>16</v>
      </c>
      <c r="M79" t="s">
        <v>17</v>
      </c>
      <c r="N79" t="b">
        <v>0</v>
      </c>
    </row>
    <row r="80" spans="1:14" x14ac:dyDescent="0.2">
      <c r="A80">
        <v>1042</v>
      </c>
      <c r="B80" t="s">
        <v>24</v>
      </c>
      <c r="C80" t="s">
        <v>25</v>
      </c>
      <c r="D80" t="s">
        <v>18</v>
      </c>
      <c r="E80">
        <v>118</v>
      </c>
      <c r="F80">
        <v>119</v>
      </c>
      <c r="G80">
        <v>118</v>
      </c>
      <c r="H80">
        <v>236.55592263486</v>
      </c>
      <c r="I80">
        <v>2.2162706121824E-3</v>
      </c>
      <c r="J80">
        <v>55.023350488653001</v>
      </c>
      <c r="K80" t="s">
        <v>31</v>
      </c>
      <c r="L80" t="s">
        <v>16</v>
      </c>
      <c r="M80" t="s">
        <v>17</v>
      </c>
      <c r="N80" t="b">
        <v>0</v>
      </c>
    </row>
    <row r="81" spans="1:14" x14ac:dyDescent="0.2">
      <c r="A81">
        <v>1085</v>
      </c>
      <c r="B81" t="s">
        <v>24</v>
      </c>
      <c r="C81" t="s">
        <v>25</v>
      </c>
      <c r="D81" t="s">
        <v>14</v>
      </c>
      <c r="E81">
        <v>104</v>
      </c>
      <c r="F81">
        <v>10</v>
      </c>
      <c r="G81">
        <v>68</v>
      </c>
      <c r="H81">
        <v>342.74258345255998</v>
      </c>
      <c r="I81">
        <v>0.13576644559946999</v>
      </c>
      <c r="J81">
        <v>56.372248345381998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1087</v>
      </c>
      <c r="B82" t="s">
        <v>24</v>
      </c>
      <c r="C82" t="s">
        <v>25</v>
      </c>
      <c r="D82" t="s">
        <v>14</v>
      </c>
      <c r="E82">
        <v>59</v>
      </c>
      <c r="F82">
        <v>7</v>
      </c>
      <c r="G82">
        <v>66</v>
      </c>
      <c r="H82">
        <v>368.49375400265001</v>
      </c>
      <c r="I82">
        <v>8.4642422443559004E-4</v>
      </c>
      <c r="J82">
        <v>95.254381514998002</v>
      </c>
      <c r="K82" t="s">
        <v>31</v>
      </c>
      <c r="L82" t="s">
        <v>16</v>
      </c>
      <c r="M82" t="s">
        <v>26</v>
      </c>
      <c r="N82" t="b">
        <v>0</v>
      </c>
    </row>
    <row r="83" spans="1:14" x14ac:dyDescent="0.2">
      <c r="A83">
        <v>1089</v>
      </c>
      <c r="B83" t="s">
        <v>24</v>
      </c>
      <c r="C83" t="s">
        <v>23</v>
      </c>
      <c r="D83" t="s">
        <v>14</v>
      </c>
      <c r="E83">
        <v>160</v>
      </c>
      <c r="F83">
        <v>12</v>
      </c>
      <c r="G83">
        <v>73</v>
      </c>
      <c r="H83">
        <v>318.18780077525003</v>
      </c>
      <c r="I83">
        <v>4.1218477879195001</v>
      </c>
      <c r="J83">
        <v>33.38479236661</v>
      </c>
      <c r="K83" t="s">
        <v>31</v>
      </c>
      <c r="L83" t="s">
        <v>16</v>
      </c>
      <c r="M83" t="s">
        <v>26</v>
      </c>
      <c r="N83" t="b">
        <v>0</v>
      </c>
    </row>
    <row r="84" spans="1:14" x14ac:dyDescent="0.2">
      <c r="A84">
        <v>1133</v>
      </c>
      <c r="B84" t="s">
        <v>24</v>
      </c>
      <c r="C84" t="s">
        <v>25</v>
      </c>
      <c r="D84" t="s">
        <v>14</v>
      </c>
      <c r="E84">
        <v>91</v>
      </c>
      <c r="F84">
        <v>7</v>
      </c>
      <c r="G84">
        <v>65</v>
      </c>
      <c r="H84">
        <v>353.33120172557</v>
      </c>
      <c r="I84">
        <v>0</v>
      </c>
      <c r="J84">
        <v>52.506403199258003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1135</v>
      </c>
      <c r="B85" t="s">
        <v>24</v>
      </c>
      <c r="C85" t="s">
        <v>25</v>
      </c>
      <c r="D85" t="s">
        <v>14</v>
      </c>
      <c r="E85">
        <v>71</v>
      </c>
      <c r="F85">
        <v>2</v>
      </c>
      <c r="G85">
        <v>59</v>
      </c>
      <c r="H85">
        <v>369.38429558013001</v>
      </c>
      <c r="I85">
        <v>0</v>
      </c>
      <c r="J85">
        <v>92.605637975331007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1136</v>
      </c>
      <c r="B86" t="s">
        <v>24</v>
      </c>
      <c r="C86" t="s">
        <v>25</v>
      </c>
      <c r="D86" t="s">
        <v>18</v>
      </c>
      <c r="E86">
        <v>151</v>
      </c>
      <c r="F86">
        <v>152</v>
      </c>
      <c r="G86">
        <v>148</v>
      </c>
      <c r="H86">
        <v>181.96505656348</v>
      </c>
      <c r="I86">
        <v>35.110974680066001</v>
      </c>
      <c r="J86">
        <v>64.619523846874003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1137</v>
      </c>
      <c r="B87" t="s">
        <v>24</v>
      </c>
      <c r="C87" t="s">
        <v>25</v>
      </c>
      <c r="D87" t="s">
        <v>14</v>
      </c>
      <c r="E87">
        <v>108</v>
      </c>
      <c r="F87">
        <v>4</v>
      </c>
      <c r="G87">
        <v>68</v>
      </c>
      <c r="H87">
        <v>346.32411498936</v>
      </c>
      <c r="I87">
        <v>0</v>
      </c>
      <c r="J87">
        <v>52.245393793196001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1181</v>
      </c>
      <c r="B88" t="s">
        <v>24</v>
      </c>
      <c r="C88" t="s">
        <v>25</v>
      </c>
      <c r="D88" t="s">
        <v>14</v>
      </c>
      <c r="E88">
        <v>76</v>
      </c>
      <c r="F88">
        <v>3</v>
      </c>
      <c r="G88">
        <v>66</v>
      </c>
      <c r="H88">
        <v>361.88665245172001</v>
      </c>
      <c r="I88">
        <v>0</v>
      </c>
      <c r="J88">
        <v>99.117461675322005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1183</v>
      </c>
      <c r="B89" t="s">
        <v>24</v>
      </c>
      <c r="C89" t="s">
        <v>25</v>
      </c>
      <c r="D89" t="s">
        <v>14</v>
      </c>
      <c r="E89">
        <v>60</v>
      </c>
      <c r="F89">
        <v>3</v>
      </c>
      <c r="G89">
        <v>62</v>
      </c>
      <c r="H89">
        <v>372.79601365558</v>
      </c>
      <c r="I89">
        <v>0</v>
      </c>
      <c r="J89">
        <v>99.153406490720002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1184</v>
      </c>
      <c r="B90" t="s">
        <v>24</v>
      </c>
      <c r="C90" t="s">
        <v>25</v>
      </c>
      <c r="D90" t="s">
        <v>18</v>
      </c>
      <c r="E90">
        <v>159</v>
      </c>
      <c r="F90">
        <v>159</v>
      </c>
      <c r="G90">
        <v>155</v>
      </c>
      <c r="H90">
        <v>168.70857301481001</v>
      </c>
      <c r="I90">
        <v>38.790662925094999</v>
      </c>
      <c r="J90">
        <v>61.159623758789003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1185</v>
      </c>
      <c r="B91" t="s">
        <v>24</v>
      </c>
      <c r="C91" t="s">
        <v>22</v>
      </c>
      <c r="D91" t="s">
        <v>14</v>
      </c>
      <c r="E91">
        <v>195</v>
      </c>
      <c r="F91">
        <v>21</v>
      </c>
      <c r="G91">
        <v>60</v>
      </c>
      <c r="H91">
        <v>310.8805089974</v>
      </c>
      <c r="I91">
        <v>1.1730304799542</v>
      </c>
      <c r="J91">
        <v>30.312002421275999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1187</v>
      </c>
      <c r="B92" t="s">
        <v>24</v>
      </c>
      <c r="C92" t="s">
        <v>22</v>
      </c>
      <c r="D92" t="s">
        <v>14</v>
      </c>
      <c r="E92">
        <v>201</v>
      </c>
      <c r="F92">
        <v>16</v>
      </c>
      <c r="G92">
        <v>61</v>
      </c>
      <c r="H92">
        <v>312.62138226869001</v>
      </c>
      <c r="I92">
        <v>0.59209054573585995</v>
      </c>
      <c r="J92">
        <v>35.096030313040998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1231</v>
      </c>
      <c r="B93" t="s">
        <v>24</v>
      </c>
      <c r="C93" t="s">
        <v>25</v>
      </c>
      <c r="D93" t="s">
        <v>14</v>
      </c>
      <c r="E93">
        <v>51</v>
      </c>
      <c r="F93">
        <v>7</v>
      </c>
      <c r="G93">
        <v>62</v>
      </c>
      <c r="H93">
        <v>374.93623063151</v>
      </c>
      <c r="I93">
        <v>0</v>
      </c>
      <c r="J93">
        <v>99.999605002029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1232</v>
      </c>
      <c r="B94" t="s">
        <v>24</v>
      </c>
      <c r="C94" t="s">
        <v>25</v>
      </c>
      <c r="D94" t="s">
        <v>18</v>
      </c>
      <c r="E94">
        <v>163</v>
      </c>
      <c r="F94">
        <v>161</v>
      </c>
      <c r="G94">
        <v>151</v>
      </c>
      <c r="H94">
        <v>167.32790821008999</v>
      </c>
      <c r="I94">
        <v>42.293787076908004</v>
      </c>
      <c r="J94">
        <v>57.706212923091996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1233</v>
      </c>
      <c r="B95" t="s">
        <v>24</v>
      </c>
      <c r="C95" t="s">
        <v>25</v>
      </c>
      <c r="D95" t="s">
        <v>14</v>
      </c>
      <c r="E95">
        <v>59</v>
      </c>
      <c r="F95">
        <v>10</v>
      </c>
      <c r="G95">
        <v>72</v>
      </c>
      <c r="H95">
        <v>363.44034832327998</v>
      </c>
      <c r="I95">
        <v>1.7684703836474999E-3</v>
      </c>
      <c r="J95">
        <v>61.377048938733999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1235</v>
      </c>
      <c r="B96" t="s">
        <v>24</v>
      </c>
      <c r="C96" t="s">
        <v>25</v>
      </c>
      <c r="D96" t="s">
        <v>14</v>
      </c>
      <c r="E96">
        <v>90</v>
      </c>
      <c r="F96">
        <v>12</v>
      </c>
      <c r="G96">
        <v>61</v>
      </c>
      <c r="H96">
        <v>351.58891335676998</v>
      </c>
      <c r="I96">
        <v>2.3579605115301001E-3</v>
      </c>
      <c r="J96">
        <v>55.269489096275002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1279</v>
      </c>
      <c r="B97" t="s">
        <v>24</v>
      </c>
      <c r="C97" t="s">
        <v>25</v>
      </c>
      <c r="D97" t="s">
        <v>14</v>
      </c>
      <c r="E97">
        <v>57</v>
      </c>
      <c r="F97">
        <v>3</v>
      </c>
      <c r="G97">
        <v>69</v>
      </c>
      <c r="H97">
        <v>370.37919295415003</v>
      </c>
      <c r="I97">
        <v>0.43545704933129997</v>
      </c>
      <c r="J97">
        <v>97.718548145455998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1283</v>
      </c>
      <c r="B98" t="s">
        <v>24</v>
      </c>
      <c r="C98" t="s">
        <v>25</v>
      </c>
      <c r="D98" t="s">
        <v>14</v>
      </c>
      <c r="E98">
        <v>63</v>
      </c>
      <c r="F98">
        <v>7</v>
      </c>
      <c r="G98">
        <v>77</v>
      </c>
      <c r="H98">
        <v>360.90675261255001</v>
      </c>
      <c r="I98">
        <v>5.0106660870014004E-3</v>
      </c>
      <c r="J98">
        <v>90.458733848891995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1327</v>
      </c>
      <c r="B99" t="s">
        <v>24</v>
      </c>
      <c r="C99" t="s">
        <v>25</v>
      </c>
      <c r="D99" t="s">
        <v>14</v>
      </c>
      <c r="E99">
        <v>47</v>
      </c>
      <c r="F99">
        <v>6</v>
      </c>
      <c r="G99">
        <v>67</v>
      </c>
      <c r="H99">
        <v>375.02533012138002</v>
      </c>
      <c r="I99">
        <v>1.1285656325807999E-4</v>
      </c>
      <c r="J99">
        <v>97.489110752353</v>
      </c>
      <c r="K99" t="s">
        <v>31</v>
      </c>
      <c r="L99" t="s">
        <v>29</v>
      </c>
      <c r="M99" t="s">
        <v>27</v>
      </c>
      <c r="N99" t="b">
        <v>0</v>
      </c>
    </row>
    <row r="100" spans="1:14" x14ac:dyDescent="0.2">
      <c r="A100">
        <v>1329</v>
      </c>
      <c r="B100" t="s">
        <v>24</v>
      </c>
      <c r="C100" t="s">
        <v>25</v>
      </c>
      <c r="D100" t="s">
        <v>14</v>
      </c>
      <c r="E100">
        <v>64</v>
      </c>
      <c r="F100">
        <v>9</v>
      </c>
      <c r="G100">
        <v>67</v>
      </c>
      <c r="H100">
        <v>363.79610656894999</v>
      </c>
      <c r="I100">
        <v>0</v>
      </c>
      <c r="J100">
        <v>81.154958533054</v>
      </c>
      <c r="K100" t="s">
        <v>31</v>
      </c>
      <c r="L100" t="s">
        <v>29</v>
      </c>
      <c r="M100" t="s">
        <v>27</v>
      </c>
      <c r="N100" t="b">
        <v>0</v>
      </c>
    </row>
    <row r="101" spans="1:14" x14ac:dyDescent="0.2">
      <c r="A101">
        <v>1331</v>
      </c>
      <c r="B101" t="s">
        <v>24</v>
      </c>
      <c r="C101" t="s">
        <v>25</v>
      </c>
      <c r="D101" t="s">
        <v>14</v>
      </c>
      <c r="E101">
        <v>93</v>
      </c>
      <c r="F101">
        <v>11</v>
      </c>
      <c r="G101">
        <v>66</v>
      </c>
      <c r="H101">
        <v>348.56396565755</v>
      </c>
      <c r="I101">
        <v>1.0884198348691001</v>
      </c>
      <c r="J101">
        <v>75.008123910825006</v>
      </c>
      <c r="K101" t="s">
        <v>31</v>
      </c>
      <c r="L101" t="s">
        <v>29</v>
      </c>
      <c r="M101" t="s">
        <v>27</v>
      </c>
      <c r="N101" t="b">
        <v>0</v>
      </c>
    </row>
    <row r="102" spans="1:14" x14ac:dyDescent="0.2">
      <c r="A102">
        <v>1375</v>
      </c>
      <c r="B102" t="s">
        <v>24</v>
      </c>
      <c r="C102" t="s">
        <v>25</v>
      </c>
      <c r="D102" t="s">
        <v>14</v>
      </c>
      <c r="E102">
        <v>57</v>
      </c>
      <c r="F102">
        <v>4</v>
      </c>
      <c r="G102">
        <v>67</v>
      </c>
      <c r="H102">
        <v>370.47006858770999</v>
      </c>
      <c r="I102">
        <v>0</v>
      </c>
      <c r="J102">
        <v>74.566532047595999</v>
      </c>
      <c r="K102" t="s">
        <v>31</v>
      </c>
      <c r="L102" t="s">
        <v>29</v>
      </c>
      <c r="M102" t="s">
        <v>28</v>
      </c>
      <c r="N102" t="b">
        <v>0</v>
      </c>
    </row>
    <row r="103" spans="1:14" x14ac:dyDescent="0.2">
      <c r="A103">
        <v>1377</v>
      </c>
      <c r="B103" t="s">
        <v>24</v>
      </c>
      <c r="C103" t="s">
        <v>25</v>
      </c>
      <c r="D103" t="s">
        <v>14</v>
      </c>
      <c r="E103">
        <v>74</v>
      </c>
      <c r="F103">
        <v>13</v>
      </c>
      <c r="G103">
        <v>65</v>
      </c>
      <c r="H103">
        <v>357.18265955623002</v>
      </c>
      <c r="I103">
        <v>0</v>
      </c>
      <c r="J103">
        <v>58.484936685076001</v>
      </c>
      <c r="K103" t="s">
        <v>31</v>
      </c>
      <c r="L103" t="s">
        <v>29</v>
      </c>
      <c r="M103" t="s">
        <v>28</v>
      </c>
      <c r="N103" t="b">
        <v>0</v>
      </c>
    </row>
    <row r="104" spans="1:14" x14ac:dyDescent="0.2">
      <c r="A104">
        <v>1379</v>
      </c>
      <c r="B104" t="s">
        <v>24</v>
      </c>
      <c r="C104" t="s">
        <v>25</v>
      </c>
      <c r="D104" t="s">
        <v>14</v>
      </c>
      <c r="E104">
        <v>80</v>
      </c>
      <c r="F104">
        <v>12</v>
      </c>
      <c r="G104">
        <v>63</v>
      </c>
      <c r="H104">
        <v>355.53072660107</v>
      </c>
      <c r="I104">
        <v>0</v>
      </c>
      <c r="J104">
        <v>68.357791033118005</v>
      </c>
      <c r="K104" t="s">
        <v>31</v>
      </c>
      <c r="L104" t="s">
        <v>29</v>
      </c>
      <c r="M104" t="s">
        <v>28</v>
      </c>
      <c r="N104" t="b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8"/>
  <sheetViews>
    <sheetView workbookViewId="0">
      <selection activeCell="S31" sqref="S31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26</v>
      </c>
      <c r="B2" t="s">
        <v>25</v>
      </c>
      <c r="C2" t="s">
        <v>20</v>
      </c>
      <c r="D2" t="s">
        <v>18</v>
      </c>
      <c r="E2">
        <v>89</v>
      </c>
      <c r="F2">
        <v>100</v>
      </c>
      <c r="G2">
        <v>15</v>
      </c>
      <c r="H2">
        <v>50.076892548735998</v>
      </c>
      <c r="I2">
        <v>49.637871502646</v>
      </c>
      <c r="J2">
        <v>49.851847546583002</v>
      </c>
      <c r="K2" t="s">
        <v>15</v>
      </c>
      <c r="L2" t="s">
        <v>16</v>
      </c>
      <c r="M2" t="s">
        <v>17</v>
      </c>
      <c r="N2" t="b">
        <v>0</v>
      </c>
      <c r="P2" t="s">
        <v>51</v>
      </c>
      <c r="Q2" s="1">
        <f>COUNTIF($C$2:$C$28,"black")/27</f>
        <v>0.7407407407407407</v>
      </c>
    </row>
    <row r="3" spans="1:17" x14ac:dyDescent="0.2">
      <c r="A3">
        <v>122</v>
      </c>
      <c r="B3" t="s">
        <v>25</v>
      </c>
      <c r="C3" t="s">
        <v>20</v>
      </c>
      <c r="D3" t="s">
        <v>18</v>
      </c>
      <c r="E3">
        <v>101</v>
      </c>
      <c r="F3">
        <v>118</v>
      </c>
      <c r="G3">
        <v>19</v>
      </c>
      <c r="H3">
        <v>34.676412926395003</v>
      </c>
      <c r="I3">
        <v>48.569571274845003</v>
      </c>
      <c r="J3">
        <v>51.398941744006002</v>
      </c>
      <c r="K3" t="s">
        <v>15</v>
      </c>
      <c r="L3" t="s">
        <v>16</v>
      </c>
      <c r="M3" t="s">
        <v>28</v>
      </c>
      <c r="N3" t="b">
        <v>0</v>
      </c>
      <c r="P3" t="s">
        <v>48</v>
      </c>
      <c r="Q3" s="1">
        <f>COUNTIF($C$2:$C$28,"red")/27</f>
        <v>7.407407407407407E-2</v>
      </c>
    </row>
    <row r="4" spans="1:17" x14ac:dyDescent="0.2">
      <c r="A4">
        <v>123</v>
      </c>
      <c r="B4" t="s">
        <v>25</v>
      </c>
      <c r="C4" t="s">
        <v>23</v>
      </c>
      <c r="D4" t="s">
        <v>14</v>
      </c>
      <c r="E4">
        <v>50</v>
      </c>
      <c r="F4">
        <v>42</v>
      </c>
      <c r="G4">
        <v>38</v>
      </c>
      <c r="H4">
        <v>122.27701847877999</v>
      </c>
      <c r="I4">
        <v>41.868656403114997</v>
      </c>
      <c r="J4">
        <v>42.918391726259998</v>
      </c>
      <c r="K4" t="s">
        <v>15</v>
      </c>
      <c r="L4" t="s">
        <v>16</v>
      </c>
      <c r="M4" t="s">
        <v>28</v>
      </c>
      <c r="N4" t="b">
        <v>0</v>
      </c>
      <c r="P4" t="s">
        <v>46</v>
      </c>
      <c r="Q4" s="1">
        <f>COUNTIF($C$2:$C$28,"green")/27</f>
        <v>0.14814814814814814</v>
      </c>
    </row>
    <row r="5" spans="1:17" x14ac:dyDescent="0.2">
      <c r="A5">
        <v>165</v>
      </c>
      <c r="B5" t="s">
        <v>25</v>
      </c>
      <c r="C5" t="s">
        <v>20</v>
      </c>
      <c r="D5" t="s">
        <v>14</v>
      </c>
      <c r="E5">
        <v>36</v>
      </c>
      <c r="F5">
        <v>92</v>
      </c>
      <c r="G5">
        <v>18</v>
      </c>
      <c r="H5">
        <v>100.44092575782</v>
      </c>
      <c r="I5">
        <v>34.988130310959001</v>
      </c>
      <c r="J5">
        <v>64.919440163732006</v>
      </c>
      <c r="K5" t="s">
        <v>15</v>
      </c>
      <c r="L5" t="s">
        <v>29</v>
      </c>
      <c r="M5" t="s">
        <v>17</v>
      </c>
      <c r="N5" t="b">
        <v>0</v>
      </c>
      <c r="P5" t="s">
        <v>49</v>
      </c>
      <c r="Q5" s="1">
        <f>COUNTIF($C$2:$C$28,"white")/27</f>
        <v>3.7037037037037035E-2</v>
      </c>
    </row>
    <row r="6" spans="1:17" x14ac:dyDescent="0.2">
      <c r="A6">
        <v>166</v>
      </c>
      <c r="B6" t="s">
        <v>25</v>
      </c>
      <c r="C6" t="s">
        <v>20</v>
      </c>
      <c r="D6" t="s">
        <v>18</v>
      </c>
      <c r="E6">
        <v>81</v>
      </c>
      <c r="F6">
        <v>67</v>
      </c>
      <c r="G6">
        <v>8</v>
      </c>
      <c r="H6">
        <v>77.581185496607006</v>
      </c>
      <c r="I6">
        <v>34.999585252129997</v>
      </c>
      <c r="J6">
        <v>65.000414747869996</v>
      </c>
      <c r="K6" t="s">
        <v>15</v>
      </c>
      <c r="L6" t="s">
        <v>29</v>
      </c>
      <c r="M6" t="s">
        <v>17</v>
      </c>
      <c r="N6" t="b">
        <v>0</v>
      </c>
    </row>
    <row r="7" spans="1:17" x14ac:dyDescent="0.2">
      <c r="A7">
        <v>167</v>
      </c>
      <c r="B7" t="s">
        <v>25</v>
      </c>
      <c r="C7" t="s">
        <v>20</v>
      </c>
      <c r="D7" t="s">
        <v>14</v>
      </c>
      <c r="E7">
        <v>81</v>
      </c>
      <c r="F7">
        <v>74</v>
      </c>
      <c r="G7">
        <v>26</v>
      </c>
      <c r="H7">
        <v>76.324591223010003</v>
      </c>
      <c r="I7">
        <v>38.329974467709</v>
      </c>
      <c r="J7">
        <v>39.250979106259003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168</v>
      </c>
      <c r="B8" t="s">
        <v>25</v>
      </c>
      <c r="C8" t="s">
        <v>20</v>
      </c>
      <c r="D8" t="s">
        <v>18</v>
      </c>
      <c r="E8">
        <v>85</v>
      </c>
      <c r="F8">
        <v>100</v>
      </c>
      <c r="G8">
        <v>33</v>
      </c>
      <c r="H8">
        <v>61.330110012836002</v>
      </c>
      <c r="I8">
        <v>13.946525876774</v>
      </c>
      <c r="J8">
        <v>69.017283113687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170</v>
      </c>
      <c r="B9" t="s">
        <v>25</v>
      </c>
      <c r="C9" t="s">
        <v>20</v>
      </c>
      <c r="D9" t="s">
        <v>18</v>
      </c>
      <c r="E9">
        <v>88</v>
      </c>
      <c r="F9">
        <v>104</v>
      </c>
      <c r="G9">
        <v>35</v>
      </c>
      <c r="H9">
        <v>58.108503554115003</v>
      </c>
      <c r="I9">
        <v>17.617280903099001</v>
      </c>
      <c r="J9">
        <v>66.248742728086995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213</v>
      </c>
      <c r="B10" t="s">
        <v>25</v>
      </c>
      <c r="C10" t="s">
        <v>21</v>
      </c>
      <c r="D10" t="s">
        <v>14</v>
      </c>
      <c r="E10">
        <v>112</v>
      </c>
      <c r="F10">
        <v>74</v>
      </c>
      <c r="G10">
        <v>39</v>
      </c>
      <c r="H10">
        <v>67.986561473131999</v>
      </c>
      <c r="I10">
        <v>25.176606414428001</v>
      </c>
      <c r="J10">
        <v>43.449212571544003</v>
      </c>
      <c r="K10" t="s">
        <v>15</v>
      </c>
      <c r="L10" t="s">
        <v>29</v>
      </c>
      <c r="M10" t="s">
        <v>26</v>
      </c>
      <c r="N10" t="b">
        <v>0</v>
      </c>
    </row>
    <row r="11" spans="1:17" x14ac:dyDescent="0.2">
      <c r="A11">
        <v>214</v>
      </c>
      <c r="B11" t="s">
        <v>25</v>
      </c>
      <c r="C11" t="s">
        <v>20</v>
      </c>
      <c r="D11" t="s">
        <v>18</v>
      </c>
      <c r="E11">
        <v>88</v>
      </c>
      <c r="F11">
        <v>124</v>
      </c>
      <c r="G11">
        <v>76</v>
      </c>
      <c r="H11">
        <v>86.164282962247995</v>
      </c>
      <c r="I11">
        <v>1.9092509089184999</v>
      </c>
      <c r="J11">
        <v>60.046970901628001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216</v>
      </c>
      <c r="B12" t="s">
        <v>25</v>
      </c>
      <c r="C12" t="s">
        <v>20</v>
      </c>
      <c r="D12" t="s">
        <v>18</v>
      </c>
      <c r="E12">
        <v>105</v>
      </c>
      <c r="F12">
        <v>129</v>
      </c>
      <c r="G12">
        <v>43</v>
      </c>
      <c r="H12">
        <v>48.300655127751</v>
      </c>
      <c r="I12">
        <v>23.621974718242001</v>
      </c>
      <c r="J12">
        <v>52.860316629884998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217</v>
      </c>
      <c r="B13" t="s">
        <v>25</v>
      </c>
      <c r="C13" t="s">
        <v>21</v>
      </c>
      <c r="D13" t="s">
        <v>14</v>
      </c>
      <c r="E13">
        <v>87</v>
      </c>
      <c r="F13">
        <v>74</v>
      </c>
      <c r="G13">
        <v>23</v>
      </c>
      <c r="H13">
        <v>71.921810495632002</v>
      </c>
      <c r="I13">
        <v>28.433466828284999</v>
      </c>
      <c r="J13">
        <v>38.280088865636998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218</v>
      </c>
      <c r="B14" t="s">
        <v>25</v>
      </c>
      <c r="C14" t="s">
        <v>20</v>
      </c>
      <c r="D14" t="s">
        <v>18</v>
      </c>
      <c r="E14">
        <v>69</v>
      </c>
      <c r="F14">
        <v>91</v>
      </c>
      <c r="G14">
        <v>29</v>
      </c>
      <c r="H14">
        <v>75.708936272513</v>
      </c>
      <c r="I14">
        <v>10.406342913775999</v>
      </c>
      <c r="J14">
        <v>73.828480478665995</v>
      </c>
      <c r="K14" t="s">
        <v>15</v>
      </c>
      <c r="L14" t="s">
        <v>29</v>
      </c>
      <c r="M14" t="s">
        <v>26</v>
      </c>
      <c r="N14" t="b">
        <v>0</v>
      </c>
    </row>
    <row r="15" spans="1:17" x14ac:dyDescent="0.2">
      <c r="A15">
        <v>249</v>
      </c>
      <c r="B15" t="s">
        <v>25</v>
      </c>
      <c r="C15" t="s">
        <v>20</v>
      </c>
      <c r="D15" t="s">
        <v>14</v>
      </c>
      <c r="E15">
        <v>86</v>
      </c>
      <c r="F15">
        <v>76</v>
      </c>
      <c r="G15">
        <v>23</v>
      </c>
      <c r="H15">
        <v>70.562026069913998</v>
      </c>
      <c r="I15">
        <v>26.682312717144001</v>
      </c>
      <c r="J15">
        <v>58.508589976457003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250</v>
      </c>
      <c r="B16" t="s">
        <v>25</v>
      </c>
      <c r="C16" t="s">
        <v>20</v>
      </c>
      <c r="D16" t="s">
        <v>18</v>
      </c>
      <c r="E16">
        <v>73</v>
      </c>
      <c r="F16">
        <v>87</v>
      </c>
      <c r="G16">
        <v>30</v>
      </c>
      <c r="H16">
        <v>74.426104817215005</v>
      </c>
      <c r="I16">
        <v>7.3297939363572002</v>
      </c>
      <c r="J16">
        <v>73.576989252857999</v>
      </c>
      <c r="K16" t="s">
        <v>15</v>
      </c>
      <c r="L16" t="s">
        <v>29</v>
      </c>
      <c r="M16" t="s">
        <v>27</v>
      </c>
      <c r="N16" t="b">
        <v>0</v>
      </c>
    </row>
    <row r="17" spans="1:14" x14ac:dyDescent="0.2">
      <c r="A17">
        <v>251</v>
      </c>
      <c r="B17" t="s">
        <v>25</v>
      </c>
      <c r="C17" t="s">
        <v>20</v>
      </c>
      <c r="D17" t="s">
        <v>14</v>
      </c>
      <c r="E17">
        <v>86</v>
      </c>
      <c r="F17">
        <v>75</v>
      </c>
      <c r="G17">
        <v>23</v>
      </c>
      <c r="H17">
        <v>71.159129020980998</v>
      </c>
      <c r="I17">
        <v>26.725566555278</v>
      </c>
      <c r="J17">
        <v>58.224676793615998</v>
      </c>
      <c r="K17" t="s">
        <v>15</v>
      </c>
      <c r="L17" t="s">
        <v>29</v>
      </c>
      <c r="M17" t="s">
        <v>27</v>
      </c>
      <c r="N17" t="b">
        <v>0</v>
      </c>
    </row>
    <row r="18" spans="1:14" x14ac:dyDescent="0.2">
      <c r="A18">
        <v>252</v>
      </c>
      <c r="B18" t="s">
        <v>25</v>
      </c>
      <c r="C18" t="s">
        <v>20</v>
      </c>
      <c r="D18" t="s">
        <v>18</v>
      </c>
      <c r="E18">
        <v>73</v>
      </c>
      <c r="F18">
        <v>87</v>
      </c>
      <c r="G18">
        <v>30</v>
      </c>
      <c r="H18">
        <v>75.176945157212998</v>
      </c>
      <c r="I18">
        <v>7.0970190221095999</v>
      </c>
      <c r="J18">
        <v>73.631369717154996</v>
      </c>
      <c r="K18" t="s">
        <v>15</v>
      </c>
      <c r="L18" t="s">
        <v>29</v>
      </c>
      <c r="M18" t="s">
        <v>27</v>
      </c>
      <c r="N18" t="b">
        <v>0</v>
      </c>
    </row>
    <row r="19" spans="1:14" x14ac:dyDescent="0.2">
      <c r="A19">
        <v>291</v>
      </c>
      <c r="B19" t="s">
        <v>25</v>
      </c>
      <c r="C19" t="s">
        <v>20</v>
      </c>
      <c r="D19" t="s">
        <v>14</v>
      </c>
      <c r="E19">
        <v>113</v>
      </c>
      <c r="F19">
        <v>80</v>
      </c>
      <c r="G19">
        <v>32</v>
      </c>
      <c r="H19">
        <v>59.994078899781002</v>
      </c>
      <c r="I19">
        <v>33.955436328866</v>
      </c>
      <c r="J19">
        <v>57.572082897660003</v>
      </c>
      <c r="K19" t="s">
        <v>15</v>
      </c>
      <c r="L19" t="s">
        <v>29</v>
      </c>
      <c r="M19" t="s">
        <v>28</v>
      </c>
      <c r="N19" t="b">
        <v>0</v>
      </c>
    </row>
    <row r="20" spans="1:14" x14ac:dyDescent="0.2">
      <c r="A20">
        <v>292</v>
      </c>
      <c r="B20" t="s">
        <v>25</v>
      </c>
      <c r="C20" t="s">
        <v>20</v>
      </c>
      <c r="D20" t="s">
        <v>18</v>
      </c>
      <c r="E20">
        <v>74</v>
      </c>
      <c r="F20">
        <v>105</v>
      </c>
      <c r="G20">
        <v>59</v>
      </c>
      <c r="H20">
        <v>83.275319633110996</v>
      </c>
      <c r="I20">
        <v>0.68865074900080003</v>
      </c>
      <c r="J20">
        <v>64.468916763205996</v>
      </c>
      <c r="K20" t="s">
        <v>15</v>
      </c>
      <c r="L20" t="s">
        <v>29</v>
      </c>
      <c r="M20" t="s">
        <v>28</v>
      </c>
      <c r="N20" t="b">
        <v>0</v>
      </c>
    </row>
    <row r="21" spans="1:14" x14ac:dyDescent="0.2">
      <c r="A21">
        <v>294</v>
      </c>
      <c r="B21" t="s">
        <v>25</v>
      </c>
      <c r="C21" t="s">
        <v>20</v>
      </c>
      <c r="D21" t="s">
        <v>18</v>
      </c>
      <c r="E21">
        <v>95</v>
      </c>
      <c r="F21">
        <v>117</v>
      </c>
      <c r="G21">
        <v>39</v>
      </c>
      <c r="H21">
        <v>52.415980268726003</v>
      </c>
      <c r="I21">
        <v>16.151071582522999</v>
      </c>
      <c r="J21">
        <v>61.977002516386001</v>
      </c>
      <c r="K21" t="s">
        <v>15</v>
      </c>
      <c r="L21" t="s">
        <v>29</v>
      </c>
      <c r="M21" t="s">
        <v>28</v>
      </c>
      <c r="N21" t="b">
        <v>0</v>
      </c>
    </row>
    <row r="22" spans="1:14" x14ac:dyDescent="0.2">
      <c r="A22">
        <v>296</v>
      </c>
      <c r="B22" t="s">
        <v>25</v>
      </c>
      <c r="C22" t="s">
        <v>20</v>
      </c>
      <c r="D22" t="s">
        <v>18</v>
      </c>
      <c r="E22">
        <v>74</v>
      </c>
      <c r="F22">
        <v>94</v>
      </c>
      <c r="G22">
        <v>29</v>
      </c>
      <c r="H22">
        <v>69.739363856306994</v>
      </c>
      <c r="I22">
        <v>12.849042631189</v>
      </c>
      <c r="J22">
        <v>71.925090541998998</v>
      </c>
      <c r="K22" t="s">
        <v>15</v>
      </c>
      <c r="L22" t="s">
        <v>29</v>
      </c>
      <c r="M22" t="s">
        <v>28</v>
      </c>
      <c r="N22" t="b">
        <v>0</v>
      </c>
    </row>
    <row r="23" spans="1:14" x14ac:dyDescent="0.2">
      <c r="A23">
        <v>360</v>
      </c>
      <c r="B23" t="s">
        <v>25</v>
      </c>
      <c r="C23" t="s">
        <v>24</v>
      </c>
      <c r="D23" t="s">
        <v>18</v>
      </c>
      <c r="E23">
        <v>168</v>
      </c>
      <c r="F23">
        <v>181</v>
      </c>
      <c r="G23">
        <v>112</v>
      </c>
      <c r="H23">
        <v>130.27221280150999</v>
      </c>
      <c r="I23">
        <v>18.288180362845001</v>
      </c>
      <c r="J23">
        <v>74.972646390479994</v>
      </c>
      <c r="K23" t="s">
        <v>30</v>
      </c>
      <c r="L23" t="s">
        <v>16</v>
      </c>
      <c r="M23" t="s">
        <v>26</v>
      </c>
      <c r="N23" t="b">
        <v>0</v>
      </c>
    </row>
    <row r="24" spans="1:14" x14ac:dyDescent="0.2">
      <c r="A24">
        <v>515</v>
      </c>
      <c r="B24" t="s">
        <v>25</v>
      </c>
      <c r="C24" t="s">
        <v>21</v>
      </c>
      <c r="D24" t="s">
        <v>14</v>
      </c>
      <c r="E24">
        <v>103</v>
      </c>
      <c r="F24">
        <v>69</v>
      </c>
      <c r="G24">
        <v>44</v>
      </c>
      <c r="H24">
        <v>77.941207620135998</v>
      </c>
      <c r="I24">
        <v>3.0979126614342999E-2</v>
      </c>
      <c r="J24">
        <v>67.501936900767006</v>
      </c>
      <c r="K24" t="s">
        <v>30</v>
      </c>
      <c r="L24" t="s">
        <v>29</v>
      </c>
      <c r="M24" t="s">
        <v>26</v>
      </c>
      <c r="N24" t="b">
        <v>0</v>
      </c>
    </row>
    <row r="25" spans="1:14" x14ac:dyDescent="0.2">
      <c r="A25">
        <v>563</v>
      </c>
      <c r="B25" t="s">
        <v>25</v>
      </c>
      <c r="C25" t="s">
        <v>20</v>
      </c>
      <c r="D25" t="s">
        <v>14</v>
      </c>
      <c r="E25">
        <v>104</v>
      </c>
      <c r="F25">
        <v>77</v>
      </c>
      <c r="G25">
        <v>31</v>
      </c>
      <c r="H25">
        <v>64.388194152189001</v>
      </c>
      <c r="I25">
        <v>38.988444052204997</v>
      </c>
      <c r="J25">
        <v>57.179454914084999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564</v>
      </c>
      <c r="B26" t="s">
        <v>25</v>
      </c>
      <c r="C26" t="s">
        <v>20</v>
      </c>
      <c r="D26" t="s">
        <v>18</v>
      </c>
      <c r="E26">
        <v>80</v>
      </c>
      <c r="F26">
        <v>108</v>
      </c>
      <c r="G26">
        <v>49</v>
      </c>
      <c r="H26">
        <v>71.951660001250005</v>
      </c>
      <c r="I26">
        <v>7.4673237928156997</v>
      </c>
      <c r="J26">
        <v>60.890686568545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659</v>
      </c>
      <c r="B27" t="s">
        <v>25</v>
      </c>
      <c r="C27" t="s">
        <v>23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37.475601821730997</v>
      </c>
      <c r="J27">
        <v>62.524398178269003</v>
      </c>
      <c r="K27" t="s">
        <v>29</v>
      </c>
      <c r="L27" t="s">
        <v>16</v>
      </c>
      <c r="M27" t="s">
        <v>17</v>
      </c>
      <c r="N27" t="b">
        <v>0</v>
      </c>
    </row>
    <row r="28" spans="1:14" x14ac:dyDescent="0.2">
      <c r="A28">
        <v>999</v>
      </c>
      <c r="B28" t="s">
        <v>25</v>
      </c>
      <c r="C28" t="s">
        <v>21</v>
      </c>
      <c r="D28" t="s">
        <v>14</v>
      </c>
      <c r="E28">
        <v>100</v>
      </c>
      <c r="F28">
        <v>75</v>
      </c>
      <c r="G28">
        <v>64</v>
      </c>
      <c r="H28">
        <v>87.797653802561996</v>
      </c>
      <c r="I28">
        <v>0</v>
      </c>
      <c r="J28">
        <v>100</v>
      </c>
      <c r="K28" t="s">
        <v>29</v>
      </c>
      <c r="L28" t="s">
        <v>29</v>
      </c>
      <c r="M28" t="s">
        <v>28</v>
      </c>
      <c r="N28" t="b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09"/>
  <sheetViews>
    <sheetView workbookViewId="0">
      <selection activeCell="R13" sqref="R13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29</v>
      </c>
      <c r="B2" t="s">
        <v>20</v>
      </c>
      <c r="C2" t="s">
        <v>25</v>
      </c>
      <c r="D2" t="s">
        <v>14</v>
      </c>
      <c r="E2">
        <v>43</v>
      </c>
      <c r="F2">
        <v>30</v>
      </c>
      <c r="G2">
        <v>24</v>
      </c>
      <c r="H2">
        <v>57.681752330324002</v>
      </c>
      <c r="I2">
        <v>25.163571481371999</v>
      </c>
      <c r="J2">
        <v>46.562135155892001</v>
      </c>
      <c r="K2" t="s">
        <v>15</v>
      </c>
      <c r="L2" t="s">
        <v>16</v>
      </c>
      <c r="M2" t="s">
        <v>17</v>
      </c>
      <c r="N2" t="b">
        <v>0</v>
      </c>
      <c r="P2" t="s">
        <v>44</v>
      </c>
      <c r="Q2" s="1">
        <f>COUNTIF($C$2:$C$109,"blue")/108</f>
        <v>0.10185185185185185</v>
      </c>
    </row>
    <row r="3" spans="1:17" x14ac:dyDescent="0.2">
      <c r="A3">
        <v>31</v>
      </c>
      <c r="B3" t="s">
        <v>20</v>
      </c>
      <c r="C3" t="s">
        <v>25</v>
      </c>
      <c r="D3" t="s">
        <v>14</v>
      </c>
      <c r="E3">
        <v>58</v>
      </c>
      <c r="F3">
        <v>15</v>
      </c>
      <c r="G3">
        <v>29</v>
      </c>
      <c r="H3">
        <v>66.210640641824</v>
      </c>
      <c r="I3">
        <v>3.9877866627241998</v>
      </c>
      <c r="J3">
        <v>44.761113691138</v>
      </c>
      <c r="K3" t="s">
        <v>15</v>
      </c>
      <c r="L3" t="s">
        <v>16</v>
      </c>
      <c r="M3" t="s">
        <v>17</v>
      </c>
      <c r="N3" t="b">
        <v>0</v>
      </c>
      <c r="P3" t="s">
        <v>45</v>
      </c>
      <c r="Q3" s="1">
        <f>COUNTIF($C$2:$C$109,"blueGreen")/108</f>
        <v>0.37037037037037035</v>
      </c>
    </row>
    <row r="4" spans="1:17" x14ac:dyDescent="0.2">
      <c r="A4">
        <v>61</v>
      </c>
      <c r="B4" t="s">
        <v>20</v>
      </c>
      <c r="C4" t="s">
        <v>25</v>
      </c>
      <c r="D4" t="s">
        <v>14</v>
      </c>
      <c r="E4">
        <v>117</v>
      </c>
      <c r="F4">
        <v>34</v>
      </c>
      <c r="G4">
        <v>22</v>
      </c>
      <c r="H4">
        <v>123.48766630613</v>
      </c>
      <c r="I4">
        <v>17.240589314402001</v>
      </c>
      <c r="J4">
        <v>36.685041596108</v>
      </c>
      <c r="K4" t="s">
        <v>15</v>
      </c>
      <c r="L4" t="s">
        <v>16</v>
      </c>
      <c r="M4" t="s">
        <v>26</v>
      </c>
      <c r="N4" t="b">
        <v>0</v>
      </c>
      <c r="P4" t="s">
        <v>47</v>
      </c>
      <c r="Q4" s="1">
        <f>COUNTIF($C$2:$C$109,"purple")/108</f>
        <v>9.2592592592592587E-3</v>
      </c>
    </row>
    <row r="5" spans="1:17" x14ac:dyDescent="0.2">
      <c r="A5">
        <v>63</v>
      </c>
      <c r="B5" t="s">
        <v>20</v>
      </c>
      <c r="C5" t="s">
        <v>25</v>
      </c>
      <c r="D5" t="s">
        <v>14</v>
      </c>
      <c r="E5">
        <v>109</v>
      </c>
      <c r="F5">
        <v>26</v>
      </c>
      <c r="G5">
        <v>34</v>
      </c>
      <c r="H5">
        <v>116.59449189721001</v>
      </c>
      <c r="I5">
        <v>14.521310422699001</v>
      </c>
      <c r="J5">
        <v>45.859546621328001</v>
      </c>
      <c r="K5" t="s">
        <v>15</v>
      </c>
      <c r="L5" t="s">
        <v>16</v>
      </c>
      <c r="M5" t="s">
        <v>26</v>
      </c>
      <c r="N5" t="b">
        <v>0</v>
      </c>
      <c r="P5" t="s">
        <v>48</v>
      </c>
      <c r="Q5" s="1">
        <f>COUNTIF($C$2:$C$109,"red")/108</f>
        <v>0.12037037037037036</v>
      </c>
    </row>
    <row r="6" spans="1:17" x14ac:dyDescent="0.2">
      <c r="A6">
        <v>93</v>
      </c>
      <c r="B6" t="s">
        <v>20</v>
      </c>
      <c r="C6" t="s">
        <v>25</v>
      </c>
      <c r="D6" t="s">
        <v>14</v>
      </c>
      <c r="E6">
        <v>69</v>
      </c>
      <c r="F6">
        <v>27</v>
      </c>
      <c r="G6">
        <v>22</v>
      </c>
      <c r="H6">
        <v>77.434253733321995</v>
      </c>
      <c r="I6">
        <v>25.085361883034</v>
      </c>
      <c r="J6">
        <v>45.128123234853</v>
      </c>
      <c r="K6" t="s">
        <v>15</v>
      </c>
      <c r="L6" t="s">
        <v>16</v>
      </c>
      <c r="M6" t="s">
        <v>27</v>
      </c>
      <c r="N6" t="b">
        <v>0</v>
      </c>
      <c r="P6" t="s">
        <v>49</v>
      </c>
      <c r="Q6" s="1">
        <f>COUNTIF($C$2:$C$109,"white")/108</f>
        <v>1.8518518518518517E-2</v>
      </c>
    </row>
    <row r="7" spans="1:17" x14ac:dyDescent="0.2">
      <c r="A7">
        <v>95</v>
      </c>
      <c r="B7" t="s">
        <v>20</v>
      </c>
      <c r="C7" t="s">
        <v>25</v>
      </c>
      <c r="D7" t="s">
        <v>14</v>
      </c>
      <c r="E7">
        <v>106</v>
      </c>
      <c r="F7">
        <v>18</v>
      </c>
      <c r="G7">
        <v>32</v>
      </c>
      <c r="H7">
        <v>112.24541329217</v>
      </c>
      <c r="I7">
        <v>32.697085648539002</v>
      </c>
      <c r="J7">
        <v>33.393410643841001</v>
      </c>
      <c r="K7" t="s">
        <v>15</v>
      </c>
      <c r="L7" t="s">
        <v>16</v>
      </c>
      <c r="M7" t="s">
        <v>27</v>
      </c>
      <c r="N7" t="b">
        <v>0</v>
      </c>
      <c r="P7" t="s">
        <v>50</v>
      </c>
      <c r="Q7" s="1">
        <f>COUNTIF($C$2:$C$109,"yellow")/108</f>
        <v>0.37962962962962965</v>
      </c>
    </row>
    <row r="8" spans="1:17" x14ac:dyDescent="0.2">
      <c r="A8">
        <v>125</v>
      </c>
      <c r="B8" t="s">
        <v>20</v>
      </c>
      <c r="C8" t="s">
        <v>25</v>
      </c>
      <c r="D8" t="s">
        <v>14</v>
      </c>
      <c r="E8">
        <v>89</v>
      </c>
      <c r="F8">
        <v>36</v>
      </c>
      <c r="G8">
        <v>24</v>
      </c>
      <c r="H8">
        <v>98.795457605308997</v>
      </c>
      <c r="I8">
        <v>26.036799139582001</v>
      </c>
      <c r="J8">
        <v>49.437720387707003</v>
      </c>
      <c r="K8" t="s">
        <v>15</v>
      </c>
      <c r="L8" t="s">
        <v>16</v>
      </c>
      <c r="M8" t="s">
        <v>28</v>
      </c>
      <c r="N8" t="b">
        <v>0</v>
      </c>
    </row>
    <row r="9" spans="1:17" x14ac:dyDescent="0.2">
      <c r="A9">
        <v>127</v>
      </c>
      <c r="B9" t="s">
        <v>20</v>
      </c>
      <c r="C9" t="s">
        <v>25</v>
      </c>
      <c r="D9" t="s">
        <v>14</v>
      </c>
      <c r="E9">
        <v>121</v>
      </c>
      <c r="F9">
        <v>17</v>
      </c>
      <c r="G9">
        <v>32</v>
      </c>
      <c r="H9">
        <v>126.88962837486</v>
      </c>
      <c r="I9">
        <v>26.063207575383998</v>
      </c>
      <c r="J9">
        <v>35.750363539204002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329</v>
      </c>
      <c r="B10" t="s">
        <v>20</v>
      </c>
      <c r="C10" t="s">
        <v>23</v>
      </c>
      <c r="D10" t="s">
        <v>14</v>
      </c>
      <c r="E10">
        <v>47</v>
      </c>
      <c r="F10">
        <v>20</v>
      </c>
      <c r="G10">
        <v>25</v>
      </c>
      <c r="H10">
        <v>56.554192999487</v>
      </c>
      <c r="I10">
        <v>13.109249103213999</v>
      </c>
      <c r="J10">
        <v>56.412199568775002</v>
      </c>
      <c r="K10" t="s">
        <v>30</v>
      </c>
      <c r="L10" t="s">
        <v>16</v>
      </c>
      <c r="M10" t="s">
        <v>17</v>
      </c>
      <c r="N10" t="b">
        <v>0</v>
      </c>
    </row>
    <row r="11" spans="1:17" x14ac:dyDescent="0.2">
      <c r="A11">
        <v>330</v>
      </c>
      <c r="B11" t="s">
        <v>20</v>
      </c>
      <c r="C11" t="s">
        <v>25</v>
      </c>
      <c r="D11" t="s">
        <v>18</v>
      </c>
      <c r="E11">
        <v>76</v>
      </c>
      <c r="F11">
        <v>64</v>
      </c>
      <c r="G11">
        <v>52</v>
      </c>
      <c r="H11">
        <v>112.35337266699</v>
      </c>
      <c r="I11">
        <v>46.019802941155</v>
      </c>
      <c r="J11">
        <v>49.286266879815003</v>
      </c>
      <c r="K11" t="s">
        <v>30</v>
      </c>
      <c r="L11" t="s">
        <v>16</v>
      </c>
      <c r="M11" t="s">
        <v>17</v>
      </c>
      <c r="N11" t="b">
        <v>0</v>
      </c>
    </row>
    <row r="12" spans="1:17" x14ac:dyDescent="0.2">
      <c r="A12">
        <v>331</v>
      </c>
      <c r="B12" t="s">
        <v>20</v>
      </c>
      <c r="C12" t="s">
        <v>25</v>
      </c>
      <c r="D12" t="s">
        <v>14</v>
      </c>
      <c r="E12">
        <v>46</v>
      </c>
      <c r="F12">
        <v>12</v>
      </c>
      <c r="G12">
        <v>32</v>
      </c>
      <c r="H12">
        <v>57.403763182349998</v>
      </c>
      <c r="I12">
        <v>1.5562920073288999</v>
      </c>
      <c r="J12">
        <v>70.800169961983997</v>
      </c>
      <c r="K12" t="s">
        <v>30</v>
      </c>
      <c r="L12" t="s">
        <v>16</v>
      </c>
      <c r="M12" t="s">
        <v>17</v>
      </c>
      <c r="N12" t="b">
        <v>0</v>
      </c>
    </row>
    <row r="13" spans="1:17" x14ac:dyDescent="0.2">
      <c r="A13">
        <v>332</v>
      </c>
      <c r="B13" t="s">
        <v>20</v>
      </c>
      <c r="C13" t="s">
        <v>25</v>
      </c>
      <c r="D13" t="s">
        <v>18</v>
      </c>
      <c r="E13">
        <v>89</v>
      </c>
      <c r="F13">
        <v>83</v>
      </c>
      <c r="G13">
        <v>74</v>
      </c>
      <c r="H13">
        <v>143.06008016013001</v>
      </c>
      <c r="I13">
        <v>26.891292608290001</v>
      </c>
      <c r="J13">
        <v>63.567249251055998</v>
      </c>
      <c r="K13" t="s">
        <v>30</v>
      </c>
      <c r="L13" t="s">
        <v>16</v>
      </c>
      <c r="M13" t="s">
        <v>17</v>
      </c>
      <c r="N13" t="b">
        <v>0</v>
      </c>
    </row>
    <row r="14" spans="1:17" x14ac:dyDescent="0.2">
      <c r="A14">
        <v>361</v>
      </c>
      <c r="B14" t="s">
        <v>20</v>
      </c>
      <c r="C14" t="s">
        <v>13</v>
      </c>
      <c r="D14" t="s">
        <v>14</v>
      </c>
      <c r="E14">
        <v>155</v>
      </c>
      <c r="F14">
        <v>22</v>
      </c>
      <c r="G14">
        <v>31</v>
      </c>
      <c r="H14">
        <v>159.54352765139001</v>
      </c>
      <c r="I14">
        <v>1.8141692543736001</v>
      </c>
      <c r="J14">
        <v>43.621318830512998</v>
      </c>
      <c r="K14" t="s">
        <v>30</v>
      </c>
      <c r="L14" t="s">
        <v>16</v>
      </c>
      <c r="M14" t="s">
        <v>26</v>
      </c>
      <c r="N14" t="b">
        <v>0</v>
      </c>
    </row>
    <row r="15" spans="1:17" x14ac:dyDescent="0.2">
      <c r="A15">
        <v>363</v>
      </c>
      <c r="B15" t="s">
        <v>20</v>
      </c>
      <c r="C15" t="s">
        <v>13</v>
      </c>
      <c r="D15" t="s">
        <v>14</v>
      </c>
      <c r="E15">
        <v>168</v>
      </c>
      <c r="F15">
        <v>19</v>
      </c>
      <c r="G15">
        <v>34</v>
      </c>
      <c r="H15">
        <v>172.08946119895</v>
      </c>
      <c r="I15">
        <v>2.1191076882969</v>
      </c>
      <c r="J15">
        <v>48.353507384487003</v>
      </c>
      <c r="K15" t="s">
        <v>30</v>
      </c>
      <c r="L15" t="s">
        <v>16</v>
      </c>
      <c r="M15" t="s">
        <v>26</v>
      </c>
      <c r="N15" t="b">
        <v>0</v>
      </c>
    </row>
    <row r="16" spans="1:17" x14ac:dyDescent="0.2">
      <c r="A16">
        <v>397</v>
      </c>
      <c r="B16" t="s">
        <v>20</v>
      </c>
      <c r="C16" t="s">
        <v>23</v>
      </c>
      <c r="D16" t="s">
        <v>14</v>
      </c>
      <c r="E16">
        <v>81</v>
      </c>
      <c r="F16">
        <v>18</v>
      </c>
      <c r="G16">
        <v>26</v>
      </c>
      <c r="H16">
        <v>87.403177930747006</v>
      </c>
      <c r="I16">
        <v>3.0753977770643002</v>
      </c>
      <c r="J16">
        <v>56.398036070086</v>
      </c>
      <c r="K16" t="s">
        <v>30</v>
      </c>
      <c r="L16" t="s">
        <v>16</v>
      </c>
      <c r="M16" t="s">
        <v>27</v>
      </c>
      <c r="N16" t="b">
        <v>0</v>
      </c>
    </row>
    <row r="17" spans="1:14" x14ac:dyDescent="0.2">
      <c r="A17">
        <v>398</v>
      </c>
      <c r="B17" t="s">
        <v>20</v>
      </c>
      <c r="C17" t="s">
        <v>25</v>
      </c>
      <c r="D17" t="s">
        <v>18</v>
      </c>
      <c r="E17">
        <v>78</v>
      </c>
      <c r="F17">
        <v>67</v>
      </c>
      <c r="G17">
        <v>57</v>
      </c>
      <c r="H17">
        <v>117.45931621093</v>
      </c>
      <c r="I17">
        <v>44.910197211201002</v>
      </c>
      <c r="J17">
        <v>52.088043919260002</v>
      </c>
      <c r="K17" t="s">
        <v>30</v>
      </c>
      <c r="L17" t="s">
        <v>16</v>
      </c>
      <c r="M17" t="s">
        <v>27</v>
      </c>
      <c r="N17" t="b">
        <v>0</v>
      </c>
    </row>
    <row r="18" spans="1:14" x14ac:dyDescent="0.2">
      <c r="A18">
        <v>399</v>
      </c>
      <c r="B18" t="s">
        <v>20</v>
      </c>
      <c r="C18" t="s">
        <v>25</v>
      </c>
      <c r="D18" t="s">
        <v>14</v>
      </c>
      <c r="E18">
        <v>44</v>
      </c>
      <c r="F18">
        <v>14</v>
      </c>
      <c r="G18">
        <v>35</v>
      </c>
      <c r="H18">
        <v>57.891385273959003</v>
      </c>
      <c r="I18">
        <v>0.64198456009357996</v>
      </c>
      <c r="J18">
        <v>69.940146521675999</v>
      </c>
      <c r="K18" t="s">
        <v>30</v>
      </c>
      <c r="L18" t="s">
        <v>16</v>
      </c>
      <c r="M18" t="s">
        <v>27</v>
      </c>
      <c r="N18" t="b">
        <v>0</v>
      </c>
    </row>
    <row r="19" spans="1:14" x14ac:dyDescent="0.2">
      <c r="A19">
        <v>400</v>
      </c>
      <c r="B19" t="s">
        <v>20</v>
      </c>
      <c r="C19" t="s">
        <v>25</v>
      </c>
      <c r="D19" t="s">
        <v>18</v>
      </c>
      <c r="E19">
        <v>96</v>
      </c>
      <c r="F19">
        <v>91</v>
      </c>
      <c r="G19">
        <v>82</v>
      </c>
      <c r="H19">
        <v>155.70601685272001</v>
      </c>
      <c r="I19">
        <v>27.464152523388002</v>
      </c>
      <c r="J19">
        <v>53.621143902839997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427</v>
      </c>
      <c r="B20" t="s">
        <v>20</v>
      </c>
      <c r="C20" t="s">
        <v>23</v>
      </c>
      <c r="D20" t="s">
        <v>14</v>
      </c>
      <c r="E20">
        <v>122</v>
      </c>
      <c r="F20">
        <v>21</v>
      </c>
      <c r="G20">
        <v>28</v>
      </c>
      <c r="H20">
        <v>126.7972465407</v>
      </c>
      <c r="I20">
        <v>3.4388523390369001</v>
      </c>
      <c r="J20">
        <v>35.009911627667996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428</v>
      </c>
      <c r="B21" t="s">
        <v>20</v>
      </c>
      <c r="C21" t="s">
        <v>25</v>
      </c>
      <c r="D21" t="s">
        <v>18</v>
      </c>
      <c r="E21">
        <v>82</v>
      </c>
      <c r="F21">
        <v>72</v>
      </c>
      <c r="G21">
        <v>63</v>
      </c>
      <c r="H21">
        <v>126.17083488305001</v>
      </c>
      <c r="I21">
        <v>40.991478765190998</v>
      </c>
      <c r="J21">
        <v>46.122050987466999</v>
      </c>
      <c r="K21" t="s">
        <v>30</v>
      </c>
      <c r="L21" t="s">
        <v>16</v>
      </c>
      <c r="M21" t="s">
        <v>28</v>
      </c>
      <c r="N21" t="b">
        <v>0</v>
      </c>
    </row>
    <row r="22" spans="1:14" x14ac:dyDescent="0.2">
      <c r="A22">
        <v>429</v>
      </c>
      <c r="B22" t="s">
        <v>20</v>
      </c>
      <c r="C22" t="s">
        <v>23</v>
      </c>
      <c r="D22" t="s">
        <v>14</v>
      </c>
      <c r="E22">
        <v>124</v>
      </c>
      <c r="F22">
        <v>8</v>
      </c>
      <c r="G22">
        <v>30</v>
      </c>
      <c r="H22">
        <v>127.53383392247</v>
      </c>
      <c r="I22">
        <v>1.2357793676759999E-2</v>
      </c>
      <c r="J22">
        <v>40.142458839801002</v>
      </c>
      <c r="K22" t="s">
        <v>30</v>
      </c>
      <c r="L22" t="s">
        <v>16</v>
      </c>
      <c r="M22" t="s">
        <v>28</v>
      </c>
      <c r="N22" t="b">
        <v>0</v>
      </c>
    </row>
    <row r="23" spans="1:14" x14ac:dyDescent="0.2">
      <c r="A23">
        <v>476</v>
      </c>
      <c r="B23" t="s">
        <v>20</v>
      </c>
      <c r="C23" t="s">
        <v>25</v>
      </c>
      <c r="D23" t="s">
        <v>18</v>
      </c>
      <c r="E23">
        <v>74</v>
      </c>
      <c r="F23">
        <v>72</v>
      </c>
      <c r="G23">
        <v>69</v>
      </c>
      <c r="H23">
        <v>124.52402034038001</v>
      </c>
      <c r="I23">
        <v>34.889046904993002</v>
      </c>
      <c r="J23">
        <v>37.088729317186001</v>
      </c>
      <c r="K23" t="s">
        <v>30</v>
      </c>
      <c r="L23" t="s">
        <v>29</v>
      </c>
      <c r="M23" t="s">
        <v>17</v>
      </c>
      <c r="N23" t="b">
        <v>0</v>
      </c>
    </row>
    <row r="24" spans="1:14" x14ac:dyDescent="0.2">
      <c r="A24">
        <v>477</v>
      </c>
      <c r="B24" t="s">
        <v>20</v>
      </c>
      <c r="C24" t="s">
        <v>19</v>
      </c>
      <c r="D24" t="s">
        <v>14</v>
      </c>
      <c r="E24">
        <v>104</v>
      </c>
      <c r="F24">
        <v>7</v>
      </c>
      <c r="G24">
        <v>30</v>
      </c>
      <c r="H24">
        <v>108.12192672813001</v>
      </c>
      <c r="I24">
        <v>28.155595919254999</v>
      </c>
      <c r="J24">
        <v>29.584372616709999</v>
      </c>
      <c r="K24" t="s">
        <v>30</v>
      </c>
      <c r="L24" t="s">
        <v>29</v>
      </c>
      <c r="M24" t="s">
        <v>17</v>
      </c>
      <c r="N24" t="b">
        <v>0</v>
      </c>
    </row>
    <row r="25" spans="1:14" x14ac:dyDescent="0.2">
      <c r="A25">
        <v>478</v>
      </c>
      <c r="B25" t="s">
        <v>20</v>
      </c>
      <c r="C25" t="s">
        <v>25</v>
      </c>
      <c r="D25" t="s">
        <v>18</v>
      </c>
      <c r="E25">
        <v>78</v>
      </c>
      <c r="F25">
        <v>77</v>
      </c>
      <c r="G25">
        <v>74</v>
      </c>
      <c r="H25">
        <v>132.01768714629</v>
      </c>
      <c r="I25">
        <v>28.846773094197001</v>
      </c>
      <c r="J25">
        <v>38.558328205997</v>
      </c>
      <c r="K25" t="s">
        <v>30</v>
      </c>
      <c r="L25" t="s">
        <v>29</v>
      </c>
      <c r="M25" t="s">
        <v>17</v>
      </c>
      <c r="N25" t="b">
        <v>0</v>
      </c>
    </row>
    <row r="26" spans="1:14" x14ac:dyDescent="0.2">
      <c r="A26">
        <v>521</v>
      </c>
      <c r="B26" t="s">
        <v>20</v>
      </c>
      <c r="C26" t="s">
        <v>19</v>
      </c>
      <c r="D26" t="s">
        <v>14</v>
      </c>
      <c r="E26">
        <v>232</v>
      </c>
      <c r="F26">
        <v>44</v>
      </c>
      <c r="G26">
        <v>19</v>
      </c>
      <c r="H26">
        <v>236.47601726625001</v>
      </c>
      <c r="I26">
        <v>36.272776570525998</v>
      </c>
      <c r="J26">
        <v>63.561606422893</v>
      </c>
      <c r="K26" t="s">
        <v>30</v>
      </c>
      <c r="L26" t="s">
        <v>29</v>
      </c>
      <c r="M26" t="s">
        <v>26</v>
      </c>
      <c r="N26" t="b">
        <v>0</v>
      </c>
    </row>
    <row r="27" spans="1:14" x14ac:dyDescent="0.2">
      <c r="A27">
        <v>522</v>
      </c>
      <c r="B27" t="s">
        <v>20</v>
      </c>
      <c r="C27" t="s">
        <v>19</v>
      </c>
      <c r="D27" t="s">
        <v>18</v>
      </c>
      <c r="E27">
        <v>32</v>
      </c>
      <c r="F27">
        <v>49</v>
      </c>
      <c r="G27">
        <v>64</v>
      </c>
      <c r="H27">
        <v>86.667383337228998</v>
      </c>
      <c r="I27">
        <v>36.745927711985999</v>
      </c>
      <c r="J27">
        <v>63.254072288014001</v>
      </c>
      <c r="K27" t="s">
        <v>30</v>
      </c>
      <c r="L27" t="s">
        <v>29</v>
      </c>
      <c r="M27" t="s">
        <v>26</v>
      </c>
      <c r="N27" t="b">
        <v>0</v>
      </c>
    </row>
    <row r="28" spans="1:14" x14ac:dyDescent="0.2">
      <c r="A28">
        <v>619</v>
      </c>
      <c r="B28" t="s">
        <v>20</v>
      </c>
      <c r="C28" t="s">
        <v>13</v>
      </c>
      <c r="D28" t="s">
        <v>14</v>
      </c>
      <c r="E28">
        <v>246</v>
      </c>
      <c r="F28">
        <v>14</v>
      </c>
      <c r="G28">
        <v>35</v>
      </c>
      <c r="H28">
        <v>249.01355268630999</v>
      </c>
      <c r="I28">
        <v>32.026409157728999</v>
      </c>
      <c r="J28">
        <v>51.960091518341997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620</v>
      </c>
      <c r="B29" t="s">
        <v>20</v>
      </c>
      <c r="C29" t="s">
        <v>19</v>
      </c>
      <c r="D29" t="s">
        <v>18</v>
      </c>
      <c r="E29">
        <v>83</v>
      </c>
      <c r="F29">
        <v>84</v>
      </c>
      <c r="G29">
        <v>96</v>
      </c>
      <c r="H29">
        <v>152.42112305249</v>
      </c>
      <c r="I29">
        <v>34.895973413995002</v>
      </c>
      <c r="J29">
        <v>38.647267529041997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663</v>
      </c>
      <c r="B30" t="s">
        <v>20</v>
      </c>
      <c r="C30" t="s">
        <v>25</v>
      </c>
      <c r="D30" t="s">
        <v>14</v>
      </c>
      <c r="E30">
        <v>57</v>
      </c>
      <c r="F30">
        <v>12</v>
      </c>
      <c r="G30">
        <v>51</v>
      </c>
      <c r="H30">
        <v>77.584429283717995</v>
      </c>
      <c r="I30">
        <v>2.0878464202745001E-3</v>
      </c>
      <c r="J30">
        <v>71.644619196562999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664</v>
      </c>
      <c r="B31" t="s">
        <v>20</v>
      </c>
      <c r="C31" t="s">
        <v>25</v>
      </c>
      <c r="D31" t="s">
        <v>18</v>
      </c>
      <c r="E31">
        <v>140</v>
      </c>
      <c r="F31">
        <v>131</v>
      </c>
      <c r="G31">
        <v>119</v>
      </c>
      <c r="H31">
        <v>225.91834175880999</v>
      </c>
      <c r="I31">
        <v>5.5946948386743998</v>
      </c>
      <c r="J31">
        <v>57.953425224908997</v>
      </c>
      <c r="K31" t="s">
        <v>29</v>
      </c>
      <c r="L31" t="s">
        <v>16</v>
      </c>
      <c r="M31" t="s">
        <v>17</v>
      </c>
      <c r="N31" t="b">
        <v>0</v>
      </c>
    </row>
    <row r="32" spans="1:14" x14ac:dyDescent="0.2">
      <c r="A32">
        <v>665</v>
      </c>
      <c r="B32" t="s">
        <v>20</v>
      </c>
      <c r="C32" t="s">
        <v>23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8.5087925728022998E-2</v>
      </c>
      <c r="J32">
        <v>64.239907344600994</v>
      </c>
      <c r="K32" t="s">
        <v>29</v>
      </c>
      <c r="L32" t="s">
        <v>16</v>
      </c>
      <c r="M32" t="s">
        <v>17</v>
      </c>
      <c r="N32" t="b">
        <v>0</v>
      </c>
    </row>
    <row r="33" spans="1:14" x14ac:dyDescent="0.2">
      <c r="A33">
        <v>666</v>
      </c>
      <c r="B33" t="s">
        <v>20</v>
      </c>
      <c r="C33" t="s">
        <v>25</v>
      </c>
      <c r="D33" t="s">
        <v>18</v>
      </c>
      <c r="E33">
        <v>0</v>
      </c>
      <c r="F33">
        <v>0</v>
      </c>
      <c r="G33">
        <v>0</v>
      </c>
      <c r="H33">
        <v>0</v>
      </c>
      <c r="I33">
        <v>9.1143749682766</v>
      </c>
      <c r="J33">
        <v>25.091986323177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667</v>
      </c>
      <c r="B34" t="s">
        <v>20</v>
      </c>
      <c r="C34" t="s">
        <v>19</v>
      </c>
      <c r="D34" t="s">
        <v>14</v>
      </c>
      <c r="E34">
        <v>140</v>
      </c>
      <c r="F34">
        <v>5</v>
      </c>
      <c r="G34">
        <v>56</v>
      </c>
      <c r="H34">
        <v>150.55482582613999</v>
      </c>
      <c r="I34">
        <v>0</v>
      </c>
      <c r="J34">
        <v>48.794383416201001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668</v>
      </c>
      <c r="B35" t="s">
        <v>20</v>
      </c>
      <c r="C35" t="s">
        <v>24</v>
      </c>
      <c r="D35" t="s">
        <v>18</v>
      </c>
      <c r="E35">
        <v>140</v>
      </c>
      <c r="F35">
        <v>145</v>
      </c>
      <c r="G35">
        <v>144</v>
      </c>
      <c r="H35">
        <v>247.64447809828999</v>
      </c>
      <c r="I35">
        <v>4.5638552581366998</v>
      </c>
      <c r="J35">
        <v>56.333651229649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715</v>
      </c>
      <c r="B36" t="s">
        <v>20</v>
      </c>
      <c r="C36" t="s">
        <v>23</v>
      </c>
      <c r="D36" t="s">
        <v>14</v>
      </c>
      <c r="E36">
        <v>146</v>
      </c>
      <c r="F36">
        <v>12</v>
      </c>
      <c r="G36">
        <v>45</v>
      </c>
      <c r="H36">
        <v>153.38730310602</v>
      </c>
      <c r="I36">
        <v>0</v>
      </c>
      <c r="J36">
        <v>51.201217045177998</v>
      </c>
      <c r="K36" t="s">
        <v>29</v>
      </c>
      <c r="L36" t="s">
        <v>16</v>
      </c>
      <c r="M36" t="s">
        <v>26</v>
      </c>
      <c r="N36" t="b">
        <v>0</v>
      </c>
    </row>
    <row r="37" spans="1:14" x14ac:dyDescent="0.2">
      <c r="A37">
        <v>716</v>
      </c>
      <c r="B37" t="s">
        <v>20</v>
      </c>
      <c r="C37" t="s">
        <v>22</v>
      </c>
      <c r="D37" t="s">
        <v>18</v>
      </c>
      <c r="E37">
        <v>122</v>
      </c>
      <c r="F37">
        <v>110</v>
      </c>
      <c r="G37">
        <v>110</v>
      </c>
      <c r="H37">
        <v>197.13123142301001</v>
      </c>
      <c r="I37">
        <v>2.3869163129083999E-2</v>
      </c>
      <c r="J37">
        <v>50.484634296770999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717</v>
      </c>
      <c r="B38" t="s">
        <v>20</v>
      </c>
      <c r="C38" t="s">
        <v>23</v>
      </c>
      <c r="D38" t="s">
        <v>14</v>
      </c>
      <c r="E38">
        <v>42</v>
      </c>
      <c r="F38">
        <v>9</v>
      </c>
      <c r="G38">
        <v>45</v>
      </c>
      <c r="H38">
        <v>61.980419386659001</v>
      </c>
      <c r="I38">
        <v>5.6428281629039001E-5</v>
      </c>
      <c r="J38">
        <v>58.934205187902997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718</v>
      </c>
      <c r="B39" t="s">
        <v>20</v>
      </c>
      <c r="C39" t="s">
        <v>25</v>
      </c>
      <c r="D39" t="s">
        <v>18</v>
      </c>
      <c r="E39">
        <v>124</v>
      </c>
      <c r="F39">
        <v>115</v>
      </c>
      <c r="G39">
        <v>106</v>
      </c>
      <c r="H39">
        <v>199.37326832834</v>
      </c>
      <c r="I39">
        <v>8.9156684973881999E-3</v>
      </c>
      <c r="J39">
        <v>94.720908540476998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719</v>
      </c>
      <c r="B40" t="s">
        <v>20</v>
      </c>
      <c r="C40" t="s">
        <v>19</v>
      </c>
      <c r="D40" t="s">
        <v>14</v>
      </c>
      <c r="E40">
        <v>141</v>
      </c>
      <c r="F40">
        <v>11</v>
      </c>
      <c r="G40">
        <v>48</v>
      </c>
      <c r="H40">
        <v>149.28596474893001</v>
      </c>
      <c r="I40">
        <v>0</v>
      </c>
      <c r="J40">
        <v>49.789211887244001</v>
      </c>
      <c r="K40" t="s">
        <v>29</v>
      </c>
      <c r="L40" t="s">
        <v>16</v>
      </c>
      <c r="M40" t="s">
        <v>26</v>
      </c>
      <c r="N40" t="b">
        <v>0</v>
      </c>
    </row>
    <row r="41" spans="1:14" x14ac:dyDescent="0.2">
      <c r="A41">
        <v>720</v>
      </c>
      <c r="B41" t="s">
        <v>20</v>
      </c>
      <c r="C41" t="s">
        <v>19</v>
      </c>
      <c r="D41" t="s">
        <v>18</v>
      </c>
      <c r="E41">
        <v>121</v>
      </c>
      <c r="F41">
        <v>125</v>
      </c>
      <c r="G41">
        <v>125</v>
      </c>
      <c r="H41">
        <v>214.38301932057001</v>
      </c>
      <c r="I41">
        <v>6.4756656949705</v>
      </c>
      <c r="J41">
        <v>46.093649899886998</v>
      </c>
      <c r="K41" t="s">
        <v>29</v>
      </c>
      <c r="L41" t="s">
        <v>16</v>
      </c>
      <c r="M41" t="s">
        <v>26</v>
      </c>
      <c r="N41" t="b">
        <v>0</v>
      </c>
    </row>
    <row r="42" spans="1:14" x14ac:dyDescent="0.2">
      <c r="A42">
        <v>765</v>
      </c>
      <c r="B42" t="s">
        <v>20</v>
      </c>
      <c r="C42" t="s">
        <v>25</v>
      </c>
      <c r="D42" t="s">
        <v>14</v>
      </c>
      <c r="E42">
        <v>107</v>
      </c>
      <c r="F42">
        <v>13</v>
      </c>
      <c r="G42">
        <v>44</v>
      </c>
      <c r="H42">
        <v>116.53513407339</v>
      </c>
      <c r="I42">
        <v>2.821414081452E-4</v>
      </c>
      <c r="J42">
        <v>42.562103556053998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766</v>
      </c>
      <c r="B43" t="s">
        <v>20</v>
      </c>
      <c r="C43" t="s">
        <v>25</v>
      </c>
      <c r="D43" t="s">
        <v>18</v>
      </c>
      <c r="E43">
        <v>124</v>
      </c>
      <c r="F43">
        <v>112</v>
      </c>
      <c r="G43">
        <v>103</v>
      </c>
      <c r="H43">
        <v>196.48946679195001</v>
      </c>
      <c r="I43">
        <v>0.22238385790004001</v>
      </c>
      <c r="J43">
        <v>62.381352484339999</v>
      </c>
      <c r="K43" t="s">
        <v>29</v>
      </c>
      <c r="L43" t="s">
        <v>16</v>
      </c>
      <c r="M43" t="s">
        <v>27</v>
      </c>
      <c r="N43" t="b">
        <v>0</v>
      </c>
    </row>
    <row r="44" spans="1:14" x14ac:dyDescent="0.2">
      <c r="A44">
        <v>767</v>
      </c>
      <c r="B44" t="s">
        <v>20</v>
      </c>
      <c r="C44" t="s">
        <v>25</v>
      </c>
      <c r="D44" t="s">
        <v>14</v>
      </c>
      <c r="E44">
        <v>39</v>
      </c>
      <c r="F44">
        <v>7</v>
      </c>
      <c r="G44">
        <v>43</v>
      </c>
      <c r="H44">
        <v>58.508381787388998</v>
      </c>
      <c r="I44">
        <v>4.3449776854360004E-3</v>
      </c>
      <c r="J44">
        <v>68.784608170477</v>
      </c>
      <c r="K44" t="s">
        <v>29</v>
      </c>
      <c r="L44" t="s">
        <v>16</v>
      </c>
      <c r="M44" t="s">
        <v>27</v>
      </c>
      <c r="N44" t="b">
        <v>0</v>
      </c>
    </row>
    <row r="45" spans="1:14" x14ac:dyDescent="0.2">
      <c r="A45">
        <v>768</v>
      </c>
      <c r="B45" t="s">
        <v>20</v>
      </c>
      <c r="C45" t="s">
        <v>25</v>
      </c>
      <c r="D45" t="s">
        <v>18</v>
      </c>
      <c r="E45">
        <v>116</v>
      </c>
      <c r="F45">
        <v>110</v>
      </c>
      <c r="G45">
        <v>103</v>
      </c>
      <c r="H45">
        <v>190.00376987397999</v>
      </c>
      <c r="I45">
        <v>1.0434153556026</v>
      </c>
      <c r="J45">
        <v>96.057863817113997</v>
      </c>
      <c r="K45" t="s">
        <v>29</v>
      </c>
      <c r="L45" t="s">
        <v>16</v>
      </c>
      <c r="M45" t="s">
        <v>27</v>
      </c>
      <c r="N45" t="b">
        <v>0</v>
      </c>
    </row>
    <row r="46" spans="1:14" x14ac:dyDescent="0.2">
      <c r="A46">
        <v>815</v>
      </c>
      <c r="B46" t="s">
        <v>20</v>
      </c>
      <c r="C46" t="s">
        <v>23</v>
      </c>
      <c r="D46" t="s">
        <v>14</v>
      </c>
      <c r="E46">
        <v>95</v>
      </c>
      <c r="F46">
        <v>13</v>
      </c>
      <c r="G46">
        <v>47</v>
      </c>
      <c r="H46">
        <v>106.77260450040001</v>
      </c>
      <c r="I46">
        <v>0</v>
      </c>
      <c r="J46">
        <v>39.792716350264001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816</v>
      </c>
      <c r="B47" t="s">
        <v>20</v>
      </c>
      <c r="C47" t="s">
        <v>25</v>
      </c>
      <c r="D47" t="s">
        <v>18</v>
      </c>
      <c r="E47">
        <v>132</v>
      </c>
      <c r="F47">
        <v>120</v>
      </c>
      <c r="G47">
        <v>110</v>
      </c>
      <c r="H47">
        <v>210.01865908509001</v>
      </c>
      <c r="I47">
        <v>6.4892523873394999E-3</v>
      </c>
      <c r="J47">
        <v>64.507626564404006</v>
      </c>
      <c r="K47" t="s">
        <v>29</v>
      </c>
      <c r="L47" t="s">
        <v>16</v>
      </c>
      <c r="M47" t="s">
        <v>28</v>
      </c>
      <c r="N47" t="b">
        <v>0</v>
      </c>
    </row>
    <row r="48" spans="1:14" x14ac:dyDescent="0.2">
      <c r="A48">
        <v>817</v>
      </c>
      <c r="B48" t="s">
        <v>20</v>
      </c>
      <c r="C48" t="s">
        <v>25</v>
      </c>
      <c r="D48" t="s">
        <v>14</v>
      </c>
      <c r="E48">
        <v>37</v>
      </c>
      <c r="F48">
        <v>7</v>
      </c>
      <c r="G48">
        <v>44</v>
      </c>
      <c r="H48">
        <v>57.929320804249002</v>
      </c>
      <c r="I48">
        <v>2.821414081452E-4</v>
      </c>
      <c r="J48">
        <v>69.216848807754999</v>
      </c>
      <c r="K48" t="s">
        <v>29</v>
      </c>
      <c r="L48" t="s">
        <v>16</v>
      </c>
      <c r="M48" t="s">
        <v>28</v>
      </c>
      <c r="N48" t="b">
        <v>0</v>
      </c>
    </row>
    <row r="49" spans="1:14" x14ac:dyDescent="0.2">
      <c r="A49">
        <v>818</v>
      </c>
      <c r="B49" t="s">
        <v>20</v>
      </c>
      <c r="C49" t="s">
        <v>25</v>
      </c>
      <c r="D49" t="s">
        <v>18</v>
      </c>
      <c r="E49">
        <v>120</v>
      </c>
      <c r="F49">
        <v>113</v>
      </c>
      <c r="G49">
        <v>105</v>
      </c>
      <c r="H49">
        <v>195.3141167791</v>
      </c>
      <c r="I49">
        <v>3.8540516352634002E-2</v>
      </c>
      <c r="J49">
        <v>98.912175586754998</v>
      </c>
      <c r="K49" t="s">
        <v>29</v>
      </c>
      <c r="L49" t="s">
        <v>16</v>
      </c>
      <c r="M49" t="s">
        <v>28</v>
      </c>
      <c r="N49" t="b">
        <v>0</v>
      </c>
    </row>
    <row r="50" spans="1:14" x14ac:dyDescent="0.2">
      <c r="A50">
        <v>819</v>
      </c>
      <c r="B50" t="s">
        <v>20</v>
      </c>
      <c r="C50" t="s">
        <v>23</v>
      </c>
      <c r="D50" t="s">
        <v>14</v>
      </c>
      <c r="E50">
        <v>123</v>
      </c>
      <c r="F50">
        <v>11</v>
      </c>
      <c r="G50">
        <v>52</v>
      </c>
      <c r="H50">
        <v>133.88836821145</v>
      </c>
      <c r="I50">
        <v>2.8880776415001998E-2</v>
      </c>
      <c r="J50">
        <v>68.329008142717001</v>
      </c>
      <c r="K50" t="s">
        <v>29</v>
      </c>
      <c r="L50" t="s">
        <v>16</v>
      </c>
      <c r="M50" t="s">
        <v>28</v>
      </c>
      <c r="N50" t="b">
        <v>0</v>
      </c>
    </row>
    <row r="51" spans="1:14" x14ac:dyDescent="0.2">
      <c r="A51">
        <v>820</v>
      </c>
      <c r="B51" t="s">
        <v>20</v>
      </c>
      <c r="C51" t="s">
        <v>24</v>
      </c>
      <c r="D51" t="s">
        <v>18</v>
      </c>
      <c r="E51">
        <v>140</v>
      </c>
      <c r="F51">
        <v>130</v>
      </c>
      <c r="G51">
        <v>127</v>
      </c>
      <c r="H51">
        <v>229.47842490368001</v>
      </c>
      <c r="I51">
        <v>22.492722667670002</v>
      </c>
      <c r="J51">
        <v>46.595427418176001</v>
      </c>
      <c r="K51" t="s">
        <v>29</v>
      </c>
      <c r="L51" t="s">
        <v>16</v>
      </c>
      <c r="M51" t="s">
        <v>28</v>
      </c>
      <c r="N51" t="b">
        <v>0</v>
      </c>
    </row>
    <row r="52" spans="1:14" x14ac:dyDescent="0.2">
      <c r="A52">
        <v>821</v>
      </c>
      <c r="B52" t="s">
        <v>20</v>
      </c>
      <c r="C52" t="s">
        <v>23</v>
      </c>
      <c r="D52" t="s">
        <v>14</v>
      </c>
      <c r="E52">
        <v>23</v>
      </c>
      <c r="F52">
        <v>32</v>
      </c>
      <c r="G52">
        <v>25</v>
      </c>
      <c r="H52">
        <v>47.104739133133997</v>
      </c>
      <c r="I52">
        <v>30.454951875761001</v>
      </c>
      <c r="J52">
        <v>69.545048124239003</v>
      </c>
      <c r="K52" t="s">
        <v>29</v>
      </c>
      <c r="L52" t="s">
        <v>16</v>
      </c>
      <c r="M52" t="s">
        <v>28</v>
      </c>
      <c r="N52" t="b">
        <v>0</v>
      </c>
    </row>
    <row r="53" spans="1:14" x14ac:dyDescent="0.2">
      <c r="A53">
        <v>822</v>
      </c>
      <c r="B53" t="s">
        <v>20</v>
      </c>
      <c r="C53" t="s">
        <v>25</v>
      </c>
      <c r="D53" t="s">
        <v>18</v>
      </c>
      <c r="E53">
        <v>87</v>
      </c>
      <c r="F53">
        <v>49</v>
      </c>
      <c r="G53">
        <v>43</v>
      </c>
      <c r="H53">
        <v>108.62493436809</v>
      </c>
      <c r="I53">
        <v>44.524945857201999</v>
      </c>
      <c r="J53">
        <v>50.460326331996001</v>
      </c>
      <c r="K53" t="s">
        <v>29</v>
      </c>
      <c r="L53" t="s">
        <v>16</v>
      </c>
      <c r="M53" t="s">
        <v>28</v>
      </c>
      <c r="N53" t="b">
        <v>0</v>
      </c>
    </row>
    <row r="54" spans="1:14" x14ac:dyDescent="0.2">
      <c r="A54">
        <v>867</v>
      </c>
      <c r="B54" t="s">
        <v>20</v>
      </c>
      <c r="C54" t="s">
        <v>13</v>
      </c>
      <c r="D54" t="s">
        <v>14</v>
      </c>
      <c r="E54">
        <v>200</v>
      </c>
      <c r="F54">
        <v>8</v>
      </c>
      <c r="G54">
        <v>31</v>
      </c>
      <c r="H54">
        <v>202.16708461149</v>
      </c>
      <c r="I54">
        <v>0</v>
      </c>
      <c r="J54">
        <v>42.534586491097002</v>
      </c>
      <c r="K54" t="s">
        <v>29</v>
      </c>
      <c r="L54" t="s">
        <v>29</v>
      </c>
      <c r="M54" t="s">
        <v>17</v>
      </c>
      <c r="N54" t="b">
        <v>0</v>
      </c>
    </row>
    <row r="55" spans="1:14" x14ac:dyDescent="0.2">
      <c r="A55">
        <v>868</v>
      </c>
      <c r="B55" t="s">
        <v>20</v>
      </c>
      <c r="C55" t="s">
        <v>19</v>
      </c>
      <c r="D55" t="s">
        <v>18</v>
      </c>
      <c r="E55">
        <v>76</v>
      </c>
      <c r="F55">
        <v>76</v>
      </c>
      <c r="G55">
        <v>82</v>
      </c>
      <c r="H55">
        <v>134.88928304866999</v>
      </c>
      <c r="I55">
        <v>0.48404508125752999</v>
      </c>
      <c r="J55">
        <v>61.574454445308</v>
      </c>
      <c r="K55" t="s">
        <v>29</v>
      </c>
      <c r="L55" t="s">
        <v>29</v>
      </c>
      <c r="M55" t="s">
        <v>17</v>
      </c>
      <c r="N55" t="b">
        <v>0</v>
      </c>
    </row>
    <row r="56" spans="1:14" x14ac:dyDescent="0.2">
      <c r="A56">
        <v>869</v>
      </c>
      <c r="B56" t="s">
        <v>20</v>
      </c>
      <c r="C56" t="s">
        <v>19</v>
      </c>
      <c r="D56" t="s">
        <v>14</v>
      </c>
      <c r="E56">
        <v>119</v>
      </c>
      <c r="F56">
        <v>6</v>
      </c>
      <c r="G56">
        <v>31</v>
      </c>
      <c r="H56">
        <v>123.44162466543</v>
      </c>
      <c r="I56">
        <v>0</v>
      </c>
      <c r="J56">
        <v>50.713909387999003</v>
      </c>
      <c r="K56" t="s">
        <v>29</v>
      </c>
      <c r="L56" t="s">
        <v>29</v>
      </c>
      <c r="M56" t="s">
        <v>17</v>
      </c>
      <c r="N56" t="b">
        <v>0</v>
      </c>
    </row>
    <row r="57" spans="1:14" x14ac:dyDescent="0.2">
      <c r="A57">
        <v>870</v>
      </c>
      <c r="B57" t="s">
        <v>20</v>
      </c>
      <c r="C57" t="s">
        <v>19</v>
      </c>
      <c r="D57" t="s">
        <v>18</v>
      </c>
      <c r="E57">
        <v>78</v>
      </c>
      <c r="F57">
        <v>80</v>
      </c>
      <c r="G57">
        <v>78</v>
      </c>
      <c r="H57">
        <v>136.49749707403001</v>
      </c>
      <c r="I57">
        <v>0.69898791913669001</v>
      </c>
      <c r="J57">
        <v>57.811075782640003</v>
      </c>
      <c r="K57" t="s">
        <v>29</v>
      </c>
      <c r="L57" t="s">
        <v>29</v>
      </c>
      <c r="M57" t="s">
        <v>17</v>
      </c>
      <c r="N57" t="b">
        <v>0</v>
      </c>
    </row>
    <row r="58" spans="1:14" x14ac:dyDescent="0.2">
      <c r="A58">
        <v>911</v>
      </c>
      <c r="B58" t="s">
        <v>20</v>
      </c>
      <c r="C58" t="s">
        <v>19</v>
      </c>
      <c r="D58" t="s">
        <v>14</v>
      </c>
      <c r="E58">
        <v>210</v>
      </c>
      <c r="F58">
        <v>83</v>
      </c>
      <c r="G58">
        <v>33</v>
      </c>
      <c r="H58">
        <v>228.25966149889001</v>
      </c>
      <c r="I58">
        <v>0</v>
      </c>
      <c r="J58">
        <v>88.391573903273994</v>
      </c>
      <c r="K58" t="s">
        <v>29</v>
      </c>
      <c r="L58" t="s">
        <v>29</v>
      </c>
      <c r="M58" t="s">
        <v>26</v>
      </c>
      <c r="N58" t="b">
        <v>0</v>
      </c>
    </row>
    <row r="59" spans="1:14" x14ac:dyDescent="0.2">
      <c r="A59">
        <v>912</v>
      </c>
      <c r="B59" t="s">
        <v>20</v>
      </c>
      <c r="C59" t="s">
        <v>19</v>
      </c>
      <c r="D59" t="s">
        <v>18</v>
      </c>
      <c r="E59">
        <v>15</v>
      </c>
      <c r="F59">
        <v>83</v>
      </c>
      <c r="G59">
        <v>153</v>
      </c>
      <c r="H59">
        <v>174.17935813106999</v>
      </c>
      <c r="I59">
        <v>4.9656887833554996E-3</v>
      </c>
      <c r="J59">
        <v>99.995034311216997</v>
      </c>
      <c r="K59" t="s">
        <v>29</v>
      </c>
      <c r="L59" t="s">
        <v>29</v>
      </c>
      <c r="M59" t="s">
        <v>26</v>
      </c>
      <c r="N59" t="b">
        <v>0</v>
      </c>
    </row>
    <row r="60" spans="1:14" x14ac:dyDescent="0.2">
      <c r="A60">
        <v>913</v>
      </c>
      <c r="B60" t="s">
        <v>20</v>
      </c>
      <c r="C60" t="s">
        <v>13</v>
      </c>
      <c r="D60" t="s">
        <v>14</v>
      </c>
      <c r="E60">
        <v>228</v>
      </c>
      <c r="F60">
        <v>8</v>
      </c>
      <c r="G60">
        <v>40</v>
      </c>
      <c r="H60">
        <v>231.45620521503</v>
      </c>
      <c r="I60">
        <v>0</v>
      </c>
      <c r="J60">
        <v>46.446000862128997</v>
      </c>
      <c r="K60" t="s">
        <v>29</v>
      </c>
      <c r="L60" t="s">
        <v>29</v>
      </c>
      <c r="M60" t="s">
        <v>26</v>
      </c>
      <c r="N60" t="b">
        <v>0</v>
      </c>
    </row>
    <row r="61" spans="1:14" x14ac:dyDescent="0.2">
      <c r="A61">
        <v>914</v>
      </c>
      <c r="B61" t="s">
        <v>20</v>
      </c>
      <c r="C61" t="s">
        <v>19</v>
      </c>
      <c r="D61" t="s">
        <v>18</v>
      </c>
      <c r="E61">
        <v>97</v>
      </c>
      <c r="F61">
        <v>99</v>
      </c>
      <c r="G61">
        <v>107</v>
      </c>
      <c r="H61">
        <v>175.09191269798001</v>
      </c>
      <c r="I61">
        <v>0</v>
      </c>
      <c r="J61">
        <v>58.396292107096002</v>
      </c>
      <c r="K61" t="s">
        <v>29</v>
      </c>
      <c r="L61" t="s">
        <v>29</v>
      </c>
      <c r="M61" t="s">
        <v>26</v>
      </c>
      <c r="N61" t="b">
        <v>0</v>
      </c>
    </row>
    <row r="62" spans="1:14" x14ac:dyDescent="0.2">
      <c r="A62">
        <v>915</v>
      </c>
      <c r="B62" t="s">
        <v>20</v>
      </c>
      <c r="C62" t="s">
        <v>19</v>
      </c>
      <c r="D62" t="s">
        <v>14</v>
      </c>
      <c r="E62">
        <v>212</v>
      </c>
      <c r="F62">
        <v>7</v>
      </c>
      <c r="G62">
        <v>40</v>
      </c>
      <c r="H62">
        <v>215.41458461592001</v>
      </c>
      <c r="I62">
        <v>0</v>
      </c>
      <c r="J62">
        <v>37.253418121663003</v>
      </c>
      <c r="K62" t="s">
        <v>29</v>
      </c>
      <c r="L62" t="s">
        <v>29</v>
      </c>
      <c r="M62" t="s">
        <v>26</v>
      </c>
      <c r="N62" t="b">
        <v>0</v>
      </c>
    </row>
    <row r="63" spans="1:14" x14ac:dyDescent="0.2">
      <c r="A63">
        <v>916</v>
      </c>
      <c r="B63" t="s">
        <v>20</v>
      </c>
      <c r="C63" t="s">
        <v>19</v>
      </c>
      <c r="D63" t="s">
        <v>18</v>
      </c>
      <c r="E63">
        <v>97</v>
      </c>
      <c r="F63">
        <v>99</v>
      </c>
      <c r="G63">
        <v>106</v>
      </c>
      <c r="H63">
        <v>174.66677328309001</v>
      </c>
      <c r="I63">
        <v>0</v>
      </c>
      <c r="J63">
        <v>62.352360355315</v>
      </c>
      <c r="K63" t="s">
        <v>29</v>
      </c>
      <c r="L63" t="s">
        <v>29</v>
      </c>
      <c r="M63" t="s">
        <v>26</v>
      </c>
      <c r="N63" t="b">
        <v>0</v>
      </c>
    </row>
    <row r="64" spans="1:14" x14ac:dyDescent="0.2">
      <c r="A64">
        <v>961</v>
      </c>
      <c r="B64" t="s">
        <v>20</v>
      </c>
      <c r="C64" t="s">
        <v>19</v>
      </c>
      <c r="D64" t="s">
        <v>14</v>
      </c>
      <c r="E64">
        <v>110</v>
      </c>
      <c r="F64">
        <v>6</v>
      </c>
      <c r="G64">
        <v>36</v>
      </c>
      <c r="H64">
        <v>116.16224402907</v>
      </c>
      <c r="I64">
        <v>0</v>
      </c>
      <c r="J64">
        <v>49.898349796072999</v>
      </c>
      <c r="K64" t="s">
        <v>29</v>
      </c>
      <c r="L64" t="s">
        <v>29</v>
      </c>
      <c r="M64" t="s">
        <v>27</v>
      </c>
      <c r="N64" t="b">
        <v>0</v>
      </c>
    </row>
    <row r="65" spans="1:14" x14ac:dyDescent="0.2">
      <c r="A65">
        <v>962</v>
      </c>
      <c r="B65" t="s">
        <v>20</v>
      </c>
      <c r="C65" t="s">
        <v>19</v>
      </c>
      <c r="D65" t="s">
        <v>18</v>
      </c>
      <c r="E65">
        <v>92</v>
      </c>
      <c r="F65">
        <v>94</v>
      </c>
      <c r="G65">
        <v>91</v>
      </c>
      <c r="H65">
        <v>159.91587310129</v>
      </c>
      <c r="I65">
        <v>0</v>
      </c>
      <c r="J65">
        <v>53.029942414182997</v>
      </c>
      <c r="K65" t="s">
        <v>29</v>
      </c>
      <c r="L65" t="s">
        <v>29</v>
      </c>
      <c r="M65" t="s">
        <v>27</v>
      </c>
      <c r="N65" t="b">
        <v>0</v>
      </c>
    </row>
    <row r="66" spans="1:14" x14ac:dyDescent="0.2">
      <c r="A66">
        <v>963</v>
      </c>
      <c r="B66" t="s">
        <v>20</v>
      </c>
      <c r="C66" t="s">
        <v>19</v>
      </c>
      <c r="D66" t="s">
        <v>14</v>
      </c>
      <c r="E66">
        <v>122</v>
      </c>
      <c r="F66">
        <v>6</v>
      </c>
      <c r="G66">
        <v>35</v>
      </c>
      <c r="H66">
        <v>127.48311469719999</v>
      </c>
      <c r="I66">
        <v>0</v>
      </c>
      <c r="J66">
        <v>57.080550141662002</v>
      </c>
      <c r="K66" t="s">
        <v>29</v>
      </c>
      <c r="L66" t="s">
        <v>29</v>
      </c>
      <c r="M66" t="s">
        <v>27</v>
      </c>
      <c r="N66" t="b">
        <v>0</v>
      </c>
    </row>
    <row r="67" spans="1:14" x14ac:dyDescent="0.2">
      <c r="A67">
        <v>964</v>
      </c>
      <c r="B67" t="s">
        <v>20</v>
      </c>
      <c r="C67" t="s">
        <v>19</v>
      </c>
      <c r="D67" t="s">
        <v>18</v>
      </c>
      <c r="E67">
        <v>89</v>
      </c>
      <c r="F67">
        <v>93</v>
      </c>
      <c r="G67">
        <v>90</v>
      </c>
      <c r="H67">
        <v>157.42489782379999</v>
      </c>
      <c r="I67">
        <v>0</v>
      </c>
      <c r="J67">
        <v>59.629063337029997</v>
      </c>
      <c r="K67" t="s">
        <v>29</v>
      </c>
      <c r="L67" t="s">
        <v>29</v>
      </c>
      <c r="M67" t="s">
        <v>27</v>
      </c>
      <c r="N67" t="b">
        <v>0</v>
      </c>
    </row>
    <row r="68" spans="1:14" x14ac:dyDescent="0.2">
      <c r="A68">
        <v>1003</v>
      </c>
      <c r="B68" t="s">
        <v>20</v>
      </c>
      <c r="C68" t="s">
        <v>13</v>
      </c>
      <c r="D68" t="s">
        <v>14</v>
      </c>
      <c r="E68">
        <v>218</v>
      </c>
      <c r="F68">
        <v>7</v>
      </c>
      <c r="G68">
        <v>38</v>
      </c>
      <c r="H68">
        <v>220.98181690026999</v>
      </c>
      <c r="I68">
        <v>0</v>
      </c>
      <c r="J68">
        <v>40.631196554429998</v>
      </c>
      <c r="K68" t="s">
        <v>29</v>
      </c>
      <c r="L68" t="s">
        <v>29</v>
      </c>
      <c r="M68" t="s">
        <v>28</v>
      </c>
      <c r="N68" t="b">
        <v>0</v>
      </c>
    </row>
    <row r="69" spans="1:14" x14ac:dyDescent="0.2">
      <c r="A69">
        <v>1004</v>
      </c>
      <c r="B69" t="s">
        <v>20</v>
      </c>
      <c r="C69" t="s">
        <v>19</v>
      </c>
      <c r="D69" t="s">
        <v>18</v>
      </c>
      <c r="E69">
        <v>93</v>
      </c>
      <c r="F69">
        <v>96</v>
      </c>
      <c r="G69">
        <v>102</v>
      </c>
      <c r="H69">
        <v>168.21831090069</v>
      </c>
      <c r="I69">
        <v>0</v>
      </c>
      <c r="J69">
        <v>70.089786715103003</v>
      </c>
      <c r="K69" t="s">
        <v>29</v>
      </c>
      <c r="L69" t="s">
        <v>29</v>
      </c>
      <c r="M69" t="s">
        <v>28</v>
      </c>
      <c r="N69" t="b">
        <v>0</v>
      </c>
    </row>
    <row r="70" spans="1:14" x14ac:dyDescent="0.2">
      <c r="A70">
        <v>1005</v>
      </c>
      <c r="B70" t="s">
        <v>20</v>
      </c>
      <c r="C70" t="s">
        <v>19</v>
      </c>
      <c r="D70" t="s">
        <v>14</v>
      </c>
      <c r="E70">
        <v>142</v>
      </c>
      <c r="F70">
        <v>6</v>
      </c>
      <c r="G70">
        <v>36</v>
      </c>
      <c r="H70">
        <v>146.70238957318</v>
      </c>
      <c r="I70">
        <v>0</v>
      </c>
      <c r="J70">
        <v>66.758209571109006</v>
      </c>
      <c r="K70" t="s">
        <v>29</v>
      </c>
      <c r="L70" t="s">
        <v>29</v>
      </c>
      <c r="M70" t="s">
        <v>28</v>
      </c>
      <c r="N70" t="b">
        <v>0</v>
      </c>
    </row>
    <row r="71" spans="1:14" x14ac:dyDescent="0.2">
      <c r="A71">
        <v>1006</v>
      </c>
      <c r="B71" t="s">
        <v>20</v>
      </c>
      <c r="C71" t="s">
        <v>19</v>
      </c>
      <c r="D71" t="s">
        <v>18</v>
      </c>
      <c r="E71">
        <v>90</v>
      </c>
      <c r="F71">
        <v>95</v>
      </c>
      <c r="G71">
        <v>94</v>
      </c>
      <c r="H71">
        <v>161.52921481242001</v>
      </c>
      <c r="I71">
        <v>0</v>
      </c>
      <c r="J71">
        <v>71.205249409589001</v>
      </c>
      <c r="K71" t="s">
        <v>29</v>
      </c>
      <c r="L71" t="s">
        <v>29</v>
      </c>
      <c r="M71" t="s">
        <v>28</v>
      </c>
      <c r="N71" t="b">
        <v>0</v>
      </c>
    </row>
    <row r="72" spans="1:14" x14ac:dyDescent="0.2">
      <c r="A72">
        <v>1049</v>
      </c>
      <c r="B72" t="s">
        <v>20</v>
      </c>
      <c r="C72" t="s">
        <v>23</v>
      </c>
      <c r="D72" t="s">
        <v>14</v>
      </c>
      <c r="E72">
        <v>49</v>
      </c>
      <c r="F72">
        <v>10</v>
      </c>
      <c r="G72">
        <v>38</v>
      </c>
      <c r="H72">
        <v>62.971940263207003</v>
      </c>
      <c r="I72">
        <v>1.5235636039841001E-3</v>
      </c>
      <c r="J72">
        <v>55.121459054791998</v>
      </c>
      <c r="K72" t="s">
        <v>31</v>
      </c>
      <c r="L72" t="s">
        <v>16</v>
      </c>
      <c r="M72" t="s">
        <v>17</v>
      </c>
      <c r="N72" t="b">
        <v>0</v>
      </c>
    </row>
    <row r="73" spans="1:14" x14ac:dyDescent="0.2">
      <c r="A73">
        <v>1050</v>
      </c>
      <c r="B73" t="s">
        <v>20</v>
      </c>
      <c r="C73" t="s">
        <v>25</v>
      </c>
      <c r="D73" t="s">
        <v>18</v>
      </c>
      <c r="E73">
        <v>108</v>
      </c>
      <c r="F73">
        <v>97</v>
      </c>
      <c r="G73">
        <v>87</v>
      </c>
      <c r="H73">
        <v>168.74900571071001</v>
      </c>
      <c r="I73">
        <v>8.4772207491306002</v>
      </c>
      <c r="J73">
        <v>83.550253052629003</v>
      </c>
      <c r="K73" t="s">
        <v>31</v>
      </c>
      <c r="L73" t="s">
        <v>16</v>
      </c>
      <c r="M73" t="s">
        <v>17</v>
      </c>
      <c r="N73" t="b">
        <v>0</v>
      </c>
    </row>
    <row r="74" spans="1:14" x14ac:dyDescent="0.2">
      <c r="A74">
        <v>1051</v>
      </c>
      <c r="B74" t="s">
        <v>20</v>
      </c>
      <c r="C74" t="s">
        <v>25</v>
      </c>
      <c r="D74" t="s">
        <v>14</v>
      </c>
      <c r="E74">
        <v>62</v>
      </c>
      <c r="F74">
        <v>7</v>
      </c>
      <c r="G74">
        <v>35</v>
      </c>
      <c r="H74">
        <v>72.144961349035</v>
      </c>
      <c r="I74">
        <v>3.7806948691455999E-3</v>
      </c>
      <c r="J74">
        <v>82.514850513018004</v>
      </c>
      <c r="K74" t="s">
        <v>31</v>
      </c>
      <c r="L74" t="s">
        <v>16</v>
      </c>
      <c r="M74" t="s">
        <v>17</v>
      </c>
      <c r="N74" t="b">
        <v>0</v>
      </c>
    </row>
    <row r="75" spans="1:14" x14ac:dyDescent="0.2">
      <c r="A75">
        <v>1052</v>
      </c>
      <c r="B75" t="s">
        <v>20</v>
      </c>
      <c r="C75" t="s">
        <v>25</v>
      </c>
      <c r="D75" t="s">
        <v>18</v>
      </c>
      <c r="E75">
        <v>95</v>
      </c>
      <c r="F75">
        <v>93</v>
      </c>
      <c r="G75">
        <v>85</v>
      </c>
      <c r="H75">
        <v>157.84842569450001</v>
      </c>
      <c r="I75">
        <v>5.9927399372855996</v>
      </c>
      <c r="J75">
        <v>88.854624382322001</v>
      </c>
      <c r="K75" t="s">
        <v>31</v>
      </c>
      <c r="L75" t="s">
        <v>16</v>
      </c>
      <c r="M75" t="s">
        <v>17</v>
      </c>
      <c r="N75" t="b">
        <v>0</v>
      </c>
    </row>
    <row r="76" spans="1:14" x14ac:dyDescent="0.2">
      <c r="A76">
        <v>1053</v>
      </c>
      <c r="B76" t="s">
        <v>20</v>
      </c>
      <c r="C76" t="s">
        <v>19</v>
      </c>
      <c r="D76" t="s">
        <v>14</v>
      </c>
      <c r="E76">
        <v>192</v>
      </c>
      <c r="F76">
        <v>13</v>
      </c>
      <c r="G76">
        <v>20</v>
      </c>
      <c r="H76">
        <v>193.19720169751</v>
      </c>
      <c r="I76">
        <v>19.029453543851002</v>
      </c>
      <c r="J76">
        <v>75.114536172653004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1097</v>
      </c>
      <c r="B77" t="s">
        <v>20</v>
      </c>
      <c r="C77" t="s">
        <v>13</v>
      </c>
      <c r="D77" t="s">
        <v>14</v>
      </c>
      <c r="E77">
        <v>235</v>
      </c>
      <c r="F77">
        <v>20</v>
      </c>
      <c r="G77">
        <v>28</v>
      </c>
      <c r="H77">
        <v>237.14535266250999</v>
      </c>
      <c r="I77">
        <v>1.4727781505179E-2</v>
      </c>
      <c r="J77">
        <v>92.388501947622004</v>
      </c>
      <c r="K77" t="s">
        <v>31</v>
      </c>
      <c r="L77" t="s">
        <v>16</v>
      </c>
      <c r="M77" t="s">
        <v>26</v>
      </c>
      <c r="N77" t="b">
        <v>0</v>
      </c>
    </row>
    <row r="78" spans="1:14" x14ac:dyDescent="0.2">
      <c r="A78">
        <v>1099</v>
      </c>
      <c r="B78" t="s">
        <v>20</v>
      </c>
      <c r="C78" t="s">
        <v>13</v>
      </c>
      <c r="D78" t="s">
        <v>14</v>
      </c>
      <c r="E78">
        <v>208</v>
      </c>
      <c r="F78">
        <v>5</v>
      </c>
      <c r="G78">
        <v>31</v>
      </c>
      <c r="H78">
        <v>210.43409043386001</v>
      </c>
      <c r="I78">
        <v>1.9072759190615001E-2</v>
      </c>
      <c r="J78">
        <v>66.443850191940996</v>
      </c>
      <c r="K78" t="s">
        <v>31</v>
      </c>
      <c r="L78" t="s">
        <v>16</v>
      </c>
      <c r="M78" t="s">
        <v>26</v>
      </c>
      <c r="N78" t="b">
        <v>0</v>
      </c>
    </row>
    <row r="79" spans="1:14" x14ac:dyDescent="0.2">
      <c r="A79">
        <v>1100</v>
      </c>
      <c r="B79" t="s">
        <v>20</v>
      </c>
      <c r="C79" t="s">
        <v>19</v>
      </c>
      <c r="D79" t="s">
        <v>18</v>
      </c>
      <c r="E79">
        <v>78</v>
      </c>
      <c r="F79">
        <v>77</v>
      </c>
      <c r="G79">
        <v>80</v>
      </c>
      <c r="H79">
        <v>135.80402061158</v>
      </c>
      <c r="I79">
        <v>6.9014609846396997</v>
      </c>
      <c r="J79">
        <v>44.792995670258001</v>
      </c>
      <c r="K79" t="s">
        <v>31</v>
      </c>
      <c r="L79" t="s">
        <v>16</v>
      </c>
      <c r="M79" t="s">
        <v>26</v>
      </c>
      <c r="N79" t="b">
        <v>0</v>
      </c>
    </row>
    <row r="80" spans="1:14" x14ac:dyDescent="0.2">
      <c r="A80">
        <v>1101</v>
      </c>
      <c r="B80" t="s">
        <v>20</v>
      </c>
      <c r="C80" t="s">
        <v>19</v>
      </c>
      <c r="D80" t="s">
        <v>14</v>
      </c>
      <c r="E80">
        <v>193</v>
      </c>
      <c r="F80">
        <v>16</v>
      </c>
      <c r="G80">
        <v>32</v>
      </c>
      <c r="H80">
        <v>196.39571120202001</v>
      </c>
      <c r="I80">
        <v>0.10312584192311</v>
      </c>
      <c r="J80">
        <v>95.363700396227998</v>
      </c>
      <c r="K80" t="s">
        <v>31</v>
      </c>
      <c r="L80" t="s">
        <v>16</v>
      </c>
      <c r="M80" t="s">
        <v>26</v>
      </c>
      <c r="N80" t="b">
        <v>0</v>
      </c>
    </row>
    <row r="81" spans="1:14" x14ac:dyDescent="0.2">
      <c r="A81">
        <v>1102</v>
      </c>
      <c r="B81" t="s">
        <v>20</v>
      </c>
      <c r="C81" t="s">
        <v>19</v>
      </c>
      <c r="D81" t="s">
        <v>18</v>
      </c>
      <c r="E81">
        <v>71</v>
      </c>
      <c r="F81">
        <v>86</v>
      </c>
      <c r="G81">
        <v>92</v>
      </c>
      <c r="H81">
        <v>144.33028314333001</v>
      </c>
      <c r="I81">
        <v>41.879065038538997</v>
      </c>
      <c r="J81">
        <v>56.396676425183003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1145</v>
      </c>
      <c r="B82" t="s">
        <v>20</v>
      </c>
      <c r="C82" t="s">
        <v>25</v>
      </c>
      <c r="D82" t="s">
        <v>14</v>
      </c>
      <c r="E82">
        <v>108</v>
      </c>
      <c r="F82">
        <v>9</v>
      </c>
      <c r="G82">
        <v>36</v>
      </c>
      <c r="H82">
        <v>114.27908841406</v>
      </c>
      <c r="I82">
        <v>5.6428281629039001E-5</v>
      </c>
      <c r="J82">
        <v>39.079519298754001</v>
      </c>
      <c r="K82" t="s">
        <v>31</v>
      </c>
      <c r="L82" t="s">
        <v>16</v>
      </c>
      <c r="M82" t="s">
        <v>27</v>
      </c>
      <c r="N82" t="b">
        <v>0</v>
      </c>
    </row>
    <row r="83" spans="1:14" x14ac:dyDescent="0.2">
      <c r="A83">
        <v>1146</v>
      </c>
      <c r="B83" t="s">
        <v>20</v>
      </c>
      <c r="C83" t="s">
        <v>25</v>
      </c>
      <c r="D83" t="s">
        <v>18</v>
      </c>
      <c r="E83">
        <v>97</v>
      </c>
      <c r="F83">
        <v>91</v>
      </c>
      <c r="G83">
        <v>87</v>
      </c>
      <c r="H83">
        <v>159.35658433642999</v>
      </c>
      <c r="I83">
        <v>11.410475684771001</v>
      </c>
      <c r="J83">
        <v>63.743418346300999</v>
      </c>
      <c r="K83" t="s">
        <v>31</v>
      </c>
      <c r="L83" t="s">
        <v>16</v>
      </c>
      <c r="M83" t="s">
        <v>27</v>
      </c>
      <c r="N83" t="b">
        <v>0</v>
      </c>
    </row>
    <row r="84" spans="1:14" x14ac:dyDescent="0.2">
      <c r="A84">
        <v>1147</v>
      </c>
      <c r="B84" t="s">
        <v>20</v>
      </c>
      <c r="C84" t="s">
        <v>25</v>
      </c>
      <c r="D84" t="s">
        <v>14</v>
      </c>
      <c r="E84">
        <v>43</v>
      </c>
      <c r="F84">
        <v>9</v>
      </c>
      <c r="G84">
        <v>37</v>
      </c>
      <c r="H84">
        <v>57.952693567681003</v>
      </c>
      <c r="I84">
        <v>3.9499797140327998E-4</v>
      </c>
      <c r="J84">
        <v>90.784415185753005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1148</v>
      </c>
      <c r="B85" t="s">
        <v>20</v>
      </c>
      <c r="C85" t="s">
        <v>25</v>
      </c>
      <c r="D85" t="s">
        <v>18</v>
      </c>
      <c r="E85">
        <v>103</v>
      </c>
      <c r="F85">
        <v>98</v>
      </c>
      <c r="G85">
        <v>87</v>
      </c>
      <c r="H85">
        <v>166.49370116680001</v>
      </c>
      <c r="I85">
        <v>0.10698802196866</v>
      </c>
      <c r="J85">
        <v>98.390552551376999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1149</v>
      </c>
      <c r="B86" t="s">
        <v>20</v>
      </c>
      <c r="C86" t="s">
        <v>19</v>
      </c>
      <c r="D86" t="s">
        <v>14</v>
      </c>
      <c r="E86">
        <v>202</v>
      </c>
      <c r="F86">
        <v>20</v>
      </c>
      <c r="G86">
        <v>29</v>
      </c>
      <c r="H86">
        <v>204.87566884671</v>
      </c>
      <c r="I86">
        <v>1.6698213893661999</v>
      </c>
      <c r="J86">
        <v>91.283961749940005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1150</v>
      </c>
      <c r="B87" t="s">
        <v>20</v>
      </c>
      <c r="C87" t="s">
        <v>19</v>
      </c>
      <c r="D87" t="s">
        <v>18</v>
      </c>
      <c r="E87">
        <v>62</v>
      </c>
      <c r="F87">
        <v>77</v>
      </c>
      <c r="G87">
        <v>86</v>
      </c>
      <c r="H87">
        <v>131.23665144751999</v>
      </c>
      <c r="I87">
        <v>40.823566159487001</v>
      </c>
      <c r="J87">
        <v>57.342677684301997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1195</v>
      </c>
      <c r="B88" t="s">
        <v>20</v>
      </c>
      <c r="C88" t="s">
        <v>23</v>
      </c>
      <c r="D88" t="s">
        <v>14</v>
      </c>
      <c r="E88">
        <v>168</v>
      </c>
      <c r="F88">
        <v>11</v>
      </c>
      <c r="G88">
        <v>27</v>
      </c>
      <c r="H88">
        <v>170.11812769389999</v>
      </c>
      <c r="I88">
        <v>3.7637663846568997E-2</v>
      </c>
      <c r="J88">
        <v>46.180341402389999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1197</v>
      </c>
      <c r="B89" t="s">
        <v>20</v>
      </c>
      <c r="C89" t="s">
        <v>23</v>
      </c>
      <c r="D89" t="s">
        <v>14</v>
      </c>
      <c r="E89">
        <v>34</v>
      </c>
      <c r="F89">
        <v>9</v>
      </c>
      <c r="G89">
        <v>31</v>
      </c>
      <c r="H89">
        <v>47.107090976338</v>
      </c>
      <c r="I89">
        <v>2.821414081452E-3</v>
      </c>
      <c r="J89">
        <v>58.778463130607001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1198</v>
      </c>
      <c r="B90" t="s">
        <v>20</v>
      </c>
      <c r="C90" t="s">
        <v>25</v>
      </c>
      <c r="D90" t="s">
        <v>18</v>
      </c>
      <c r="E90">
        <v>87</v>
      </c>
      <c r="F90">
        <v>80</v>
      </c>
      <c r="G90">
        <v>74</v>
      </c>
      <c r="H90">
        <v>139.30927381762001</v>
      </c>
      <c r="I90">
        <v>9.5955164344549004</v>
      </c>
      <c r="J90">
        <v>89.518559543969005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1199</v>
      </c>
      <c r="B91" t="s">
        <v>20</v>
      </c>
      <c r="C91" t="s">
        <v>19</v>
      </c>
      <c r="D91" t="s">
        <v>14</v>
      </c>
      <c r="E91">
        <v>205</v>
      </c>
      <c r="F91">
        <v>17</v>
      </c>
      <c r="G91">
        <v>32</v>
      </c>
      <c r="H91">
        <v>207.78476220511001</v>
      </c>
      <c r="I91">
        <v>11.965229484432999</v>
      </c>
      <c r="J91">
        <v>49.811374593365997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1200</v>
      </c>
      <c r="B92" t="s">
        <v>20</v>
      </c>
      <c r="C92" t="s">
        <v>19</v>
      </c>
      <c r="D92" t="s">
        <v>18</v>
      </c>
      <c r="E92">
        <v>73</v>
      </c>
      <c r="F92">
        <v>80</v>
      </c>
      <c r="G92">
        <v>88</v>
      </c>
      <c r="H92">
        <v>139.51251705493999</v>
      </c>
      <c r="I92">
        <v>43.635182464867</v>
      </c>
      <c r="J92">
        <v>51.282770504486002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1245</v>
      </c>
      <c r="B93" t="s">
        <v>20</v>
      </c>
      <c r="C93" t="s">
        <v>19</v>
      </c>
      <c r="D93" t="s">
        <v>14</v>
      </c>
      <c r="E93">
        <v>114</v>
      </c>
      <c r="F93">
        <v>8</v>
      </c>
      <c r="G93">
        <v>28</v>
      </c>
      <c r="H93">
        <v>117.61550517565</v>
      </c>
      <c r="I93">
        <v>22.784456619053</v>
      </c>
      <c r="J93">
        <v>27.522704580707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1246</v>
      </c>
      <c r="B94" t="s">
        <v>20</v>
      </c>
      <c r="C94" t="s">
        <v>25</v>
      </c>
      <c r="D94" t="s">
        <v>18</v>
      </c>
      <c r="E94">
        <v>73</v>
      </c>
      <c r="F94">
        <v>71</v>
      </c>
      <c r="G94">
        <v>68</v>
      </c>
      <c r="H94">
        <v>122.15665594215</v>
      </c>
      <c r="I94">
        <v>26.628963860571002</v>
      </c>
      <c r="J94">
        <v>41.671130826281001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1247</v>
      </c>
      <c r="B95" t="s">
        <v>20</v>
      </c>
      <c r="C95" t="s">
        <v>19</v>
      </c>
      <c r="D95" t="s">
        <v>14</v>
      </c>
      <c r="E95">
        <v>99</v>
      </c>
      <c r="F95">
        <v>7</v>
      </c>
      <c r="G95">
        <v>34</v>
      </c>
      <c r="H95">
        <v>104.71257638589999</v>
      </c>
      <c r="I95">
        <v>1.7693546188394</v>
      </c>
      <c r="J95">
        <v>36.250769100401001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1248</v>
      </c>
      <c r="B96" t="s">
        <v>20</v>
      </c>
      <c r="C96" t="s">
        <v>25</v>
      </c>
      <c r="D96" t="s">
        <v>18</v>
      </c>
      <c r="E96">
        <v>88</v>
      </c>
      <c r="F96">
        <v>87</v>
      </c>
      <c r="G96">
        <v>82</v>
      </c>
      <c r="H96">
        <v>148.62472258769</v>
      </c>
      <c r="I96">
        <v>5.9536292328154001</v>
      </c>
      <c r="J96">
        <v>53.423869192140998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1291</v>
      </c>
      <c r="B97" t="s">
        <v>20</v>
      </c>
      <c r="C97" t="s">
        <v>19</v>
      </c>
      <c r="D97" t="s">
        <v>14</v>
      </c>
      <c r="E97">
        <v>207</v>
      </c>
      <c r="F97">
        <v>39</v>
      </c>
      <c r="G97">
        <v>19</v>
      </c>
      <c r="H97">
        <v>211.85750118836</v>
      </c>
      <c r="I97">
        <v>17.272019867269002</v>
      </c>
      <c r="J97">
        <v>82.727359421632997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1292</v>
      </c>
      <c r="B98" t="s">
        <v>20</v>
      </c>
      <c r="C98" t="s">
        <v>19</v>
      </c>
      <c r="D98" t="s">
        <v>18</v>
      </c>
      <c r="E98">
        <v>32</v>
      </c>
      <c r="F98">
        <v>57</v>
      </c>
      <c r="G98">
        <v>66</v>
      </c>
      <c r="H98">
        <v>92.746846497020996</v>
      </c>
      <c r="I98">
        <v>25.728136439071001</v>
      </c>
      <c r="J98">
        <v>74.271863560929006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1293</v>
      </c>
      <c r="B99" t="s">
        <v>20</v>
      </c>
      <c r="C99" t="s">
        <v>19</v>
      </c>
      <c r="D99" t="s">
        <v>14</v>
      </c>
      <c r="E99">
        <v>108</v>
      </c>
      <c r="F99">
        <v>6</v>
      </c>
      <c r="G99">
        <v>37</v>
      </c>
      <c r="H99">
        <v>113.96183190411</v>
      </c>
      <c r="I99">
        <v>8.3465170344225008</v>
      </c>
      <c r="J99">
        <v>34.158226518950002</v>
      </c>
      <c r="K99" t="s">
        <v>31</v>
      </c>
      <c r="L99" t="s">
        <v>29</v>
      </c>
      <c r="M99" t="s">
        <v>26</v>
      </c>
      <c r="N99" t="b">
        <v>0</v>
      </c>
    </row>
    <row r="100" spans="1:14" x14ac:dyDescent="0.2">
      <c r="A100">
        <v>1294</v>
      </c>
      <c r="B100" t="s">
        <v>20</v>
      </c>
      <c r="C100" t="s">
        <v>25</v>
      </c>
      <c r="D100" t="s">
        <v>18</v>
      </c>
      <c r="E100">
        <v>96</v>
      </c>
      <c r="F100">
        <v>96</v>
      </c>
      <c r="G100">
        <v>93</v>
      </c>
      <c r="H100">
        <v>164.67688117731001</v>
      </c>
      <c r="I100">
        <v>10.353288802267</v>
      </c>
      <c r="J100">
        <v>51.344000648439</v>
      </c>
      <c r="K100" t="s">
        <v>31</v>
      </c>
      <c r="L100" t="s">
        <v>29</v>
      </c>
      <c r="M100" t="s">
        <v>26</v>
      </c>
      <c r="N100" t="b">
        <v>0</v>
      </c>
    </row>
    <row r="101" spans="1:14" x14ac:dyDescent="0.2">
      <c r="A101">
        <v>1295</v>
      </c>
      <c r="B101" t="s">
        <v>20</v>
      </c>
      <c r="C101" t="s">
        <v>13</v>
      </c>
      <c r="D101" t="s">
        <v>14</v>
      </c>
      <c r="E101">
        <v>228</v>
      </c>
      <c r="F101">
        <v>8</v>
      </c>
      <c r="G101">
        <v>44</v>
      </c>
      <c r="H101">
        <v>232.15424181911999</v>
      </c>
      <c r="I101">
        <v>0</v>
      </c>
      <c r="J101">
        <v>69.807420943847006</v>
      </c>
      <c r="K101" t="s">
        <v>31</v>
      </c>
      <c r="L101" t="s">
        <v>29</v>
      </c>
      <c r="M101" t="s">
        <v>26</v>
      </c>
      <c r="N101" t="b">
        <v>0</v>
      </c>
    </row>
    <row r="102" spans="1:14" x14ac:dyDescent="0.2">
      <c r="A102">
        <v>1296</v>
      </c>
      <c r="B102" t="s">
        <v>20</v>
      </c>
      <c r="C102" t="s">
        <v>19</v>
      </c>
      <c r="D102" t="s">
        <v>18</v>
      </c>
      <c r="E102">
        <v>106</v>
      </c>
      <c r="F102">
        <v>108</v>
      </c>
      <c r="G102">
        <v>117</v>
      </c>
      <c r="H102">
        <v>191.47762593940001</v>
      </c>
      <c r="I102">
        <v>4.5685484910895002E-3</v>
      </c>
      <c r="J102">
        <v>59.014814623775997</v>
      </c>
      <c r="K102" t="s">
        <v>31</v>
      </c>
      <c r="L102" t="s">
        <v>29</v>
      </c>
      <c r="M102" t="s">
        <v>26</v>
      </c>
      <c r="N102" t="b">
        <v>0</v>
      </c>
    </row>
    <row r="103" spans="1:14" x14ac:dyDescent="0.2">
      <c r="A103">
        <v>1341</v>
      </c>
      <c r="B103" t="s">
        <v>20</v>
      </c>
      <c r="C103" t="s">
        <v>19</v>
      </c>
      <c r="D103" t="s">
        <v>14</v>
      </c>
      <c r="E103">
        <v>132</v>
      </c>
      <c r="F103">
        <v>7</v>
      </c>
      <c r="G103">
        <v>33</v>
      </c>
      <c r="H103">
        <v>135.87289986370999</v>
      </c>
      <c r="I103">
        <v>14.900026158624</v>
      </c>
      <c r="J103">
        <v>37.960290471260997</v>
      </c>
      <c r="K103" t="s">
        <v>31</v>
      </c>
      <c r="L103" t="s">
        <v>29</v>
      </c>
      <c r="M103" t="s">
        <v>27</v>
      </c>
      <c r="N103" t="b">
        <v>0</v>
      </c>
    </row>
    <row r="104" spans="1:14" x14ac:dyDescent="0.2">
      <c r="A104">
        <v>1342</v>
      </c>
      <c r="B104" t="s">
        <v>20</v>
      </c>
      <c r="C104" t="s">
        <v>25</v>
      </c>
      <c r="D104" t="s">
        <v>18</v>
      </c>
      <c r="E104">
        <v>84</v>
      </c>
      <c r="F104">
        <v>85</v>
      </c>
      <c r="G104">
        <v>83</v>
      </c>
      <c r="H104">
        <v>145.83798026138999</v>
      </c>
      <c r="I104">
        <v>17.437928531691</v>
      </c>
      <c r="J104">
        <v>41.317584122082998</v>
      </c>
      <c r="K104" t="s">
        <v>31</v>
      </c>
      <c r="L104" t="s">
        <v>29</v>
      </c>
      <c r="M104" t="s">
        <v>27</v>
      </c>
      <c r="N104" t="b">
        <v>0</v>
      </c>
    </row>
    <row r="105" spans="1:14" x14ac:dyDescent="0.2">
      <c r="A105">
        <v>1343</v>
      </c>
      <c r="B105" t="s">
        <v>20</v>
      </c>
      <c r="C105" t="s">
        <v>19</v>
      </c>
      <c r="D105" t="s">
        <v>14</v>
      </c>
      <c r="E105">
        <v>126</v>
      </c>
      <c r="F105">
        <v>5</v>
      </c>
      <c r="G105">
        <v>31</v>
      </c>
      <c r="H105">
        <v>129.49889058471001</v>
      </c>
      <c r="I105">
        <v>23.290018089977998</v>
      </c>
      <c r="J105">
        <v>36.087111903648001</v>
      </c>
      <c r="K105" t="s">
        <v>31</v>
      </c>
      <c r="L105" t="s">
        <v>29</v>
      </c>
      <c r="M105" t="s">
        <v>27</v>
      </c>
      <c r="N105" t="b">
        <v>0</v>
      </c>
    </row>
    <row r="106" spans="1:14" x14ac:dyDescent="0.2">
      <c r="A106">
        <v>1344</v>
      </c>
      <c r="B106" t="s">
        <v>20</v>
      </c>
      <c r="C106" t="s">
        <v>19</v>
      </c>
      <c r="D106" t="s">
        <v>18</v>
      </c>
      <c r="E106">
        <v>78</v>
      </c>
      <c r="F106">
        <v>79</v>
      </c>
      <c r="G106">
        <v>79</v>
      </c>
      <c r="H106">
        <v>136.32880128516001</v>
      </c>
      <c r="I106">
        <v>23.886876844459</v>
      </c>
      <c r="J106">
        <v>39.911429108286001</v>
      </c>
      <c r="K106" t="s">
        <v>31</v>
      </c>
      <c r="L106" t="s">
        <v>29</v>
      </c>
      <c r="M106" t="s">
        <v>27</v>
      </c>
      <c r="N106" t="b">
        <v>0</v>
      </c>
    </row>
    <row r="107" spans="1:14" x14ac:dyDescent="0.2">
      <c r="A107">
        <v>1389</v>
      </c>
      <c r="B107" t="s">
        <v>20</v>
      </c>
      <c r="C107" t="s">
        <v>13</v>
      </c>
      <c r="D107" t="s">
        <v>14</v>
      </c>
      <c r="E107">
        <v>240</v>
      </c>
      <c r="F107">
        <v>9</v>
      </c>
      <c r="G107">
        <v>35</v>
      </c>
      <c r="H107">
        <v>242.80890602785999</v>
      </c>
      <c r="I107">
        <v>20.338956823532001</v>
      </c>
      <c r="J107">
        <v>55.690606106380997</v>
      </c>
      <c r="K107" t="s">
        <v>31</v>
      </c>
      <c r="L107" t="s">
        <v>29</v>
      </c>
      <c r="M107" t="s">
        <v>28</v>
      </c>
      <c r="N107" t="b">
        <v>0</v>
      </c>
    </row>
    <row r="108" spans="1:14" x14ac:dyDescent="0.2">
      <c r="A108">
        <v>1390</v>
      </c>
      <c r="B108" t="s">
        <v>20</v>
      </c>
      <c r="C108" t="s">
        <v>19</v>
      </c>
      <c r="D108" t="s">
        <v>18</v>
      </c>
      <c r="E108">
        <v>84</v>
      </c>
      <c r="F108">
        <v>86</v>
      </c>
      <c r="G108">
        <v>94</v>
      </c>
      <c r="H108">
        <v>153.02550860347</v>
      </c>
      <c r="I108">
        <v>21.406523445127998</v>
      </c>
      <c r="J108">
        <v>48.738527969464002</v>
      </c>
      <c r="K108" t="s">
        <v>31</v>
      </c>
      <c r="L108" t="s">
        <v>29</v>
      </c>
      <c r="M108" t="s">
        <v>28</v>
      </c>
      <c r="N108" t="b">
        <v>0</v>
      </c>
    </row>
    <row r="109" spans="1:14" x14ac:dyDescent="0.2">
      <c r="A109">
        <v>1391</v>
      </c>
      <c r="B109" t="s">
        <v>20</v>
      </c>
      <c r="C109" t="s">
        <v>13</v>
      </c>
      <c r="D109" t="s">
        <v>14</v>
      </c>
      <c r="E109">
        <v>239</v>
      </c>
      <c r="F109">
        <v>10</v>
      </c>
      <c r="G109">
        <v>34</v>
      </c>
      <c r="H109">
        <v>241.59897933761999</v>
      </c>
      <c r="I109">
        <v>22.401361722194999</v>
      </c>
      <c r="J109">
        <v>59.062563324134999</v>
      </c>
      <c r="K109" t="s">
        <v>31</v>
      </c>
      <c r="L109" t="s">
        <v>29</v>
      </c>
      <c r="M109" t="s">
        <v>28</v>
      </c>
      <c r="N109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R33" sqref="R33"/>
    </sheetView>
  </sheetViews>
  <sheetFormatPr baseColWidth="10" defaultColWidth="11.1640625" defaultRowHeight="16" x14ac:dyDescent="0.2"/>
  <cols>
    <col min="1" max="1" width="9.6640625" bestFit="1" customWidth="1"/>
  </cols>
  <sheetData>
    <row r="1" spans="1:16" x14ac:dyDescent="0.2">
      <c r="A1" t="s">
        <v>1</v>
      </c>
      <c r="B1" t="s">
        <v>32</v>
      </c>
      <c r="C1" t="s">
        <v>34</v>
      </c>
      <c r="D1" t="s">
        <v>35</v>
      </c>
      <c r="G1" t="s">
        <v>1</v>
      </c>
      <c r="H1" t="s">
        <v>32</v>
      </c>
      <c r="I1" t="s">
        <v>34</v>
      </c>
      <c r="J1" t="s">
        <v>35</v>
      </c>
      <c r="K1" t="s">
        <v>33</v>
      </c>
      <c r="N1" t="s">
        <v>36</v>
      </c>
      <c r="O1" t="b">
        <v>1</v>
      </c>
      <c r="P1" t="b">
        <v>0</v>
      </c>
    </row>
    <row r="2" spans="1:16" x14ac:dyDescent="0.2">
      <c r="A2" t="s">
        <v>13</v>
      </c>
      <c r="B2" t="b">
        <v>1</v>
      </c>
      <c r="C2">
        <v>136</v>
      </c>
      <c r="D2">
        <v>168</v>
      </c>
      <c r="G2" t="s">
        <v>13</v>
      </c>
      <c r="H2" t="b">
        <v>1</v>
      </c>
      <c r="I2">
        <v>136</v>
      </c>
      <c r="J2">
        <v>168</v>
      </c>
      <c r="K2">
        <f>$I2/$J2</f>
        <v>0.80952380952380953</v>
      </c>
      <c r="N2" t="s">
        <v>44</v>
      </c>
      <c r="O2">
        <v>136</v>
      </c>
      <c r="P2">
        <v>32</v>
      </c>
    </row>
    <row r="3" spans="1:16" x14ac:dyDescent="0.2">
      <c r="A3" t="s">
        <v>13</v>
      </c>
      <c r="B3" t="b">
        <v>0</v>
      </c>
      <c r="C3">
        <v>32</v>
      </c>
      <c r="D3">
        <v>168</v>
      </c>
      <c r="H3" t="b">
        <v>0</v>
      </c>
      <c r="I3">
        <v>32</v>
      </c>
      <c r="J3">
        <v>168</v>
      </c>
      <c r="K3">
        <f t="shared" ref="K3:K17" si="0">$I3/$J3</f>
        <v>0.19047619047619047</v>
      </c>
      <c r="N3" t="s">
        <v>45</v>
      </c>
      <c r="O3">
        <v>159</v>
      </c>
      <c r="P3">
        <v>15</v>
      </c>
    </row>
    <row r="4" spans="1:16" x14ac:dyDescent="0.2">
      <c r="A4" t="s">
        <v>19</v>
      </c>
      <c r="B4" t="b">
        <v>1</v>
      </c>
      <c r="C4">
        <v>159</v>
      </c>
      <c r="D4">
        <v>174</v>
      </c>
      <c r="G4" t="s">
        <v>19</v>
      </c>
      <c r="H4" t="b">
        <v>1</v>
      </c>
      <c r="I4">
        <v>159</v>
      </c>
      <c r="J4">
        <v>174</v>
      </c>
      <c r="K4">
        <f t="shared" si="0"/>
        <v>0.91379310344827591</v>
      </c>
      <c r="N4" t="s">
        <v>46</v>
      </c>
      <c r="O4">
        <v>116</v>
      </c>
      <c r="P4">
        <v>60</v>
      </c>
    </row>
    <row r="5" spans="1:16" x14ac:dyDescent="0.2">
      <c r="A5" t="s">
        <v>19</v>
      </c>
      <c r="B5" t="b">
        <v>0</v>
      </c>
      <c r="C5">
        <v>15</v>
      </c>
      <c r="D5">
        <v>174</v>
      </c>
      <c r="H5" t="b">
        <v>0</v>
      </c>
      <c r="I5">
        <v>15</v>
      </c>
      <c r="J5">
        <v>174</v>
      </c>
      <c r="K5">
        <f t="shared" si="0"/>
        <v>8.6206896551724144E-2</v>
      </c>
      <c r="N5" t="s">
        <v>47</v>
      </c>
      <c r="O5">
        <v>129</v>
      </c>
      <c r="P5">
        <v>45</v>
      </c>
    </row>
    <row r="6" spans="1:16" x14ac:dyDescent="0.2">
      <c r="A6" t="s">
        <v>21</v>
      </c>
      <c r="B6" t="b">
        <v>1</v>
      </c>
      <c r="C6">
        <v>116</v>
      </c>
      <c r="D6">
        <v>176</v>
      </c>
      <c r="G6" t="s">
        <v>21</v>
      </c>
      <c r="H6" t="b">
        <v>1</v>
      </c>
      <c r="I6">
        <v>116</v>
      </c>
      <c r="J6">
        <v>176</v>
      </c>
      <c r="K6">
        <f t="shared" si="0"/>
        <v>0.65909090909090906</v>
      </c>
      <c r="N6" t="s">
        <v>48</v>
      </c>
      <c r="O6">
        <v>148</v>
      </c>
      <c r="P6">
        <v>22</v>
      </c>
    </row>
    <row r="7" spans="1:16" x14ac:dyDescent="0.2">
      <c r="A7" t="s">
        <v>21</v>
      </c>
      <c r="B7" t="b">
        <v>0</v>
      </c>
      <c r="C7">
        <v>60</v>
      </c>
      <c r="D7">
        <v>176</v>
      </c>
      <c r="H7" t="b">
        <v>0</v>
      </c>
      <c r="I7">
        <v>60</v>
      </c>
      <c r="J7">
        <v>176</v>
      </c>
      <c r="K7">
        <f t="shared" si="0"/>
        <v>0.34090909090909088</v>
      </c>
      <c r="N7" t="s">
        <v>49</v>
      </c>
      <c r="O7">
        <v>65</v>
      </c>
      <c r="P7">
        <v>103</v>
      </c>
    </row>
    <row r="8" spans="1:16" x14ac:dyDescent="0.2">
      <c r="A8" t="s">
        <v>22</v>
      </c>
      <c r="B8" t="b">
        <v>1</v>
      </c>
      <c r="C8">
        <v>129</v>
      </c>
      <c r="D8">
        <v>174</v>
      </c>
      <c r="G8" t="s">
        <v>22</v>
      </c>
      <c r="H8" t="b">
        <v>1</v>
      </c>
      <c r="I8">
        <v>129</v>
      </c>
      <c r="J8">
        <v>174</v>
      </c>
      <c r="K8">
        <f t="shared" si="0"/>
        <v>0.74137931034482762</v>
      </c>
      <c r="N8" t="s">
        <v>50</v>
      </c>
      <c r="O8">
        <v>145</v>
      </c>
      <c r="P8">
        <v>27</v>
      </c>
    </row>
    <row r="9" spans="1:16" x14ac:dyDescent="0.2">
      <c r="A9" t="s">
        <v>22</v>
      </c>
      <c r="B9" t="b">
        <v>0</v>
      </c>
      <c r="C9">
        <v>45</v>
      </c>
      <c r="D9">
        <v>174</v>
      </c>
      <c r="H9" t="b">
        <v>0</v>
      </c>
      <c r="I9">
        <v>45</v>
      </c>
      <c r="J9">
        <v>174</v>
      </c>
      <c r="K9">
        <f t="shared" si="0"/>
        <v>0.25862068965517243</v>
      </c>
      <c r="N9" t="s">
        <v>51</v>
      </c>
      <c r="O9">
        <v>108</v>
      </c>
      <c r="P9">
        <v>67</v>
      </c>
    </row>
    <row r="10" spans="1:16" x14ac:dyDescent="0.2">
      <c r="A10" t="s">
        <v>23</v>
      </c>
      <c r="B10" t="b">
        <v>1</v>
      </c>
      <c r="C10">
        <v>148</v>
      </c>
      <c r="D10">
        <v>170</v>
      </c>
      <c r="G10" t="s">
        <v>23</v>
      </c>
      <c r="H10" t="b">
        <v>1</v>
      </c>
      <c r="I10">
        <v>148</v>
      </c>
      <c r="J10">
        <v>170</v>
      </c>
      <c r="K10">
        <f t="shared" si="0"/>
        <v>0.87058823529411766</v>
      </c>
    </row>
    <row r="11" spans="1:16" x14ac:dyDescent="0.2">
      <c r="A11" t="s">
        <v>23</v>
      </c>
      <c r="B11" t="b">
        <v>0</v>
      </c>
      <c r="C11">
        <v>22</v>
      </c>
      <c r="D11">
        <v>170</v>
      </c>
      <c r="H11" t="b">
        <v>0</v>
      </c>
      <c r="I11">
        <v>22</v>
      </c>
      <c r="J11">
        <v>170</v>
      </c>
      <c r="K11">
        <f t="shared" si="0"/>
        <v>0.12941176470588237</v>
      </c>
    </row>
    <row r="12" spans="1:16" x14ac:dyDescent="0.2">
      <c r="A12" t="s">
        <v>24</v>
      </c>
      <c r="B12" t="b">
        <v>1</v>
      </c>
      <c r="C12">
        <v>65</v>
      </c>
      <c r="D12">
        <v>168</v>
      </c>
      <c r="G12" t="s">
        <v>24</v>
      </c>
      <c r="H12" t="b">
        <v>1</v>
      </c>
      <c r="I12">
        <v>65</v>
      </c>
      <c r="J12">
        <v>168</v>
      </c>
      <c r="K12">
        <f>$I12/$J12</f>
        <v>0.38690476190476192</v>
      </c>
    </row>
    <row r="13" spans="1:16" x14ac:dyDescent="0.2">
      <c r="A13" t="s">
        <v>24</v>
      </c>
      <c r="B13" t="b">
        <v>0</v>
      </c>
      <c r="C13">
        <v>103</v>
      </c>
      <c r="D13">
        <v>168</v>
      </c>
      <c r="H13" t="b">
        <v>0</v>
      </c>
      <c r="I13">
        <v>103</v>
      </c>
      <c r="J13">
        <v>168</v>
      </c>
      <c r="K13">
        <f t="shared" si="0"/>
        <v>0.61309523809523814</v>
      </c>
    </row>
    <row r="14" spans="1:16" x14ac:dyDescent="0.2">
      <c r="A14" t="s">
        <v>25</v>
      </c>
      <c r="B14" t="b">
        <v>1</v>
      </c>
      <c r="C14">
        <v>145</v>
      </c>
      <c r="D14">
        <v>172</v>
      </c>
      <c r="G14" t="s">
        <v>25</v>
      </c>
      <c r="H14" t="b">
        <v>1</v>
      </c>
      <c r="I14">
        <v>145</v>
      </c>
      <c r="J14">
        <v>172</v>
      </c>
      <c r="K14">
        <f t="shared" si="0"/>
        <v>0.84302325581395354</v>
      </c>
    </row>
    <row r="15" spans="1:16" x14ac:dyDescent="0.2">
      <c r="A15" t="s">
        <v>25</v>
      </c>
      <c r="B15" t="b">
        <v>0</v>
      </c>
      <c r="C15">
        <v>27</v>
      </c>
      <c r="D15">
        <v>172</v>
      </c>
      <c r="H15" t="b">
        <v>0</v>
      </c>
      <c r="I15">
        <v>27</v>
      </c>
      <c r="J15">
        <v>172</v>
      </c>
      <c r="K15">
        <f t="shared" si="0"/>
        <v>0.15697674418604651</v>
      </c>
    </row>
    <row r="16" spans="1:16" x14ac:dyDescent="0.2">
      <c r="A16" t="s">
        <v>20</v>
      </c>
      <c r="B16" t="b">
        <v>0</v>
      </c>
      <c r="C16">
        <v>108</v>
      </c>
      <c r="D16">
        <v>175</v>
      </c>
      <c r="G16" t="s">
        <v>20</v>
      </c>
      <c r="H16" t="b">
        <v>0</v>
      </c>
      <c r="I16">
        <v>108</v>
      </c>
      <c r="J16">
        <v>175</v>
      </c>
      <c r="K16">
        <f t="shared" si="0"/>
        <v>0.6171428571428571</v>
      </c>
    </row>
    <row r="17" spans="1:11" x14ac:dyDescent="0.2">
      <c r="A17" t="s">
        <v>20</v>
      </c>
      <c r="B17" t="b">
        <v>1</v>
      </c>
      <c r="C17">
        <v>67</v>
      </c>
      <c r="D17">
        <v>175</v>
      </c>
      <c r="H17" t="b">
        <v>1</v>
      </c>
      <c r="I17">
        <v>67</v>
      </c>
      <c r="J17">
        <v>175</v>
      </c>
      <c r="K17">
        <f t="shared" si="0"/>
        <v>0.38285714285714284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78"/>
  <sheetViews>
    <sheetView topLeftCell="O1" zoomScale="150" workbookViewId="0">
      <selection activeCell="AA12" sqref="AA12"/>
    </sheetView>
  </sheetViews>
  <sheetFormatPr baseColWidth="10" defaultColWidth="11.1640625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  <c r="W1" s="4">
        <v>0.25</v>
      </c>
      <c r="X1" s="4">
        <v>0.5</v>
      </c>
      <c r="Y1" s="4">
        <v>0.75</v>
      </c>
      <c r="Z1" s="4">
        <v>1</v>
      </c>
    </row>
    <row r="2" spans="1:26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COUNTIFS($B$2:$B$1378,$P2,$M$2:$M$1378,Q$1,$N$2:$N$1378,"TRUE")/COUNTIFS($B$2:$B$1378,$P2,$M$2:$M$1378,Q$1)</f>
        <v>0.88095238095238093</v>
      </c>
      <c r="R2" s="1">
        <f t="shared" ref="R2:T9" si="0">COUNTIFS($B$2:$B$1378,$P2,$M$2:$M$1378,R$1,$N$2:$N$1378,"TRUE")/COUNTIFS($B$2:$B$1378,$P2,$M$2:$M$1378,R$1)</f>
        <v>0.7857142857142857</v>
      </c>
      <c r="S2" s="1">
        <f t="shared" si="0"/>
        <v>0.75</v>
      </c>
      <c r="T2" s="1">
        <f t="shared" si="0"/>
        <v>0.81818181818181823</v>
      </c>
      <c r="V2" t="s">
        <v>44</v>
      </c>
      <c r="W2" s="1">
        <v>0.88095238095238093</v>
      </c>
      <c r="X2" s="1">
        <v>0.7857142857142857</v>
      </c>
      <c r="Y2" s="1">
        <v>0.75</v>
      </c>
      <c r="Z2" s="1">
        <v>0.81818181818181823</v>
      </c>
    </row>
    <row r="3" spans="1:26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COUNTIFS($B$2:$B$1378,$P3,$M$2:$M$1378,Q$1,$N$2:$N$1378,"TRUE")/COUNTIFS($B$2:$B$1378,$P3,$M$2:$M$1378,Q$1)</f>
        <v>0.86363636363636365</v>
      </c>
      <c r="R3" s="1">
        <f t="shared" si="0"/>
        <v>0.97619047619047616</v>
      </c>
      <c r="S3" s="1">
        <f t="shared" si="0"/>
        <v>0.93181818181818177</v>
      </c>
      <c r="T3" s="1">
        <f t="shared" si="0"/>
        <v>0.88636363636363635</v>
      </c>
      <c r="V3" t="s">
        <v>45</v>
      </c>
      <c r="W3" s="1">
        <v>0.86363636363636365</v>
      </c>
      <c r="X3" s="1">
        <v>0.97619047619047616</v>
      </c>
      <c r="Y3" s="1">
        <v>0.93181818181818177</v>
      </c>
      <c r="Z3" s="1">
        <v>0.88636363636363635</v>
      </c>
    </row>
    <row r="4" spans="1:26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0.6428571428571429</v>
      </c>
      <c r="R4" s="1">
        <f t="shared" si="0"/>
        <v>0.61904761904761907</v>
      </c>
      <c r="S4" s="1">
        <f t="shared" si="0"/>
        <v>0.65217391304347827</v>
      </c>
      <c r="T4" s="1">
        <f t="shared" si="0"/>
        <v>0.71739130434782605</v>
      </c>
      <c r="V4" t="s">
        <v>46</v>
      </c>
      <c r="W4" s="1">
        <v>0.6428571428571429</v>
      </c>
      <c r="X4" s="1">
        <v>0.61904761904761907</v>
      </c>
      <c r="Y4" s="1">
        <v>0.65217391304347827</v>
      </c>
      <c r="Z4" s="1">
        <v>0.71739130434782605</v>
      </c>
    </row>
    <row r="5" spans="1:26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0.84090909090909094</v>
      </c>
      <c r="R5" s="1">
        <f t="shared" si="0"/>
        <v>0.72727272727272729</v>
      </c>
      <c r="S5" s="1">
        <f t="shared" si="0"/>
        <v>0.7142857142857143</v>
      </c>
      <c r="T5" s="1">
        <f t="shared" si="0"/>
        <v>0.68181818181818177</v>
      </c>
      <c r="V5" t="s">
        <v>47</v>
      </c>
      <c r="W5" s="1">
        <v>0.84090909090909094</v>
      </c>
      <c r="X5" s="1">
        <v>0.72727272727272729</v>
      </c>
      <c r="Y5" s="1">
        <v>0.7142857142857143</v>
      </c>
      <c r="Z5" s="1">
        <v>0.68181818181818177</v>
      </c>
    </row>
    <row r="6" spans="1:26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0.83333333333333337</v>
      </c>
      <c r="R6" s="1">
        <f t="shared" si="0"/>
        <v>0.88095238095238093</v>
      </c>
      <c r="S6" s="1">
        <f t="shared" si="0"/>
        <v>0.90476190476190477</v>
      </c>
      <c r="T6" s="1">
        <f t="shared" si="0"/>
        <v>0.86363636363636365</v>
      </c>
      <c r="V6" t="s">
        <v>48</v>
      </c>
      <c r="W6" s="1">
        <v>0.83333333333333337</v>
      </c>
      <c r="X6" s="1">
        <v>0.88095238095238093</v>
      </c>
      <c r="Y6" s="1">
        <v>0.90476190476190477</v>
      </c>
      <c r="Z6" s="1">
        <v>0.86363636363636365</v>
      </c>
    </row>
    <row r="7" spans="1:26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0.29545454545454547</v>
      </c>
      <c r="R7" s="1">
        <f t="shared" si="0"/>
        <v>0.40476190476190477</v>
      </c>
      <c r="S7" s="1">
        <f t="shared" si="0"/>
        <v>0.4</v>
      </c>
      <c r="T7" s="1">
        <f t="shared" si="0"/>
        <v>0.45238095238095238</v>
      </c>
      <c r="V7" t="s">
        <v>49</v>
      </c>
      <c r="W7" s="1">
        <v>0.29545454545454547</v>
      </c>
      <c r="X7" s="1">
        <v>0.40476190476190477</v>
      </c>
      <c r="Y7" s="1">
        <v>0.4</v>
      </c>
      <c r="Z7" s="1">
        <v>0.45238095238095238</v>
      </c>
    </row>
    <row r="8" spans="1:26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0.84090909090909094</v>
      </c>
      <c r="R8" s="1">
        <f t="shared" si="0"/>
        <v>0.8571428571428571</v>
      </c>
      <c r="S8" s="1">
        <f t="shared" si="0"/>
        <v>0.84090909090909094</v>
      </c>
      <c r="T8" s="1">
        <f t="shared" si="0"/>
        <v>0.83333333333333337</v>
      </c>
      <c r="V8" t="s">
        <v>50</v>
      </c>
      <c r="W8" s="1">
        <v>0.84090909090909094</v>
      </c>
      <c r="X8" s="1">
        <v>0.8571428571428571</v>
      </c>
      <c r="Y8" s="1">
        <v>0.84090909090909094</v>
      </c>
      <c r="Z8" s="1">
        <v>0.83333333333333337</v>
      </c>
    </row>
    <row r="9" spans="1:26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0.36363636363636365</v>
      </c>
      <c r="R9" s="1">
        <f t="shared" si="0"/>
        <v>0.4</v>
      </c>
      <c r="S9" s="1">
        <f t="shared" si="0"/>
        <v>0.42553191489361702</v>
      </c>
      <c r="T9" s="1">
        <f t="shared" si="0"/>
        <v>0.34090909090909088</v>
      </c>
      <c r="V9" t="s">
        <v>51</v>
      </c>
      <c r="W9" s="1">
        <v>0.36363636363636365</v>
      </c>
      <c r="X9" s="1">
        <v>0.4</v>
      </c>
      <c r="Y9" s="1">
        <v>0.42553191489361702</v>
      </c>
      <c r="Z9" s="1">
        <v>0.34090909090909088</v>
      </c>
    </row>
    <row r="10" spans="1:26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6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6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6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6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6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6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9"/>
  <sheetViews>
    <sheetView topLeftCell="C1" workbookViewId="0">
      <selection activeCell="W18" sqref="W18"/>
    </sheetView>
  </sheetViews>
  <sheetFormatPr baseColWidth="10" defaultColWidth="8.83203125" defaultRowHeight="16" x14ac:dyDescent="0.2"/>
  <cols>
    <col min="17" max="19" width="10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14</v>
      </c>
      <c r="Q2" s="3">
        <f>COUNTIFS($D$2:$D$169,$P$2,$M$2:$M$169,Q$1,$N$2:$N$169,"TRUE")</f>
        <v>19</v>
      </c>
      <c r="R2" s="3">
        <f t="shared" ref="R2:T2" si="0">COUNTIFS($D$2:$D$169,$P$2,$M$2:$M$169,R$1,$N$2:$N$169,"TRUE")</f>
        <v>19</v>
      </c>
      <c r="S2" s="3">
        <f t="shared" si="0"/>
        <v>16</v>
      </c>
      <c r="T2" s="3">
        <f t="shared" si="0"/>
        <v>19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P3" t="s">
        <v>14</v>
      </c>
      <c r="Q3" s="3">
        <f>COUNTIFS($D$2:$D$169,$P$2,$M$2:$M$169,Q$1,$N$2:$N$169,"FALSE")</f>
        <v>2</v>
      </c>
      <c r="R3" s="3">
        <f t="shared" ref="R3:T3" si="1">COUNTIFS($D$2:$D$169,$P$2,$M$2:$M$169,R$1,$N$2:$N$169,"FALSE")</f>
        <v>2</v>
      </c>
      <c r="S3" s="3">
        <f t="shared" si="1"/>
        <v>4</v>
      </c>
      <c r="T3" s="3">
        <f t="shared" si="1"/>
        <v>3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18</v>
      </c>
      <c r="Q4" s="3">
        <f>COUNTIFS($D$2:$D$169,$P$4,$M$2:$M$169,Q$1,$N$2:$N$169,"TRUE")</f>
        <v>18</v>
      </c>
      <c r="R4" s="3">
        <f t="shared" ref="R4:T4" si="2">COUNTIFS($D$2:$D$169,$P$4,$M$2:$M$169,R$1,$N$2:$N$169,"TRUE")</f>
        <v>14</v>
      </c>
      <c r="S4" s="3">
        <f t="shared" si="2"/>
        <v>14</v>
      </c>
      <c r="T4" s="3">
        <f t="shared" si="2"/>
        <v>17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18</v>
      </c>
      <c r="Q5" s="3">
        <f>COUNTIFS($D$2:$D$169,$P$2,$M$2:$M$169,Q$1,$N$2:$N$169,"FALSE")</f>
        <v>2</v>
      </c>
      <c r="R5" s="3">
        <f t="shared" ref="R5:T5" si="3">COUNTIFS($D$2:$D$169,$P$2,$M$2:$M$169,R$1,$N$2:$N$169,"FALSE")</f>
        <v>2</v>
      </c>
      <c r="S5" s="3">
        <f t="shared" si="3"/>
        <v>4</v>
      </c>
      <c r="T5" s="3">
        <f t="shared" si="3"/>
        <v>3</v>
      </c>
    </row>
    <row r="6" spans="1:20" x14ac:dyDescent="0.2">
      <c r="A6">
        <v>33</v>
      </c>
      <c r="B6" t="s">
        <v>13</v>
      </c>
      <c r="C6" t="s">
        <v>13</v>
      </c>
      <c r="D6" t="s">
        <v>14</v>
      </c>
      <c r="E6">
        <v>229</v>
      </c>
      <c r="F6">
        <v>71</v>
      </c>
      <c r="G6">
        <v>38</v>
      </c>
      <c r="H6">
        <v>323.17157584081002</v>
      </c>
      <c r="I6">
        <v>93.935765429889997</v>
      </c>
      <c r="J6">
        <v>93.935765429889997</v>
      </c>
      <c r="K6" t="s">
        <v>15</v>
      </c>
      <c r="L6" t="s">
        <v>16</v>
      </c>
      <c r="M6" t="s">
        <v>26</v>
      </c>
      <c r="N6" t="b">
        <v>1</v>
      </c>
      <c r="Q6" s="4">
        <v>0.25</v>
      </c>
      <c r="R6" s="4">
        <v>0.5</v>
      </c>
      <c r="S6" s="4">
        <v>0.75</v>
      </c>
      <c r="T6" s="4">
        <v>1</v>
      </c>
    </row>
    <row r="7" spans="1:20" x14ac:dyDescent="0.2">
      <c r="A7">
        <v>34</v>
      </c>
      <c r="B7" t="s">
        <v>13</v>
      </c>
      <c r="C7" t="s">
        <v>13</v>
      </c>
      <c r="D7" t="s">
        <v>18</v>
      </c>
      <c r="E7">
        <v>41</v>
      </c>
      <c r="F7">
        <v>69</v>
      </c>
      <c r="G7">
        <v>156</v>
      </c>
      <c r="H7">
        <v>127.16310951423</v>
      </c>
      <c r="I7">
        <v>33.235750024970002</v>
      </c>
      <c r="J7">
        <v>33.235750024970002</v>
      </c>
      <c r="K7" t="s">
        <v>15</v>
      </c>
      <c r="L7" t="s">
        <v>16</v>
      </c>
      <c r="M7" t="s">
        <v>26</v>
      </c>
      <c r="N7" t="b">
        <v>1</v>
      </c>
      <c r="P7" t="s">
        <v>14</v>
      </c>
      <c r="Q7" s="1">
        <f>Q2/(Q2+Q3)</f>
        <v>0.90476190476190477</v>
      </c>
      <c r="R7" s="1">
        <f t="shared" ref="R7:T7" si="4">R2/(R2+R3)</f>
        <v>0.90476190476190477</v>
      </c>
      <c r="S7" s="1">
        <f t="shared" si="4"/>
        <v>0.8</v>
      </c>
      <c r="T7" s="1">
        <f t="shared" si="4"/>
        <v>0.86363636363636365</v>
      </c>
    </row>
    <row r="8" spans="1:20" x14ac:dyDescent="0.2">
      <c r="A8">
        <v>35</v>
      </c>
      <c r="B8" t="s">
        <v>13</v>
      </c>
      <c r="C8" t="s">
        <v>13</v>
      </c>
      <c r="D8" t="s">
        <v>14</v>
      </c>
      <c r="E8">
        <v>164</v>
      </c>
      <c r="F8">
        <v>55</v>
      </c>
      <c r="G8">
        <v>42</v>
      </c>
      <c r="H8">
        <v>274.2299271306</v>
      </c>
      <c r="I8">
        <v>54.867644644024999</v>
      </c>
      <c r="J8">
        <v>54.867644644024999</v>
      </c>
      <c r="K8" t="s">
        <v>15</v>
      </c>
      <c r="L8" t="s">
        <v>16</v>
      </c>
      <c r="M8" t="s">
        <v>26</v>
      </c>
      <c r="N8" t="b">
        <v>1</v>
      </c>
      <c r="P8" t="s">
        <v>18</v>
      </c>
      <c r="Q8" s="1">
        <f>Q4/(Q4+Q5)</f>
        <v>0.9</v>
      </c>
      <c r="R8" s="1">
        <f t="shared" ref="R8:T8" si="5">R4/(R4+R5)</f>
        <v>0.875</v>
      </c>
      <c r="S8" s="1">
        <f t="shared" si="5"/>
        <v>0.77777777777777779</v>
      </c>
      <c r="T8" s="1">
        <f t="shared" si="5"/>
        <v>0.85</v>
      </c>
    </row>
    <row r="9" spans="1:20" x14ac:dyDescent="0.2">
      <c r="A9">
        <v>36</v>
      </c>
      <c r="B9" t="s">
        <v>13</v>
      </c>
      <c r="C9" t="s">
        <v>25</v>
      </c>
      <c r="D9" t="s">
        <v>18</v>
      </c>
      <c r="E9">
        <v>65</v>
      </c>
      <c r="F9">
        <v>93</v>
      </c>
      <c r="G9">
        <v>152</v>
      </c>
      <c r="H9">
        <v>153.69256182269001</v>
      </c>
      <c r="I9">
        <v>27.617129594883998</v>
      </c>
      <c r="J9">
        <v>34.302865258856002</v>
      </c>
      <c r="K9" t="s">
        <v>15</v>
      </c>
      <c r="L9" t="s">
        <v>16</v>
      </c>
      <c r="M9" t="s">
        <v>26</v>
      </c>
      <c r="N9" t="b">
        <v>0</v>
      </c>
      <c r="Q9" s="1"/>
      <c r="R9" s="1"/>
      <c r="S9" s="1"/>
      <c r="T9" s="1"/>
    </row>
    <row r="10" spans="1:20" x14ac:dyDescent="0.2">
      <c r="A10">
        <v>65</v>
      </c>
      <c r="B10" t="s">
        <v>13</v>
      </c>
      <c r="C10" t="s">
        <v>13</v>
      </c>
      <c r="D10" t="s">
        <v>14</v>
      </c>
      <c r="E10">
        <v>204</v>
      </c>
      <c r="F10">
        <v>54</v>
      </c>
      <c r="G10">
        <v>48</v>
      </c>
      <c r="H10">
        <v>296.18090340318003</v>
      </c>
      <c r="I10">
        <v>83.356704046640999</v>
      </c>
      <c r="J10">
        <v>83.356704046640999</v>
      </c>
      <c r="K10" t="s">
        <v>15</v>
      </c>
      <c r="L10" t="s">
        <v>16</v>
      </c>
      <c r="M10" t="s">
        <v>27</v>
      </c>
      <c r="N10" t="b">
        <v>1</v>
      </c>
    </row>
    <row r="11" spans="1:20" x14ac:dyDescent="0.2">
      <c r="A11">
        <v>66</v>
      </c>
      <c r="B11" t="s">
        <v>13</v>
      </c>
      <c r="C11" t="s">
        <v>19</v>
      </c>
      <c r="D11" t="s">
        <v>18</v>
      </c>
      <c r="E11">
        <v>78</v>
      </c>
      <c r="F11">
        <v>105</v>
      </c>
      <c r="G11">
        <v>167</v>
      </c>
      <c r="H11">
        <v>158.34772131555999</v>
      </c>
      <c r="I11">
        <v>0.55378715590739003</v>
      </c>
      <c r="J11">
        <v>53.106687259228003</v>
      </c>
      <c r="K11" t="s">
        <v>15</v>
      </c>
      <c r="L11" t="s">
        <v>16</v>
      </c>
      <c r="M11" t="s">
        <v>27</v>
      </c>
      <c r="N11" t="b">
        <v>0</v>
      </c>
    </row>
    <row r="12" spans="1:20" x14ac:dyDescent="0.2">
      <c r="A12">
        <v>67</v>
      </c>
      <c r="B12" t="s">
        <v>13</v>
      </c>
      <c r="C12" t="s">
        <v>13</v>
      </c>
      <c r="D12" t="s">
        <v>14</v>
      </c>
      <c r="E12">
        <v>165</v>
      </c>
      <c r="F12">
        <v>59</v>
      </c>
      <c r="G12">
        <v>50</v>
      </c>
      <c r="H12">
        <v>269.15407903092</v>
      </c>
      <c r="I12">
        <v>53.563982053548997</v>
      </c>
      <c r="J12">
        <v>53.563982053548997</v>
      </c>
      <c r="K12" t="s">
        <v>15</v>
      </c>
      <c r="L12" t="s">
        <v>16</v>
      </c>
      <c r="M12" t="s">
        <v>27</v>
      </c>
      <c r="N12" t="b">
        <v>1</v>
      </c>
    </row>
    <row r="13" spans="1:20" x14ac:dyDescent="0.2">
      <c r="A13">
        <v>68</v>
      </c>
      <c r="B13" t="s">
        <v>13</v>
      </c>
      <c r="C13" t="s">
        <v>13</v>
      </c>
      <c r="D13" t="s">
        <v>18</v>
      </c>
      <c r="E13">
        <v>88</v>
      </c>
      <c r="F13">
        <v>100</v>
      </c>
      <c r="G13">
        <v>169</v>
      </c>
      <c r="H13">
        <v>158.51590718803999</v>
      </c>
      <c r="I13">
        <v>42.919012437357999</v>
      </c>
      <c r="J13">
        <v>42.919012437357999</v>
      </c>
      <c r="K13" t="s">
        <v>15</v>
      </c>
      <c r="L13" t="s">
        <v>16</v>
      </c>
      <c r="M13" t="s">
        <v>27</v>
      </c>
      <c r="N13" t="b">
        <v>1</v>
      </c>
    </row>
    <row r="14" spans="1:20" x14ac:dyDescent="0.2">
      <c r="A14">
        <v>97</v>
      </c>
      <c r="B14" t="s">
        <v>13</v>
      </c>
      <c r="C14" t="s">
        <v>13</v>
      </c>
      <c r="D14" t="s">
        <v>14</v>
      </c>
      <c r="E14">
        <v>222</v>
      </c>
      <c r="F14">
        <v>69</v>
      </c>
      <c r="G14">
        <v>38</v>
      </c>
      <c r="H14">
        <v>317.85012496893</v>
      </c>
      <c r="I14">
        <v>90.626810995164007</v>
      </c>
      <c r="J14">
        <v>90.626810995164007</v>
      </c>
      <c r="K14" t="s">
        <v>15</v>
      </c>
      <c r="L14" t="s">
        <v>16</v>
      </c>
      <c r="M14" t="s">
        <v>28</v>
      </c>
      <c r="N14" t="b">
        <v>1</v>
      </c>
    </row>
    <row r="15" spans="1:20" x14ac:dyDescent="0.2">
      <c r="A15">
        <v>98</v>
      </c>
      <c r="B15" t="s">
        <v>13</v>
      </c>
      <c r="C15" t="s">
        <v>13</v>
      </c>
      <c r="D15" t="s">
        <v>18</v>
      </c>
      <c r="E15">
        <v>44</v>
      </c>
      <c r="F15">
        <v>71</v>
      </c>
      <c r="G15">
        <v>153</v>
      </c>
      <c r="H15">
        <v>132.14609003351001</v>
      </c>
      <c r="I15">
        <v>36.464519871501999</v>
      </c>
      <c r="J15">
        <v>36.464519871501999</v>
      </c>
      <c r="K15" t="s">
        <v>15</v>
      </c>
      <c r="L15" t="s">
        <v>16</v>
      </c>
      <c r="M15" t="s">
        <v>28</v>
      </c>
      <c r="N15" t="b">
        <v>1</v>
      </c>
    </row>
    <row r="16" spans="1:20" x14ac:dyDescent="0.2">
      <c r="A16">
        <v>99</v>
      </c>
      <c r="B16" t="s">
        <v>13</v>
      </c>
      <c r="C16" t="s">
        <v>13</v>
      </c>
      <c r="D16" t="s">
        <v>14</v>
      </c>
      <c r="E16">
        <v>145</v>
      </c>
      <c r="F16">
        <v>56</v>
      </c>
      <c r="G16">
        <v>48</v>
      </c>
      <c r="H16">
        <v>258.65464714070998</v>
      </c>
      <c r="I16">
        <v>55.977927513357997</v>
      </c>
      <c r="J16">
        <v>55.977927513357997</v>
      </c>
      <c r="K16" t="s">
        <v>15</v>
      </c>
      <c r="L16" t="s">
        <v>16</v>
      </c>
      <c r="M16" t="s">
        <v>28</v>
      </c>
      <c r="N16" t="b">
        <v>1</v>
      </c>
    </row>
    <row r="17" spans="1:14" x14ac:dyDescent="0.2">
      <c r="A17">
        <v>100</v>
      </c>
      <c r="B17" t="s">
        <v>13</v>
      </c>
      <c r="C17" t="s">
        <v>25</v>
      </c>
      <c r="D17" t="s">
        <v>18</v>
      </c>
      <c r="E17">
        <v>81</v>
      </c>
      <c r="F17">
        <v>107</v>
      </c>
      <c r="G17">
        <v>165</v>
      </c>
      <c r="H17">
        <v>161.22765069134999</v>
      </c>
      <c r="I17">
        <v>39.184193761175997</v>
      </c>
      <c r="J17">
        <v>40.583558717294999</v>
      </c>
      <c r="K17" t="s">
        <v>15</v>
      </c>
      <c r="L17" t="s">
        <v>16</v>
      </c>
      <c r="M17" t="s">
        <v>28</v>
      </c>
      <c r="N17" t="b">
        <v>0</v>
      </c>
    </row>
    <row r="18" spans="1:14" x14ac:dyDescent="0.2">
      <c r="A18">
        <v>129</v>
      </c>
      <c r="B18" t="s">
        <v>13</v>
      </c>
      <c r="C18" t="s">
        <v>20</v>
      </c>
      <c r="D18" t="s">
        <v>14</v>
      </c>
      <c r="E18">
        <v>243</v>
      </c>
      <c r="F18">
        <v>99</v>
      </c>
      <c r="G18">
        <v>19</v>
      </c>
      <c r="H18">
        <v>352.54787368988002</v>
      </c>
      <c r="I18">
        <v>36.332816262179001</v>
      </c>
      <c r="J18">
        <v>63.667183737820999</v>
      </c>
      <c r="K18" t="s">
        <v>15</v>
      </c>
      <c r="L18" t="s">
        <v>29</v>
      </c>
      <c r="M18" t="s">
        <v>17</v>
      </c>
      <c r="N18" t="b">
        <v>0</v>
      </c>
    </row>
    <row r="19" spans="1:14" x14ac:dyDescent="0.2">
      <c r="A19">
        <v>130</v>
      </c>
      <c r="B19" t="s">
        <v>13</v>
      </c>
      <c r="C19" t="s">
        <v>20</v>
      </c>
      <c r="D19" t="s">
        <v>18</v>
      </c>
      <c r="E19">
        <v>4</v>
      </c>
      <c r="F19">
        <v>27</v>
      </c>
      <c r="G19">
        <v>97</v>
      </c>
      <c r="H19">
        <v>160.85944272437001</v>
      </c>
      <c r="I19">
        <v>35.991030160351997</v>
      </c>
      <c r="J19">
        <v>64.000449169122007</v>
      </c>
      <c r="K19" t="s">
        <v>15</v>
      </c>
      <c r="L19" t="s">
        <v>29</v>
      </c>
      <c r="M19" t="s">
        <v>17</v>
      </c>
      <c r="N19" t="b">
        <v>0</v>
      </c>
    </row>
    <row r="20" spans="1:14" x14ac:dyDescent="0.2">
      <c r="A20">
        <v>131</v>
      </c>
      <c r="B20" t="s">
        <v>13</v>
      </c>
      <c r="C20" t="s">
        <v>13</v>
      </c>
      <c r="D20" t="s">
        <v>14</v>
      </c>
      <c r="E20">
        <v>224</v>
      </c>
      <c r="F20">
        <v>96</v>
      </c>
      <c r="G20">
        <v>39</v>
      </c>
      <c r="H20">
        <v>325.97615080933002</v>
      </c>
      <c r="I20">
        <v>70.173715372060002</v>
      </c>
      <c r="J20">
        <v>70.173715372060002</v>
      </c>
      <c r="K20" t="s">
        <v>15</v>
      </c>
      <c r="L20" t="s">
        <v>29</v>
      </c>
      <c r="M20" t="s">
        <v>17</v>
      </c>
      <c r="N20" t="b">
        <v>1</v>
      </c>
    </row>
    <row r="21" spans="1:14" x14ac:dyDescent="0.2">
      <c r="A21">
        <v>132</v>
      </c>
      <c r="B21" t="s">
        <v>13</v>
      </c>
      <c r="C21" t="s">
        <v>13</v>
      </c>
      <c r="D21" t="s">
        <v>18</v>
      </c>
      <c r="E21">
        <v>4</v>
      </c>
      <c r="F21">
        <v>65</v>
      </c>
      <c r="G21">
        <v>195</v>
      </c>
      <c r="H21">
        <v>88.578822778114002</v>
      </c>
      <c r="I21">
        <v>54.064939706213003</v>
      </c>
      <c r="J21">
        <v>54.064939706213003</v>
      </c>
      <c r="K21" t="s">
        <v>15</v>
      </c>
      <c r="L21" t="s">
        <v>29</v>
      </c>
      <c r="M21" t="s">
        <v>17</v>
      </c>
      <c r="N21" t="b">
        <v>1</v>
      </c>
    </row>
    <row r="22" spans="1:14" x14ac:dyDescent="0.2">
      <c r="A22">
        <v>133</v>
      </c>
      <c r="B22" t="s">
        <v>13</v>
      </c>
      <c r="C22" t="s">
        <v>13</v>
      </c>
      <c r="D22" t="s">
        <v>14</v>
      </c>
      <c r="E22">
        <v>223</v>
      </c>
      <c r="F22">
        <v>96</v>
      </c>
      <c r="G22">
        <v>42</v>
      </c>
      <c r="H22">
        <v>323.69344314746002</v>
      </c>
      <c r="I22">
        <v>67.220811948964993</v>
      </c>
      <c r="J22">
        <v>67.220811948964993</v>
      </c>
      <c r="K22" t="s">
        <v>15</v>
      </c>
      <c r="L22" t="s">
        <v>29</v>
      </c>
      <c r="M22" t="s">
        <v>17</v>
      </c>
      <c r="N22" t="b">
        <v>1</v>
      </c>
    </row>
    <row r="23" spans="1:14" x14ac:dyDescent="0.2">
      <c r="A23">
        <v>134</v>
      </c>
      <c r="B23" t="s">
        <v>13</v>
      </c>
      <c r="C23" t="s">
        <v>13</v>
      </c>
      <c r="D23" t="s">
        <v>18</v>
      </c>
      <c r="E23">
        <v>5</v>
      </c>
      <c r="F23">
        <v>71</v>
      </c>
      <c r="G23">
        <v>207</v>
      </c>
      <c r="H23">
        <v>85.689912897423994</v>
      </c>
      <c r="I23">
        <v>60.306534866499</v>
      </c>
      <c r="J23">
        <v>60.306534866499</v>
      </c>
      <c r="K23" t="s">
        <v>15</v>
      </c>
      <c r="L23" t="s">
        <v>29</v>
      </c>
      <c r="M23" t="s">
        <v>17</v>
      </c>
      <c r="N23" t="b">
        <v>1</v>
      </c>
    </row>
    <row r="24" spans="1:14" x14ac:dyDescent="0.2">
      <c r="A24">
        <v>177</v>
      </c>
      <c r="B24" t="s">
        <v>13</v>
      </c>
      <c r="C24" t="s">
        <v>13</v>
      </c>
      <c r="D24" t="s">
        <v>14</v>
      </c>
      <c r="E24">
        <v>228</v>
      </c>
      <c r="F24">
        <v>100</v>
      </c>
      <c r="G24">
        <v>37</v>
      </c>
      <c r="H24">
        <v>330.87756628947</v>
      </c>
      <c r="I24">
        <v>72.860479380824003</v>
      </c>
      <c r="J24">
        <v>72.860479380824003</v>
      </c>
      <c r="K24" t="s">
        <v>15</v>
      </c>
      <c r="L24" t="s">
        <v>29</v>
      </c>
      <c r="M24" t="s">
        <v>26</v>
      </c>
      <c r="N24" t="b">
        <v>1</v>
      </c>
    </row>
    <row r="25" spans="1:14" x14ac:dyDescent="0.2">
      <c r="A25">
        <v>178</v>
      </c>
      <c r="B25" t="s">
        <v>13</v>
      </c>
      <c r="C25" t="s">
        <v>20</v>
      </c>
      <c r="D25" t="s">
        <v>18</v>
      </c>
      <c r="E25">
        <v>27</v>
      </c>
      <c r="F25">
        <v>64</v>
      </c>
      <c r="G25">
        <v>161</v>
      </c>
      <c r="H25">
        <v>116.9474354537</v>
      </c>
      <c r="I25">
        <v>2.5453669277227</v>
      </c>
      <c r="J25">
        <v>55.720783833973996</v>
      </c>
      <c r="K25" t="s">
        <v>15</v>
      </c>
      <c r="L25" t="s">
        <v>29</v>
      </c>
      <c r="M25" t="s">
        <v>26</v>
      </c>
      <c r="N25" t="b">
        <v>0</v>
      </c>
    </row>
    <row r="26" spans="1:14" x14ac:dyDescent="0.2">
      <c r="A26">
        <v>179</v>
      </c>
      <c r="B26" t="s">
        <v>13</v>
      </c>
      <c r="C26" t="s">
        <v>13</v>
      </c>
      <c r="D26" t="s">
        <v>14</v>
      </c>
      <c r="E26">
        <v>224</v>
      </c>
      <c r="F26">
        <v>97</v>
      </c>
      <c r="G26">
        <v>43</v>
      </c>
      <c r="H26">
        <v>323.62318191489999</v>
      </c>
      <c r="I26">
        <v>70.922367834471004</v>
      </c>
      <c r="J26">
        <v>70.922367834471004</v>
      </c>
      <c r="K26" t="s">
        <v>15</v>
      </c>
      <c r="L26" t="s">
        <v>29</v>
      </c>
      <c r="M26" t="s">
        <v>26</v>
      </c>
      <c r="N26" t="b">
        <v>1</v>
      </c>
    </row>
    <row r="27" spans="1:14" x14ac:dyDescent="0.2">
      <c r="A27">
        <v>180</v>
      </c>
      <c r="B27" t="s">
        <v>13</v>
      </c>
      <c r="C27" t="s">
        <v>13</v>
      </c>
      <c r="D27" t="s">
        <v>18</v>
      </c>
      <c r="E27">
        <v>3</v>
      </c>
      <c r="F27">
        <v>67</v>
      </c>
      <c r="G27">
        <v>214</v>
      </c>
      <c r="H27">
        <v>79.004168597352006</v>
      </c>
      <c r="I27">
        <v>69.439873849112999</v>
      </c>
      <c r="J27">
        <v>69.439873849112999</v>
      </c>
      <c r="K27" t="s">
        <v>15</v>
      </c>
      <c r="L27" t="s">
        <v>29</v>
      </c>
      <c r="M27" t="s">
        <v>26</v>
      </c>
      <c r="N27" t="b">
        <v>1</v>
      </c>
    </row>
    <row r="28" spans="1:14" x14ac:dyDescent="0.2">
      <c r="A28">
        <v>181</v>
      </c>
      <c r="B28" t="s">
        <v>13</v>
      </c>
      <c r="C28" t="s">
        <v>13</v>
      </c>
      <c r="D28" t="s">
        <v>14</v>
      </c>
      <c r="E28">
        <v>227</v>
      </c>
      <c r="F28">
        <v>97</v>
      </c>
      <c r="G28">
        <v>39</v>
      </c>
      <c r="H28">
        <v>327.85229373294999</v>
      </c>
      <c r="I28">
        <v>81.014733568883997</v>
      </c>
      <c r="J28">
        <v>81.014733568883997</v>
      </c>
      <c r="K28" t="s">
        <v>15</v>
      </c>
      <c r="L28" t="s">
        <v>29</v>
      </c>
      <c r="M28" t="s">
        <v>26</v>
      </c>
      <c r="N28" t="b">
        <v>1</v>
      </c>
    </row>
    <row r="29" spans="1:14" x14ac:dyDescent="0.2">
      <c r="A29">
        <v>182</v>
      </c>
      <c r="B29" t="s">
        <v>13</v>
      </c>
      <c r="C29" t="s">
        <v>13</v>
      </c>
      <c r="D29" t="s">
        <v>18</v>
      </c>
      <c r="E29">
        <v>3</v>
      </c>
      <c r="F29">
        <v>53</v>
      </c>
      <c r="G29">
        <v>198</v>
      </c>
      <c r="H29">
        <v>78.056961614339002</v>
      </c>
      <c r="I29">
        <v>67.361847462060993</v>
      </c>
      <c r="J29">
        <v>67.361847462060993</v>
      </c>
      <c r="K29" t="s">
        <v>15</v>
      </c>
      <c r="L29" t="s">
        <v>29</v>
      </c>
      <c r="M29" t="s">
        <v>26</v>
      </c>
      <c r="N29" t="b">
        <v>1</v>
      </c>
    </row>
    <row r="30" spans="1:14" x14ac:dyDescent="0.2">
      <c r="A30">
        <v>225</v>
      </c>
      <c r="B30" t="s">
        <v>13</v>
      </c>
      <c r="C30" t="s">
        <v>13</v>
      </c>
      <c r="D30" t="s">
        <v>14</v>
      </c>
      <c r="E30">
        <v>226</v>
      </c>
      <c r="F30">
        <v>97</v>
      </c>
      <c r="G30">
        <v>36</v>
      </c>
      <c r="H30">
        <v>329.48401417769998</v>
      </c>
      <c r="I30">
        <v>72.137454360568995</v>
      </c>
      <c r="J30">
        <v>72.137454360568995</v>
      </c>
      <c r="K30" t="s">
        <v>15</v>
      </c>
      <c r="L30" t="s">
        <v>29</v>
      </c>
      <c r="M30" t="s">
        <v>27</v>
      </c>
      <c r="N30" t="b">
        <v>1</v>
      </c>
    </row>
    <row r="31" spans="1:14" x14ac:dyDescent="0.2">
      <c r="A31">
        <v>226</v>
      </c>
      <c r="B31" t="s">
        <v>13</v>
      </c>
      <c r="C31" t="s">
        <v>19</v>
      </c>
      <c r="D31" t="s">
        <v>18</v>
      </c>
      <c r="E31">
        <v>3</v>
      </c>
      <c r="F31">
        <v>57</v>
      </c>
      <c r="G31">
        <v>181</v>
      </c>
      <c r="H31">
        <v>93.203244860305006</v>
      </c>
      <c r="I31">
        <v>43.516382299085002</v>
      </c>
      <c r="J31">
        <v>43.575257625607001</v>
      </c>
      <c r="K31" t="s">
        <v>15</v>
      </c>
      <c r="L31" t="s">
        <v>29</v>
      </c>
      <c r="M31" t="s">
        <v>27</v>
      </c>
      <c r="N31" t="b">
        <v>0</v>
      </c>
    </row>
    <row r="32" spans="1:14" x14ac:dyDescent="0.2">
      <c r="A32">
        <v>227</v>
      </c>
      <c r="B32" t="s">
        <v>13</v>
      </c>
      <c r="C32" t="s">
        <v>13</v>
      </c>
      <c r="D32" t="s">
        <v>14</v>
      </c>
      <c r="E32">
        <v>225</v>
      </c>
      <c r="F32">
        <v>97</v>
      </c>
      <c r="G32">
        <v>38</v>
      </c>
      <c r="H32">
        <v>327.88280000837</v>
      </c>
      <c r="I32">
        <v>70.033416721623993</v>
      </c>
      <c r="J32">
        <v>70.033416721623993</v>
      </c>
      <c r="K32" t="s">
        <v>15</v>
      </c>
      <c r="L32" t="s">
        <v>29</v>
      </c>
      <c r="M32" t="s">
        <v>27</v>
      </c>
      <c r="N32" t="b">
        <v>1</v>
      </c>
    </row>
    <row r="33" spans="1:14" x14ac:dyDescent="0.2">
      <c r="A33">
        <v>228</v>
      </c>
      <c r="B33" t="s">
        <v>13</v>
      </c>
      <c r="C33" t="s">
        <v>13</v>
      </c>
      <c r="D33" t="s">
        <v>18</v>
      </c>
      <c r="E33">
        <v>3</v>
      </c>
      <c r="F33">
        <v>61</v>
      </c>
      <c r="G33">
        <v>189</v>
      </c>
      <c r="H33">
        <v>90.214646767901996</v>
      </c>
      <c r="I33">
        <v>50.295666142266001</v>
      </c>
      <c r="J33">
        <v>50.295666142266001</v>
      </c>
      <c r="K33" t="s">
        <v>15</v>
      </c>
      <c r="L33" t="s">
        <v>29</v>
      </c>
      <c r="M33" t="s">
        <v>27</v>
      </c>
      <c r="N33" t="b">
        <v>1</v>
      </c>
    </row>
    <row r="34" spans="1:14" x14ac:dyDescent="0.2">
      <c r="A34">
        <v>257</v>
      </c>
      <c r="B34" t="s">
        <v>13</v>
      </c>
      <c r="C34" t="s">
        <v>13</v>
      </c>
      <c r="D34" t="s">
        <v>14</v>
      </c>
      <c r="E34">
        <v>240</v>
      </c>
      <c r="F34">
        <v>100</v>
      </c>
      <c r="G34">
        <v>34</v>
      </c>
      <c r="H34">
        <v>340.76427442195001</v>
      </c>
      <c r="I34">
        <v>92.580583818286996</v>
      </c>
      <c r="J34">
        <v>92.580583818286996</v>
      </c>
      <c r="K34" t="s">
        <v>15</v>
      </c>
      <c r="L34" t="s">
        <v>29</v>
      </c>
      <c r="M34" t="s">
        <v>28</v>
      </c>
      <c r="N34" t="b">
        <v>1</v>
      </c>
    </row>
    <row r="35" spans="1:14" x14ac:dyDescent="0.2">
      <c r="A35">
        <v>258</v>
      </c>
      <c r="B35" t="s">
        <v>13</v>
      </c>
      <c r="C35" t="s">
        <v>20</v>
      </c>
      <c r="D35" t="s">
        <v>18</v>
      </c>
      <c r="E35">
        <v>31</v>
      </c>
      <c r="F35">
        <v>31</v>
      </c>
      <c r="G35">
        <v>146</v>
      </c>
      <c r="H35">
        <v>117.89939448894999</v>
      </c>
      <c r="I35">
        <v>37.466742581515</v>
      </c>
      <c r="J35">
        <v>60.530053420653999</v>
      </c>
      <c r="K35" t="s">
        <v>15</v>
      </c>
      <c r="L35" t="s">
        <v>29</v>
      </c>
      <c r="M35" t="s">
        <v>28</v>
      </c>
      <c r="N35" t="b">
        <v>0</v>
      </c>
    </row>
    <row r="36" spans="1:14" x14ac:dyDescent="0.2">
      <c r="A36">
        <v>259</v>
      </c>
      <c r="B36" t="s">
        <v>13</v>
      </c>
      <c r="C36" t="s">
        <v>13</v>
      </c>
      <c r="D36" t="s">
        <v>14</v>
      </c>
      <c r="E36">
        <v>223</v>
      </c>
      <c r="F36">
        <v>98</v>
      </c>
      <c r="G36">
        <v>42</v>
      </c>
      <c r="H36">
        <v>323.07941474365998</v>
      </c>
      <c r="I36">
        <v>68.245935281352999</v>
      </c>
      <c r="J36">
        <v>68.245935281352999</v>
      </c>
      <c r="K36" t="s">
        <v>15</v>
      </c>
      <c r="L36" t="s">
        <v>29</v>
      </c>
      <c r="M36" t="s">
        <v>28</v>
      </c>
      <c r="N36" t="b">
        <v>1</v>
      </c>
    </row>
    <row r="37" spans="1:14" x14ac:dyDescent="0.2">
      <c r="A37">
        <v>260</v>
      </c>
      <c r="B37" t="s">
        <v>13</v>
      </c>
      <c r="C37" t="s">
        <v>13</v>
      </c>
      <c r="D37" t="s">
        <v>18</v>
      </c>
      <c r="E37">
        <v>3</v>
      </c>
      <c r="F37">
        <v>72</v>
      </c>
      <c r="G37">
        <v>214</v>
      </c>
      <c r="H37">
        <v>82.777370431964997</v>
      </c>
      <c r="I37">
        <v>66.263111549954004</v>
      </c>
      <c r="J37">
        <v>66.263111549954004</v>
      </c>
      <c r="K37" t="s">
        <v>15</v>
      </c>
      <c r="L37" t="s">
        <v>29</v>
      </c>
      <c r="M37" t="s">
        <v>28</v>
      </c>
      <c r="N37" t="b">
        <v>1</v>
      </c>
    </row>
    <row r="38" spans="1:14" x14ac:dyDescent="0.2">
      <c r="A38">
        <v>261</v>
      </c>
      <c r="B38" t="s">
        <v>13</v>
      </c>
      <c r="C38" t="s">
        <v>13</v>
      </c>
      <c r="D38" t="s">
        <v>14</v>
      </c>
      <c r="E38">
        <v>224</v>
      </c>
      <c r="F38">
        <v>97</v>
      </c>
      <c r="G38">
        <v>42</v>
      </c>
      <c r="H38">
        <v>324.34561303920998</v>
      </c>
      <c r="I38">
        <v>74.336915713964999</v>
      </c>
      <c r="J38">
        <v>74.336915713964999</v>
      </c>
      <c r="K38" t="s">
        <v>15</v>
      </c>
      <c r="L38" t="s">
        <v>29</v>
      </c>
      <c r="M38" t="s">
        <v>28</v>
      </c>
      <c r="N38" t="b">
        <v>1</v>
      </c>
    </row>
    <row r="39" spans="1:14" x14ac:dyDescent="0.2">
      <c r="A39">
        <v>262</v>
      </c>
      <c r="B39" t="s">
        <v>13</v>
      </c>
      <c r="C39" t="s">
        <v>13</v>
      </c>
      <c r="D39" t="s">
        <v>18</v>
      </c>
      <c r="E39">
        <v>4</v>
      </c>
      <c r="F39">
        <v>66</v>
      </c>
      <c r="G39">
        <v>209</v>
      </c>
      <c r="H39">
        <v>80.081981197971004</v>
      </c>
      <c r="I39">
        <v>70.701677467845002</v>
      </c>
      <c r="J39">
        <v>70.701677467845002</v>
      </c>
      <c r="K39" t="s">
        <v>15</v>
      </c>
      <c r="L39" t="s">
        <v>29</v>
      </c>
      <c r="M39" t="s">
        <v>28</v>
      </c>
      <c r="N39" t="b">
        <v>1</v>
      </c>
    </row>
    <row r="40" spans="1:14" x14ac:dyDescent="0.2">
      <c r="A40">
        <v>305</v>
      </c>
      <c r="B40" t="s">
        <v>13</v>
      </c>
      <c r="C40" t="s">
        <v>13</v>
      </c>
      <c r="D40" t="s">
        <v>14</v>
      </c>
      <c r="E40">
        <v>223</v>
      </c>
      <c r="F40">
        <v>82</v>
      </c>
      <c r="G40">
        <v>51</v>
      </c>
      <c r="H40">
        <v>312.77526914735</v>
      </c>
      <c r="I40">
        <v>91.560304058152994</v>
      </c>
      <c r="J40">
        <v>91.560304058152994</v>
      </c>
      <c r="K40" t="s">
        <v>30</v>
      </c>
      <c r="L40" t="s">
        <v>16</v>
      </c>
      <c r="M40" t="s">
        <v>17</v>
      </c>
      <c r="N40" t="b">
        <v>1</v>
      </c>
    </row>
    <row r="41" spans="1:14" x14ac:dyDescent="0.2">
      <c r="A41">
        <v>306</v>
      </c>
      <c r="B41" t="s">
        <v>13</v>
      </c>
      <c r="C41" t="s">
        <v>13</v>
      </c>
      <c r="D41" t="s">
        <v>18</v>
      </c>
      <c r="E41">
        <v>52</v>
      </c>
      <c r="F41">
        <v>96</v>
      </c>
      <c r="G41">
        <v>210</v>
      </c>
      <c r="H41">
        <v>118.03304074515999</v>
      </c>
      <c r="I41">
        <v>73.598561304531998</v>
      </c>
      <c r="J41">
        <v>73.598561304531998</v>
      </c>
      <c r="K41" t="s">
        <v>30</v>
      </c>
      <c r="L41" t="s">
        <v>16</v>
      </c>
      <c r="M41" t="s">
        <v>17</v>
      </c>
      <c r="N41" t="b">
        <v>1</v>
      </c>
    </row>
    <row r="42" spans="1:14" x14ac:dyDescent="0.2">
      <c r="A42">
        <v>307</v>
      </c>
      <c r="B42" t="s">
        <v>13</v>
      </c>
      <c r="C42" t="s">
        <v>13</v>
      </c>
      <c r="D42" t="s">
        <v>14</v>
      </c>
      <c r="E42">
        <v>206</v>
      </c>
      <c r="F42">
        <v>76</v>
      </c>
      <c r="G42">
        <v>57</v>
      </c>
      <c r="H42">
        <v>295.96635231933999</v>
      </c>
      <c r="I42">
        <v>80.248352153105998</v>
      </c>
      <c r="J42">
        <v>80.248352153105998</v>
      </c>
      <c r="K42" t="s">
        <v>30</v>
      </c>
      <c r="L42" t="s">
        <v>16</v>
      </c>
      <c r="M42" t="s">
        <v>17</v>
      </c>
      <c r="N42" t="b">
        <v>1</v>
      </c>
    </row>
    <row r="43" spans="1:14" x14ac:dyDescent="0.2">
      <c r="A43">
        <v>308</v>
      </c>
      <c r="B43" t="s">
        <v>13</v>
      </c>
      <c r="C43" t="s">
        <v>13</v>
      </c>
      <c r="D43" t="s">
        <v>18</v>
      </c>
      <c r="E43">
        <v>77</v>
      </c>
      <c r="F43">
        <v>98</v>
      </c>
      <c r="G43">
        <v>214</v>
      </c>
      <c r="H43">
        <v>130.84992011682999</v>
      </c>
      <c r="I43">
        <v>74.163351975357003</v>
      </c>
      <c r="J43">
        <v>74.163351975357003</v>
      </c>
      <c r="K43" t="s">
        <v>30</v>
      </c>
      <c r="L43" t="s">
        <v>16</v>
      </c>
      <c r="M43" t="s">
        <v>17</v>
      </c>
      <c r="N43" t="b">
        <v>1</v>
      </c>
    </row>
    <row r="44" spans="1:14" x14ac:dyDescent="0.2">
      <c r="A44">
        <v>333</v>
      </c>
      <c r="B44" t="s">
        <v>13</v>
      </c>
      <c r="C44" t="s">
        <v>13</v>
      </c>
      <c r="D44" t="s">
        <v>14</v>
      </c>
      <c r="E44">
        <v>218</v>
      </c>
      <c r="F44">
        <v>86</v>
      </c>
      <c r="G44">
        <v>47</v>
      </c>
      <c r="H44">
        <v>313.50422176828999</v>
      </c>
      <c r="I44">
        <v>92.952559050785993</v>
      </c>
      <c r="J44">
        <v>92.952559050785993</v>
      </c>
      <c r="K44" t="s">
        <v>30</v>
      </c>
      <c r="L44" t="s">
        <v>16</v>
      </c>
      <c r="M44" t="s">
        <v>26</v>
      </c>
      <c r="N44" t="b">
        <v>1</v>
      </c>
    </row>
    <row r="45" spans="1:14" x14ac:dyDescent="0.2">
      <c r="A45">
        <v>334</v>
      </c>
      <c r="B45" t="s">
        <v>13</v>
      </c>
      <c r="C45" t="s">
        <v>13</v>
      </c>
      <c r="D45" t="s">
        <v>18</v>
      </c>
      <c r="E45">
        <v>38</v>
      </c>
      <c r="F45">
        <v>85</v>
      </c>
      <c r="G45">
        <v>200</v>
      </c>
      <c r="H45">
        <v>108.26437538374999</v>
      </c>
      <c r="I45">
        <v>64.795128659303998</v>
      </c>
      <c r="J45">
        <v>64.795128659303998</v>
      </c>
      <c r="K45" t="s">
        <v>30</v>
      </c>
      <c r="L45" t="s">
        <v>16</v>
      </c>
      <c r="M45" t="s">
        <v>26</v>
      </c>
      <c r="N45" t="b">
        <v>1</v>
      </c>
    </row>
    <row r="46" spans="1:14" x14ac:dyDescent="0.2">
      <c r="A46">
        <v>335</v>
      </c>
      <c r="B46" t="s">
        <v>13</v>
      </c>
      <c r="C46" t="s">
        <v>13</v>
      </c>
      <c r="D46" t="s">
        <v>14</v>
      </c>
      <c r="E46">
        <v>230</v>
      </c>
      <c r="F46">
        <v>82</v>
      </c>
      <c r="G46">
        <v>49</v>
      </c>
      <c r="H46">
        <v>320.00888265798</v>
      </c>
      <c r="I46">
        <v>91.122815590683004</v>
      </c>
      <c r="J46">
        <v>91.122815590683004</v>
      </c>
      <c r="K46" t="s">
        <v>30</v>
      </c>
      <c r="L46" t="s">
        <v>16</v>
      </c>
      <c r="M46" t="s">
        <v>26</v>
      </c>
      <c r="N46" t="b">
        <v>1</v>
      </c>
    </row>
    <row r="47" spans="1:14" x14ac:dyDescent="0.2">
      <c r="A47">
        <v>336</v>
      </c>
      <c r="B47" t="s">
        <v>13</v>
      </c>
      <c r="C47" t="s">
        <v>13</v>
      </c>
      <c r="D47" t="s">
        <v>18</v>
      </c>
      <c r="E47">
        <v>34</v>
      </c>
      <c r="F47">
        <v>95</v>
      </c>
      <c r="G47">
        <v>214</v>
      </c>
      <c r="H47">
        <v>108.73697035417</v>
      </c>
      <c r="I47">
        <v>74.469475403193996</v>
      </c>
      <c r="J47">
        <v>74.469475403193996</v>
      </c>
      <c r="K47" t="s">
        <v>30</v>
      </c>
      <c r="L47" t="s">
        <v>16</v>
      </c>
      <c r="M47" t="s">
        <v>26</v>
      </c>
      <c r="N47" t="b">
        <v>1</v>
      </c>
    </row>
    <row r="48" spans="1:14" x14ac:dyDescent="0.2">
      <c r="A48">
        <v>365</v>
      </c>
      <c r="B48" t="s">
        <v>13</v>
      </c>
      <c r="C48" t="s">
        <v>13</v>
      </c>
      <c r="D48" t="s">
        <v>14</v>
      </c>
      <c r="E48">
        <v>223</v>
      </c>
      <c r="F48">
        <v>83</v>
      </c>
      <c r="G48">
        <v>50</v>
      </c>
      <c r="H48">
        <v>314.33811243079998</v>
      </c>
      <c r="I48">
        <v>94.999438538598</v>
      </c>
      <c r="J48">
        <v>94.999438538598</v>
      </c>
      <c r="K48" t="s">
        <v>30</v>
      </c>
      <c r="L48" t="s">
        <v>16</v>
      </c>
      <c r="M48" t="s">
        <v>27</v>
      </c>
      <c r="N48" t="b">
        <v>1</v>
      </c>
    </row>
    <row r="49" spans="1:14" x14ac:dyDescent="0.2">
      <c r="A49">
        <v>366</v>
      </c>
      <c r="B49" t="s">
        <v>13</v>
      </c>
      <c r="C49" t="s">
        <v>13</v>
      </c>
      <c r="D49" t="s">
        <v>18</v>
      </c>
      <c r="E49">
        <v>50</v>
      </c>
      <c r="F49">
        <v>100</v>
      </c>
      <c r="G49">
        <v>205</v>
      </c>
      <c r="H49">
        <v>122.95812056906</v>
      </c>
      <c r="I49">
        <v>45.090654855851</v>
      </c>
      <c r="J49">
        <v>45.090654855851</v>
      </c>
      <c r="K49" t="s">
        <v>30</v>
      </c>
      <c r="L49" t="s">
        <v>16</v>
      </c>
      <c r="M49" t="s">
        <v>27</v>
      </c>
      <c r="N49" t="b">
        <v>1</v>
      </c>
    </row>
    <row r="50" spans="1:14" x14ac:dyDescent="0.2">
      <c r="A50">
        <v>367</v>
      </c>
      <c r="B50" t="s">
        <v>13</v>
      </c>
      <c r="C50" t="s">
        <v>13</v>
      </c>
      <c r="D50" t="s">
        <v>14</v>
      </c>
      <c r="E50">
        <v>191</v>
      </c>
      <c r="F50">
        <v>83</v>
      </c>
      <c r="G50">
        <v>58</v>
      </c>
      <c r="H50">
        <v>286.59062280774998</v>
      </c>
      <c r="I50">
        <v>81.283528979590002</v>
      </c>
      <c r="J50">
        <v>81.283528979590002</v>
      </c>
      <c r="K50" t="s">
        <v>30</v>
      </c>
      <c r="L50" t="s">
        <v>16</v>
      </c>
      <c r="M50" t="s">
        <v>27</v>
      </c>
      <c r="N50" t="b">
        <v>1</v>
      </c>
    </row>
    <row r="51" spans="1:14" x14ac:dyDescent="0.2">
      <c r="A51">
        <v>368</v>
      </c>
      <c r="B51" t="s">
        <v>13</v>
      </c>
      <c r="C51" t="s">
        <v>13</v>
      </c>
      <c r="D51" t="s">
        <v>18</v>
      </c>
      <c r="E51">
        <v>72</v>
      </c>
      <c r="F51">
        <v>114</v>
      </c>
      <c r="G51">
        <v>224</v>
      </c>
      <c r="H51">
        <v>138.03835815171999</v>
      </c>
      <c r="I51">
        <v>73.703969334614996</v>
      </c>
      <c r="J51">
        <v>73.703969334614996</v>
      </c>
      <c r="K51" t="s">
        <v>30</v>
      </c>
      <c r="L51" t="s">
        <v>16</v>
      </c>
      <c r="M51" t="s">
        <v>27</v>
      </c>
      <c r="N51" t="b">
        <v>1</v>
      </c>
    </row>
    <row r="52" spans="1:14" x14ac:dyDescent="0.2">
      <c r="A52">
        <v>401</v>
      </c>
      <c r="B52" t="s">
        <v>13</v>
      </c>
      <c r="C52" t="s">
        <v>13</v>
      </c>
      <c r="D52" t="s">
        <v>14</v>
      </c>
      <c r="E52">
        <v>199</v>
      </c>
      <c r="F52">
        <v>89</v>
      </c>
      <c r="G52">
        <v>53</v>
      </c>
      <c r="H52">
        <v>296.97812681948</v>
      </c>
      <c r="I52">
        <v>88.692562357482998</v>
      </c>
      <c r="J52">
        <v>88.692562357482998</v>
      </c>
      <c r="K52" t="s">
        <v>30</v>
      </c>
      <c r="L52" t="s">
        <v>16</v>
      </c>
      <c r="M52" t="s">
        <v>28</v>
      </c>
      <c r="N52" t="b">
        <v>1</v>
      </c>
    </row>
    <row r="53" spans="1:14" x14ac:dyDescent="0.2">
      <c r="A53">
        <v>402</v>
      </c>
      <c r="B53" t="s">
        <v>13</v>
      </c>
      <c r="C53" t="s">
        <v>13</v>
      </c>
      <c r="D53" t="s">
        <v>18</v>
      </c>
      <c r="E53">
        <v>46</v>
      </c>
      <c r="F53">
        <v>107</v>
      </c>
      <c r="G53">
        <v>227</v>
      </c>
      <c r="H53">
        <v>119.32806842136</v>
      </c>
      <c r="I53">
        <v>81.151204659170006</v>
      </c>
      <c r="J53">
        <v>81.151204659170006</v>
      </c>
      <c r="K53" t="s">
        <v>30</v>
      </c>
      <c r="L53" t="s">
        <v>16</v>
      </c>
      <c r="M53" t="s">
        <v>28</v>
      </c>
      <c r="N53" t="b">
        <v>1</v>
      </c>
    </row>
    <row r="54" spans="1:14" x14ac:dyDescent="0.2">
      <c r="A54">
        <v>431</v>
      </c>
      <c r="B54" t="s">
        <v>13</v>
      </c>
      <c r="C54" t="s">
        <v>13</v>
      </c>
      <c r="D54" t="s">
        <v>14</v>
      </c>
      <c r="E54">
        <v>234</v>
      </c>
      <c r="F54">
        <v>99</v>
      </c>
      <c r="G54">
        <v>39</v>
      </c>
      <c r="H54">
        <v>333.32105071212999</v>
      </c>
      <c r="I54">
        <v>71.643716344056998</v>
      </c>
      <c r="J54">
        <v>71.643716344056998</v>
      </c>
      <c r="K54" t="s">
        <v>30</v>
      </c>
      <c r="L54" t="s">
        <v>29</v>
      </c>
      <c r="M54" t="s">
        <v>17</v>
      </c>
      <c r="N54" t="b">
        <v>1</v>
      </c>
    </row>
    <row r="55" spans="1:14" x14ac:dyDescent="0.2">
      <c r="A55">
        <v>432</v>
      </c>
      <c r="B55" t="s">
        <v>13</v>
      </c>
      <c r="C55" t="s">
        <v>13</v>
      </c>
      <c r="D55" t="s">
        <v>18</v>
      </c>
      <c r="E55">
        <v>12</v>
      </c>
      <c r="F55">
        <v>55</v>
      </c>
      <c r="G55">
        <v>185</v>
      </c>
      <c r="H55">
        <v>89.462663426408994</v>
      </c>
      <c r="I55">
        <v>71.427596025417998</v>
      </c>
      <c r="J55">
        <v>71.427596025417998</v>
      </c>
      <c r="K55" t="s">
        <v>30</v>
      </c>
      <c r="L55" t="s">
        <v>29</v>
      </c>
      <c r="M55" t="s">
        <v>17</v>
      </c>
      <c r="N55" t="b">
        <v>1</v>
      </c>
    </row>
    <row r="56" spans="1:14" x14ac:dyDescent="0.2">
      <c r="A56">
        <v>433</v>
      </c>
      <c r="B56" t="s">
        <v>13</v>
      </c>
      <c r="C56" t="s">
        <v>13</v>
      </c>
      <c r="D56" t="s">
        <v>14</v>
      </c>
      <c r="E56">
        <v>221</v>
      </c>
      <c r="F56">
        <v>98</v>
      </c>
      <c r="G56">
        <v>46</v>
      </c>
      <c r="H56">
        <v>319.55581521547998</v>
      </c>
      <c r="I56">
        <v>70.888398465852006</v>
      </c>
      <c r="J56">
        <v>70.888398465852006</v>
      </c>
      <c r="K56" t="s">
        <v>30</v>
      </c>
      <c r="L56" t="s">
        <v>29</v>
      </c>
      <c r="M56" t="s">
        <v>17</v>
      </c>
      <c r="N56" t="b">
        <v>1</v>
      </c>
    </row>
    <row r="57" spans="1:14" x14ac:dyDescent="0.2">
      <c r="A57">
        <v>434</v>
      </c>
      <c r="B57" t="s">
        <v>13</v>
      </c>
      <c r="C57" t="s">
        <v>13</v>
      </c>
      <c r="D57" t="s">
        <v>18</v>
      </c>
      <c r="E57">
        <v>5</v>
      </c>
      <c r="F57">
        <v>83</v>
      </c>
      <c r="G57">
        <v>229</v>
      </c>
      <c r="H57">
        <v>86.783899318444</v>
      </c>
      <c r="I57">
        <v>74.593712350922999</v>
      </c>
      <c r="J57">
        <v>74.593712350922999</v>
      </c>
      <c r="K57" t="s">
        <v>30</v>
      </c>
      <c r="L57" t="s">
        <v>29</v>
      </c>
      <c r="M57" t="s">
        <v>17</v>
      </c>
      <c r="N57" t="b">
        <v>1</v>
      </c>
    </row>
    <row r="58" spans="1:14" x14ac:dyDescent="0.2">
      <c r="A58">
        <v>435</v>
      </c>
      <c r="B58" t="s">
        <v>13</v>
      </c>
      <c r="C58" t="s">
        <v>13</v>
      </c>
      <c r="D58" t="s">
        <v>14</v>
      </c>
      <c r="E58">
        <v>218</v>
      </c>
      <c r="F58">
        <v>98</v>
      </c>
      <c r="G58">
        <v>47</v>
      </c>
      <c r="H58">
        <v>317.47554613687998</v>
      </c>
      <c r="I58">
        <v>58.210307971749003</v>
      </c>
      <c r="J58">
        <v>58.210307971749003</v>
      </c>
      <c r="K58" t="s">
        <v>30</v>
      </c>
      <c r="L58" t="s">
        <v>29</v>
      </c>
      <c r="M58" t="s">
        <v>17</v>
      </c>
      <c r="N58" t="b">
        <v>1</v>
      </c>
    </row>
    <row r="59" spans="1:14" x14ac:dyDescent="0.2">
      <c r="A59">
        <v>436</v>
      </c>
      <c r="B59" t="s">
        <v>13</v>
      </c>
      <c r="C59" t="s">
        <v>13</v>
      </c>
      <c r="D59" t="s">
        <v>18</v>
      </c>
      <c r="E59">
        <v>4</v>
      </c>
      <c r="F59">
        <v>93</v>
      </c>
      <c r="G59">
        <v>233</v>
      </c>
      <c r="H59">
        <v>95.525116667651005</v>
      </c>
      <c r="I59">
        <v>60.814675356734</v>
      </c>
      <c r="J59">
        <v>60.814675356734</v>
      </c>
      <c r="K59" t="s">
        <v>30</v>
      </c>
      <c r="L59" t="s">
        <v>29</v>
      </c>
      <c r="M59" t="s">
        <v>17</v>
      </c>
      <c r="N59" t="b">
        <v>1</v>
      </c>
    </row>
    <row r="60" spans="1:14" x14ac:dyDescent="0.2">
      <c r="A60">
        <v>479</v>
      </c>
      <c r="B60" t="s">
        <v>13</v>
      </c>
      <c r="C60" t="s">
        <v>13</v>
      </c>
      <c r="D60" t="s">
        <v>14</v>
      </c>
      <c r="E60">
        <v>229</v>
      </c>
      <c r="F60">
        <v>100</v>
      </c>
      <c r="G60">
        <v>44</v>
      </c>
      <c r="H60">
        <v>326.67585436248999</v>
      </c>
      <c r="I60">
        <v>100</v>
      </c>
      <c r="J60">
        <v>100</v>
      </c>
      <c r="K60" t="s">
        <v>30</v>
      </c>
      <c r="L60" t="s">
        <v>29</v>
      </c>
      <c r="M60" t="s">
        <v>26</v>
      </c>
      <c r="N60" t="b">
        <v>1</v>
      </c>
    </row>
    <row r="61" spans="1:14" x14ac:dyDescent="0.2">
      <c r="A61">
        <v>480</v>
      </c>
      <c r="B61" t="s">
        <v>13</v>
      </c>
      <c r="C61" t="s">
        <v>13</v>
      </c>
      <c r="D61" t="s">
        <v>18</v>
      </c>
      <c r="E61">
        <v>24</v>
      </c>
      <c r="F61">
        <v>64</v>
      </c>
      <c r="G61">
        <v>203</v>
      </c>
      <c r="H61">
        <v>86.339130804448004</v>
      </c>
      <c r="I61">
        <v>64.542104244479006</v>
      </c>
      <c r="J61">
        <v>64.542104244479006</v>
      </c>
      <c r="K61" t="s">
        <v>30</v>
      </c>
      <c r="L61" t="s">
        <v>29</v>
      </c>
      <c r="M61" t="s">
        <v>26</v>
      </c>
      <c r="N61" t="b">
        <v>1</v>
      </c>
    </row>
    <row r="62" spans="1:14" x14ac:dyDescent="0.2">
      <c r="A62">
        <v>481</v>
      </c>
      <c r="B62" t="s">
        <v>13</v>
      </c>
      <c r="C62" t="s">
        <v>13</v>
      </c>
      <c r="D62" t="s">
        <v>14</v>
      </c>
      <c r="E62">
        <v>219</v>
      </c>
      <c r="F62">
        <v>98</v>
      </c>
      <c r="G62">
        <v>47</v>
      </c>
      <c r="H62">
        <v>317.73957341778998</v>
      </c>
      <c r="I62">
        <v>62.434152110558998</v>
      </c>
      <c r="J62">
        <v>62.434152110558998</v>
      </c>
      <c r="K62" t="s">
        <v>30</v>
      </c>
      <c r="L62" t="s">
        <v>29</v>
      </c>
      <c r="M62" t="s">
        <v>26</v>
      </c>
      <c r="N62" t="b">
        <v>1</v>
      </c>
    </row>
    <row r="63" spans="1:14" x14ac:dyDescent="0.2">
      <c r="A63">
        <v>482</v>
      </c>
      <c r="B63" t="s">
        <v>13</v>
      </c>
      <c r="C63" t="s">
        <v>13</v>
      </c>
      <c r="D63" t="s">
        <v>18</v>
      </c>
      <c r="E63">
        <v>5</v>
      </c>
      <c r="F63">
        <v>89</v>
      </c>
      <c r="G63">
        <v>236</v>
      </c>
      <c r="H63">
        <v>90.779214746628</v>
      </c>
      <c r="I63">
        <v>64.716805258251995</v>
      </c>
      <c r="J63">
        <v>64.716805258251995</v>
      </c>
      <c r="K63" t="s">
        <v>30</v>
      </c>
      <c r="L63" t="s">
        <v>29</v>
      </c>
      <c r="M63" t="s">
        <v>26</v>
      </c>
      <c r="N63" t="b">
        <v>1</v>
      </c>
    </row>
    <row r="64" spans="1:14" x14ac:dyDescent="0.2">
      <c r="A64">
        <v>483</v>
      </c>
      <c r="B64" t="s">
        <v>13</v>
      </c>
      <c r="C64" t="s">
        <v>13</v>
      </c>
      <c r="D64" t="s">
        <v>14</v>
      </c>
      <c r="E64">
        <v>221</v>
      </c>
      <c r="F64">
        <v>98</v>
      </c>
      <c r="G64">
        <v>46</v>
      </c>
      <c r="H64">
        <v>319.41839931186001</v>
      </c>
      <c r="I64">
        <v>65.462510270023003</v>
      </c>
      <c r="J64">
        <v>65.462510270023003</v>
      </c>
      <c r="K64" t="s">
        <v>30</v>
      </c>
      <c r="L64" t="s">
        <v>29</v>
      </c>
      <c r="M64" t="s">
        <v>26</v>
      </c>
      <c r="N64" t="b">
        <v>1</v>
      </c>
    </row>
    <row r="65" spans="1:14" x14ac:dyDescent="0.2">
      <c r="A65">
        <v>484</v>
      </c>
      <c r="B65" t="s">
        <v>13</v>
      </c>
      <c r="C65" t="s">
        <v>13</v>
      </c>
      <c r="D65" t="s">
        <v>18</v>
      </c>
      <c r="E65">
        <v>4</v>
      </c>
      <c r="F65">
        <v>82</v>
      </c>
      <c r="G65">
        <v>231</v>
      </c>
      <c r="H65">
        <v>85.649039486334004</v>
      </c>
      <c r="I65">
        <v>67.481440271755005</v>
      </c>
      <c r="J65">
        <v>67.481440271755005</v>
      </c>
      <c r="K65" t="s">
        <v>30</v>
      </c>
      <c r="L65" t="s">
        <v>29</v>
      </c>
      <c r="M65" t="s">
        <v>26</v>
      </c>
      <c r="N65" t="b">
        <v>1</v>
      </c>
    </row>
    <row r="66" spans="1:14" x14ac:dyDescent="0.2">
      <c r="A66">
        <v>527</v>
      </c>
      <c r="B66" t="s">
        <v>13</v>
      </c>
      <c r="C66" t="s">
        <v>20</v>
      </c>
      <c r="D66" t="s">
        <v>14</v>
      </c>
      <c r="E66">
        <v>234</v>
      </c>
      <c r="F66">
        <v>98</v>
      </c>
      <c r="G66">
        <v>25</v>
      </c>
      <c r="H66">
        <v>342.72038321329001</v>
      </c>
      <c r="I66">
        <v>47.079526070147999</v>
      </c>
      <c r="J66">
        <v>52.920473929852001</v>
      </c>
      <c r="K66" t="s">
        <v>30</v>
      </c>
      <c r="L66" t="s">
        <v>29</v>
      </c>
      <c r="M66" t="s">
        <v>27</v>
      </c>
      <c r="N66" t="b">
        <v>0</v>
      </c>
    </row>
    <row r="67" spans="1:14" x14ac:dyDescent="0.2">
      <c r="A67">
        <v>528</v>
      </c>
      <c r="B67" t="s">
        <v>13</v>
      </c>
      <c r="C67" t="s">
        <v>20</v>
      </c>
      <c r="D67" t="s">
        <v>18</v>
      </c>
      <c r="E67">
        <v>8</v>
      </c>
      <c r="F67">
        <v>39</v>
      </c>
      <c r="G67">
        <v>119</v>
      </c>
      <c r="H67">
        <v>141.62626950207999</v>
      </c>
      <c r="I67">
        <v>38.306395412154998</v>
      </c>
      <c r="J67">
        <v>61.640336289986998</v>
      </c>
      <c r="K67" t="s">
        <v>30</v>
      </c>
      <c r="L67" t="s">
        <v>29</v>
      </c>
      <c r="M67" t="s">
        <v>27</v>
      </c>
      <c r="N67" t="b">
        <v>0</v>
      </c>
    </row>
    <row r="68" spans="1:14" x14ac:dyDescent="0.2">
      <c r="A68">
        <v>529</v>
      </c>
      <c r="B68" t="s">
        <v>13</v>
      </c>
      <c r="C68" t="s">
        <v>13</v>
      </c>
      <c r="D68" t="s">
        <v>14</v>
      </c>
      <c r="E68">
        <v>221</v>
      </c>
      <c r="F68">
        <v>98</v>
      </c>
      <c r="G68">
        <v>44</v>
      </c>
      <c r="H68">
        <v>320.71948881712001</v>
      </c>
      <c r="I68">
        <v>63.949068052950999</v>
      </c>
      <c r="J68">
        <v>63.949068052950999</v>
      </c>
      <c r="K68" t="s">
        <v>30</v>
      </c>
      <c r="L68" t="s">
        <v>29</v>
      </c>
      <c r="M68" t="s">
        <v>27</v>
      </c>
      <c r="N68" t="b">
        <v>1</v>
      </c>
    </row>
    <row r="69" spans="1:14" x14ac:dyDescent="0.2">
      <c r="A69">
        <v>530</v>
      </c>
      <c r="B69" t="s">
        <v>13</v>
      </c>
      <c r="C69" t="s">
        <v>13</v>
      </c>
      <c r="D69" t="s">
        <v>18</v>
      </c>
      <c r="E69">
        <v>4</v>
      </c>
      <c r="F69">
        <v>82</v>
      </c>
      <c r="G69">
        <v>222</v>
      </c>
      <c r="H69">
        <v>88.380855712919995</v>
      </c>
      <c r="I69">
        <v>65.794319525755</v>
      </c>
      <c r="J69">
        <v>65.794319525755</v>
      </c>
      <c r="K69" t="s">
        <v>30</v>
      </c>
      <c r="L69" t="s">
        <v>29</v>
      </c>
      <c r="M69" t="s">
        <v>27</v>
      </c>
      <c r="N69" t="b">
        <v>1</v>
      </c>
    </row>
    <row r="70" spans="1:14" x14ac:dyDescent="0.2">
      <c r="A70">
        <v>531</v>
      </c>
      <c r="B70" t="s">
        <v>13</v>
      </c>
      <c r="C70" t="s">
        <v>13</v>
      </c>
      <c r="D70" t="s">
        <v>14</v>
      </c>
      <c r="E70">
        <v>220</v>
      </c>
      <c r="F70">
        <v>98</v>
      </c>
      <c r="G70">
        <v>45</v>
      </c>
      <c r="H70">
        <v>319.69639903722998</v>
      </c>
      <c r="I70">
        <v>64.481009207099007</v>
      </c>
      <c r="J70">
        <v>64.481009207099007</v>
      </c>
      <c r="K70" t="s">
        <v>30</v>
      </c>
      <c r="L70" t="s">
        <v>29</v>
      </c>
      <c r="M70" t="s">
        <v>27</v>
      </c>
      <c r="N70" t="b">
        <v>1</v>
      </c>
    </row>
    <row r="71" spans="1:14" x14ac:dyDescent="0.2">
      <c r="A71">
        <v>532</v>
      </c>
      <c r="B71" t="s">
        <v>13</v>
      </c>
      <c r="C71" t="s">
        <v>13</v>
      </c>
      <c r="D71" t="s">
        <v>18</v>
      </c>
      <c r="E71">
        <v>5</v>
      </c>
      <c r="F71">
        <v>85</v>
      </c>
      <c r="G71">
        <v>226</v>
      </c>
      <c r="H71">
        <v>89.972944011126003</v>
      </c>
      <c r="I71">
        <v>67.458302784235997</v>
      </c>
      <c r="J71">
        <v>67.458302784235997</v>
      </c>
      <c r="K71" t="s">
        <v>30</v>
      </c>
      <c r="L71" t="s">
        <v>29</v>
      </c>
      <c r="M71" t="s">
        <v>27</v>
      </c>
      <c r="N71" t="b">
        <v>1</v>
      </c>
    </row>
    <row r="72" spans="1:14" x14ac:dyDescent="0.2">
      <c r="A72">
        <v>575</v>
      </c>
      <c r="B72" t="s">
        <v>13</v>
      </c>
      <c r="C72" t="s">
        <v>13</v>
      </c>
      <c r="D72" t="s">
        <v>14</v>
      </c>
      <c r="E72">
        <v>225</v>
      </c>
      <c r="F72">
        <v>100</v>
      </c>
      <c r="G72">
        <v>50</v>
      </c>
      <c r="H72">
        <v>320.62598555146002</v>
      </c>
      <c r="I72">
        <v>100</v>
      </c>
      <c r="J72">
        <v>100</v>
      </c>
      <c r="K72" t="s">
        <v>30</v>
      </c>
      <c r="L72" t="s">
        <v>29</v>
      </c>
      <c r="M72" t="s">
        <v>28</v>
      </c>
      <c r="N72" t="b">
        <v>1</v>
      </c>
    </row>
    <row r="73" spans="1:14" x14ac:dyDescent="0.2">
      <c r="A73">
        <v>576</v>
      </c>
      <c r="B73" t="s">
        <v>13</v>
      </c>
      <c r="C73" t="s">
        <v>13</v>
      </c>
      <c r="D73" t="s">
        <v>18</v>
      </c>
      <c r="E73">
        <v>31</v>
      </c>
      <c r="F73">
        <v>84</v>
      </c>
      <c r="G73">
        <v>223</v>
      </c>
      <c r="H73">
        <v>94.490226067720997</v>
      </c>
      <c r="I73">
        <v>69.196703911213007</v>
      </c>
      <c r="J73">
        <v>69.196703911213007</v>
      </c>
      <c r="K73" t="s">
        <v>30</v>
      </c>
      <c r="L73" t="s">
        <v>29</v>
      </c>
      <c r="M73" t="s">
        <v>28</v>
      </c>
      <c r="N73" t="b">
        <v>1</v>
      </c>
    </row>
    <row r="74" spans="1:14" x14ac:dyDescent="0.2">
      <c r="A74">
        <v>577</v>
      </c>
      <c r="B74" t="s">
        <v>13</v>
      </c>
      <c r="C74" t="s">
        <v>13</v>
      </c>
      <c r="D74" t="s">
        <v>14</v>
      </c>
      <c r="E74">
        <v>219</v>
      </c>
      <c r="F74">
        <v>98</v>
      </c>
      <c r="G74">
        <v>48</v>
      </c>
      <c r="H74">
        <v>317.0666004908</v>
      </c>
      <c r="I74">
        <v>61.414481561853997</v>
      </c>
      <c r="J74">
        <v>61.414481561853997</v>
      </c>
      <c r="K74" t="s">
        <v>30</v>
      </c>
      <c r="L74" t="s">
        <v>29</v>
      </c>
      <c r="M74" t="s">
        <v>28</v>
      </c>
      <c r="N74" t="b">
        <v>1</v>
      </c>
    </row>
    <row r="75" spans="1:14" x14ac:dyDescent="0.2">
      <c r="A75">
        <v>578</v>
      </c>
      <c r="B75" t="s">
        <v>13</v>
      </c>
      <c r="C75" t="s">
        <v>13</v>
      </c>
      <c r="D75" t="s">
        <v>18</v>
      </c>
      <c r="E75">
        <v>4</v>
      </c>
      <c r="F75">
        <v>92</v>
      </c>
      <c r="G75">
        <v>239</v>
      </c>
      <c r="H75">
        <v>93.321512054734001</v>
      </c>
      <c r="I75">
        <v>65.090247254266004</v>
      </c>
      <c r="J75">
        <v>65.090247254266004</v>
      </c>
      <c r="K75" t="s">
        <v>30</v>
      </c>
      <c r="L75" t="s">
        <v>29</v>
      </c>
      <c r="M75" t="s">
        <v>28</v>
      </c>
      <c r="N75" t="b">
        <v>1</v>
      </c>
    </row>
    <row r="76" spans="1:14" x14ac:dyDescent="0.2">
      <c r="A76">
        <v>579</v>
      </c>
      <c r="B76" t="s">
        <v>13</v>
      </c>
      <c r="C76" t="s">
        <v>13</v>
      </c>
      <c r="D76" t="s">
        <v>14</v>
      </c>
      <c r="E76">
        <v>220</v>
      </c>
      <c r="F76">
        <v>98</v>
      </c>
      <c r="G76">
        <v>47</v>
      </c>
      <c r="H76">
        <v>318.30454759839</v>
      </c>
      <c r="I76">
        <v>65.304232170687001</v>
      </c>
      <c r="J76">
        <v>65.304232170687001</v>
      </c>
      <c r="K76" t="s">
        <v>30</v>
      </c>
      <c r="L76" t="s">
        <v>29</v>
      </c>
      <c r="M76" t="s">
        <v>28</v>
      </c>
      <c r="N76" t="b">
        <v>1</v>
      </c>
    </row>
    <row r="77" spans="1:14" x14ac:dyDescent="0.2">
      <c r="A77">
        <v>580</v>
      </c>
      <c r="B77" t="s">
        <v>13</v>
      </c>
      <c r="C77" t="s">
        <v>13</v>
      </c>
      <c r="D77" t="s">
        <v>18</v>
      </c>
      <c r="E77">
        <v>5</v>
      </c>
      <c r="F77">
        <v>86</v>
      </c>
      <c r="G77">
        <v>235</v>
      </c>
      <c r="H77">
        <v>88.874071223884997</v>
      </c>
      <c r="I77">
        <v>68.982355823610007</v>
      </c>
      <c r="J77">
        <v>68.982355823610007</v>
      </c>
      <c r="K77" t="s">
        <v>30</v>
      </c>
      <c r="L77" t="s">
        <v>29</v>
      </c>
      <c r="M77" t="s">
        <v>28</v>
      </c>
      <c r="N77" t="b">
        <v>1</v>
      </c>
    </row>
    <row r="78" spans="1:14" x14ac:dyDescent="0.2">
      <c r="A78">
        <v>623</v>
      </c>
      <c r="B78" t="s">
        <v>13</v>
      </c>
      <c r="C78" t="s">
        <v>13</v>
      </c>
      <c r="D78" t="s">
        <v>14</v>
      </c>
      <c r="E78">
        <v>236</v>
      </c>
      <c r="F78">
        <v>100</v>
      </c>
      <c r="G78">
        <v>53</v>
      </c>
      <c r="H78">
        <v>326.12362119696002</v>
      </c>
      <c r="I78">
        <v>100</v>
      </c>
      <c r="J78">
        <v>100</v>
      </c>
      <c r="K78" t="s">
        <v>29</v>
      </c>
      <c r="L78" t="s">
        <v>16</v>
      </c>
      <c r="M78" t="s">
        <v>17</v>
      </c>
      <c r="N78" t="b">
        <v>1</v>
      </c>
    </row>
    <row r="79" spans="1:14" x14ac:dyDescent="0.2">
      <c r="A79">
        <v>624</v>
      </c>
      <c r="B79" t="s">
        <v>13</v>
      </c>
      <c r="C79" t="s">
        <v>13</v>
      </c>
      <c r="D79" t="s">
        <v>18</v>
      </c>
      <c r="E79">
        <v>17</v>
      </c>
      <c r="F79">
        <v>33</v>
      </c>
      <c r="G79">
        <v>255</v>
      </c>
      <c r="H79">
        <v>36.765811561477001</v>
      </c>
      <c r="I79">
        <v>100</v>
      </c>
      <c r="J79">
        <v>100</v>
      </c>
      <c r="K79" t="s">
        <v>29</v>
      </c>
      <c r="L79" t="s">
        <v>16</v>
      </c>
      <c r="M79" t="s">
        <v>17</v>
      </c>
      <c r="N79" t="b">
        <v>1</v>
      </c>
    </row>
    <row r="80" spans="1:14" x14ac:dyDescent="0.2">
      <c r="A80">
        <v>625</v>
      </c>
      <c r="B80" t="s">
        <v>13</v>
      </c>
      <c r="C80" t="s">
        <v>23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37.475601821730997</v>
      </c>
      <c r="J80">
        <v>62.524398178269003</v>
      </c>
      <c r="K80" t="s">
        <v>29</v>
      </c>
      <c r="L80" t="s">
        <v>16</v>
      </c>
      <c r="M80" t="s">
        <v>17</v>
      </c>
      <c r="N80" t="b">
        <v>0</v>
      </c>
    </row>
    <row r="81" spans="1:14" x14ac:dyDescent="0.2">
      <c r="A81">
        <v>626</v>
      </c>
      <c r="B81" t="s">
        <v>13</v>
      </c>
      <c r="C81" t="s">
        <v>13</v>
      </c>
      <c r="D81" t="s">
        <v>18</v>
      </c>
      <c r="E81">
        <v>0</v>
      </c>
      <c r="F81">
        <v>0</v>
      </c>
      <c r="G81">
        <v>0</v>
      </c>
      <c r="H81">
        <v>0</v>
      </c>
      <c r="I81">
        <v>35.321548378761001</v>
      </c>
      <c r="J81">
        <v>35.321548378761001</v>
      </c>
      <c r="K81" t="s">
        <v>29</v>
      </c>
      <c r="L81" t="s">
        <v>16</v>
      </c>
      <c r="M81" t="s">
        <v>17</v>
      </c>
      <c r="N81" t="b">
        <v>1</v>
      </c>
    </row>
    <row r="82" spans="1:14" x14ac:dyDescent="0.2">
      <c r="A82">
        <v>669</v>
      </c>
      <c r="B82" t="s">
        <v>13</v>
      </c>
      <c r="C82" t="s">
        <v>13</v>
      </c>
      <c r="D82" t="s">
        <v>14</v>
      </c>
      <c r="E82">
        <v>220</v>
      </c>
      <c r="F82">
        <v>100</v>
      </c>
      <c r="G82">
        <v>59</v>
      </c>
      <c r="H82">
        <v>311.30368698953998</v>
      </c>
      <c r="I82">
        <v>100</v>
      </c>
      <c r="J82">
        <v>100</v>
      </c>
      <c r="K82" t="s">
        <v>29</v>
      </c>
      <c r="L82" t="s">
        <v>16</v>
      </c>
      <c r="M82" t="s">
        <v>26</v>
      </c>
      <c r="N82" t="b">
        <v>1</v>
      </c>
    </row>
    <row r="83" spans="1:14" x14ac:dyDescent="0.2">
      <c r="A83">
        <v>670</v>
      </c>
      <c r="B83" t="s">
        <v>13</v>
      </c>
      <c r="C83" t="s">
        <v>13</v>
      </c>
      <c r="D83" t="s">
        <v>18</v>
      </c>
      <c r="E83">
        <v>46</v>
      </c>
      <c r="F83">
        <v>114</v>
      </c>
      <c r="G83">
        <v>255</v>
      </c>
      <c r="H83">
        <v>123.32644985624</v>
      </c>
      <c r="I83">
        <v>76.311576656973998</v>
      </c>
      <c r="J83">
        <v>76.311576656973998</v>
      </c>
      <c r="K83" t="s">
        <v>29</v>
      </c>
      <c r="L83" t="s">
        <v>16</v>
      </c>
      <c r="M83" t="s">
        <v>26</v>
      </c>
      <c r="N83" t="b">
        <v>1</v>
      </c>
    </row>
    <row r="84" spans="1:14" x14ac:dyDescent="0.2">
      <c r="A84">
        <v>671</v>
      </c>
      <c r="B84" t="s">
        <v>13</v>
      </c>
      <c r="C84" t="s">
        <v>13</v>
      </c>
      <c r="D84" t="s">
        <v>14</v>
      </c>
      <c r="E84">
        <v>217</v>
      </c>
      <c r="F84">
        <v>100</v>
      </c>
      <c r="G84">
        <v>58</v>
      </c>
      <c r="H84">
        <v>309.42463587626003</v>
      </c>
      <c r="I84">
        <v>100</v>
      </c>
      <c r="J84">
        <v>100</v>
      </c>
      <c r="K84" t="s">
        <v>29</v>
      </c>
      <c r="L84" t="s">
        <v>16</v>
      </c>
      <c r="M84" t="s">
        <v>26</v>
      </c>
      <c r="N84" t="b">
        <v>1</v>
      </c>
    </row>
    <row r="85" spans="1:14" x14ac:dyDescent="0.2">
      <c r="A85">
        <v>672</v>
      </c>
      <c r="B85" t="s">
        <v>13</v>
      </c>
      <c r="C85" t="s">
        <v>13</v>
      </c>
      <c r="D85" t="s">
        <v>18</v>
      </c>
      <c r="E85">
        <v>43</v>
      </c>
      <c r="F85">
        <v>124</v>
      </c>
      <c r="G85">
        <v>255</v>
      </c>
      <c r="H85">
        <v>131.17402145819</v>
      </c>
      <c r="I85">
        <v>93.396818912051003</v>
      </c>
      <c r="J85">
        <v>93.396818912051003</v>
      </c>
      <c r="K85" t="s">
        <v>29</v>
      </c>
      <c r="L85" t="s">
        <v>16</v>
      </c>
      <c r="M85" t="s">
        <v>26</v>
      </c>
      <c r="N85" t="b">
        <v>1</v>
      </c>
    </row>
    <row r="86" spans="1:14" x14ac:dyDescent="0.2">
      <c r="A86">
        <v>673</v>
      </c>
      <c r="B86" t="s">
        <v>13</v>
      </c>
      <c r="C86" t="s">
        <v>22</v>
      </c>
      <c r="D86" t="s">
        <v>14</v>
      </c>
      <c r="E86">
        <v>277</v>
      </c>
      <c r="F86">
        <v>96</v>
      </c>
      <c r="G86">
        <v>51</v>
      </c>
      <c r="H86">
        <v>357.39802453333999</v>
      </c>
      <c r="I86">
        <v>12.524422263269001</v>
      </c>
      <c r="J86">
        <v>87.475577736730997</v>
      </c>
      <c r="K86" t="s">
        <v>29</v>
      </c>
      <c r="L86" t="s">
        <v>16</v>
      </c>
      <c r="M86" t="s">
        <v>26</v>
      </c>
      <c r="N86" t="b">
        <v>0</v>
      </c>
    </row>
    <row r="87" spans="1:14" x14ac:dyDescent="0.2">
      <c r="A87">
        <v>674</v>
      </c>
      <c r="B87" t="s">
        <v>13</v>
      </c>
      <c r="C87" t="s">
        <v>22</v>
      </c>
      <c r="D87" t="s">
        <v>18</v>
      </c>
      <c r="E87">
        <v>159</v>
      </c>
      <c r="F87">
        <v>10</v>
      </c>
      <c r="G87">
        <v>249</v>
      </c>
      <c r="H87">
        <v>159.24130157734999</v>
      </c>
      <c r="I87">
        <v>0.73864143996641995</v>
      </c>
      <c r="J87">
        <v>99.261081526206993</v>
      </c>
      <c r="K87" t="s">
        <v>29</v>
      </c>
      <c r="L87" t="s">
        <v>16</v>
      </c>
      <c r="M87" t="s">
        <v>26</v>
      </c>
      <c r="N87" t="b">
        <v>0</v>
      </c>
    </row>
    <row r="88" spans="1:14" x14ac:dyDescent="0.2">
      <c r="A88">
        <v>721</v>
      </c>
      <c r="B88" t="s">
        <v>13</v>
      </c>
      <c r="C88" t="s">
        <v>13</v>
      </c>
      <c r="D88" t="s">
        <v>14</v>
      </c>
      <c r="E88">
        <v>212</v>
      </c>
      <c r="F88">
        <v>95</v>
      </c>
      <c r="G88">
        <v>59</v>
      </c>
      <c r="H88">
        <v>304.30140187504998</v>
      </c>
      <c r="I88">
        <v>76.430866044338003</v>
      </c>
      <c r="J88">
        <v>76.430866044338003</v>
      </c>
      <c r="K88" t="s">
        <v>29</v>
      </c>
      <c r="L88" t="s">
        <v>16</v>
      </c>
      <c r="M88" t="s">
        <v>27</v>
      </c>
      <c r="N88" t="b">
        <v>1</v>
      </c>
    </row>
    <row r="89" spans="1:14" x14ac:dyDescent="0.2">
      <c r="A89">
        <v>722</v>
      </c>
      <c r="B89" t="s">
        <v>13</v>
      </c>
      <c r="C89" t="s">
        <v>19</v>
      </c>
      <c r="D89" t="s">
        <v>18</v>
      </c>
      <c r="E89">
        <v>55</v>
      </c>
      <c r="F89">
        <v>142</v>
      </c>
      <c r="G89">
        <v>244</v>
      </c>
      <c r="H89">
        <v>152.72388127904</v>
      </c>
      <c r="I89">
        <v>2.4264161100487E-3</v>
      </c>
      <c r="J89">
        <v>99.727507828013003</v>
      </c>
      <c r="K89" t="s">
        <v>29</v>
      </c>
      <c r="L89" t="s">
        <v>16</v>
      </c>
      <c r="M89" t="s">
        <v>27</v>
      </c>
      <c r="N89" t="b">
        <v>0</v>
      </c>
    </row>
    <row r="90" spans="1:14" x14ac:dyDescent="0.2">
      <c r="A90">
        <v>723</v>
      </c>
      <c r="B90" t="s">
        <v>13</v>
      </c>
      <c r="C90" t="s">
        <v>13</v>
      </c>
      <c r="D90" t="s">
        <v>14</v>
      </c>
      <c r="E90">
        <v>212</v>
      </c>
      <c r="F90">
        <v>96</v>
      </c>
      <c r="G90">
        <v>57</v>
      </c>
      <c r="H90">
        <v>305.55967205344001</v>
      </c>
      <c r="I90">
        <v>62.693231596902997</v>
      </c>
      <c r="J90">
        <v>62.693231596902997</v>
      </c>
      <c r="K90" t="s">
        <v>29</v>
      </c>
      <c r="L90" t="s">
        <v>16</v>
      </c>
      <c r="M90" t="s">
        <v>27</v>
      </c>
      <c r="N90" t="b">
        <v>1</v>
      </c>
    </row>
    <row r="91" spans="1:14" x14ac:dyDescent="0.2">
      <c r="A91">
        <v>724</v>
      </c>
      <c r="B91" t="s">
        <v>13</v>
      </c>
      <c r="C91" t="s">
        <v>19</v>
      </c>
      <c r="D91" t="s">
        <v>18</v>
      </c>
      <c r="E91">
        <v>42</v>
      </c>
      <c r="F91">
        <v>139</v>
      </c>
      <c r="G91">
        <v>251</v>
      </c>
      <c r="H91">
        <v>144.89050402076001</v>
      </c>
      <c r="I91">
        <v>0</v>
      </c>
      <c r="J91">
        <v>99.975284412646005</v>
      </c>
      <c r="K91" t="s">
        <v>29</v>
      </c>
      <c r="L91" t="s">
        <v>16</v>
      </c>
      <c r="M91" t="s">
        <v>27</v>
      </c>
      <c r="N91" t="b">
        <v>0</v>
      </c>
    </row>
    <row r="92" spans="1:14" x14ac:dyDescent="0.2">
      <c r="A92">
        <v>725</v>
      </c>
      <c r="B92" t="s">
        <v>13</v>
      </c>
      <c r="C92" t="s">
        <v>13</v>
      </c>
      <c r="D92" t="s">
        <v>14</v>
      </c>
      <c r="E92">
        <v>252</v>
      </c>
      <c r="F92">
        <v>92</v>
      </c>
      <c r="G92">
        <v>53</v>
      </c>
      <c r="H92">
        <v>335.71131513606002</v>
      </c>
      <c r="I92">
        <v>100</v>
      </c>
      <c r="J92">
        <v>100</v>
      </c>
      <c r="K92" t="s">
        <v>29</v>
      </c>
      <c r="L92" t="s">
        <v>16</v>
      </c>
      <c r="M92" t="s">
        <v>27</v>
      </c>
      <c r="N92" t="b">
        <v>1</v>
      </c>
    </row>
    <row r="93" spans="1:14" x14ac:dyDescent="0.2">
      <c r="A93">
        <v>726</v>
      </c>
      <c r="B93" t="s">
        <v>13</v>
      </c>
      <c r="C93" t="s">
        <v>13</v>
      </c>
      <c r="D93" t="s">
        <v>18</v>
      </c>
      <c r="E93">
        <v>75</v>
      </c>
      <c r="F93">
        <v>35</v>
      </c>
      <c r="G93">
        <v>238</v>
      </c>
      <c r="H93">
        <v>84.820372388886994</v>
      </c>
      <c r="I93">
        <v>78.848190311156998</v>
      </c>
      <c r="J93">
        <v>78.848190311156998</v>
      </c>
      <c r="K93" t="s">
        <v>29</v>
      </c>
      <c r="L93" t="s">
        <v>16</v>
      </c>
      <c r="M93" t="s">
        <v>27</v>
      </c>
      <c r="N93" t="b">
        <v>1</v>
      </c>
    </row>
    <row r="94" spans="1:14" x14ac:dyDescent="0.2">
      <c r="A94">
        <v>775</v>
      </c>
      <c r="B94" t="s">
        <v>13</v>
      </c>
      <c r="C94" t="s">
        <v>19</v>
      </c>
      <c r="D94" t="s">
        <v>14</v>
      </c>
      <c r="E94">
        <v>207</v>
      </c>
      <c r="F94">
        <v>100</v>
      </c>
      <c r="G94">
        <v>49</v>
      </c>
      <c r="H94">
        <v>308.37319696320998</v>
      </c>
      <c r="I94">
        <v>19.014694488819</v>
      </c>
      <c r="J94">
        <v>80.985305511180997</v>
      </c>
      <c r="K94" t="s">
        <v>29</v>
      </c>
      <c r="L94" t="s">
        <v>16</v>
      </c>
      <c r="M94" t="s">
        <v>28</v>
      </c>
      <c r="N94" t="b">
        <v>0</v>
      </c>
    </row>
    <row r="95" spans="1:14" x14ac:dyDescent="0.2">
      <c r="A95">
        <v>776</v>
      </c>
      <c r="B95" t="s">
        <v>13</v>
      </c>
      <c r="C95" t="s">
        <v>19</v>
      </c>
      <c r="D95" t="s">
        <v>18</v>
      </c>
      <c r="E95">
        <v>16</v>
      </c>
      <c r="F95">
        <v>137</v>
      </c>
      <c r="G95">
        <v>236</v>
      </c>
      <c r="H95">
        <v>139.09776179284</v>
      </c>
      <c r="I95">
        <v>1.7934600750158001</v>
      </c>
      <c r="J95">
        <v>97.847317484133995</v>
      </c>
      <c r="K95" t="s">
        <v>29</v>
      </c>
      <c r="L95" t="s">
        <v>16</v>
      </c>
      <c r="M95" t="s">
        <v>28</v>
      </c>
      <c r="N95" t="b">
        <v>0</v>
      </c>
    </row>
    <row r="96" spans="1:14" x14ac:dyDescent="0.2">
      <c r="A96">
        <v>777</v>
      </c>
      <c r="B96" t="s">
        <v>13</v>
      </c>
      <c r="C96" t="s">
        <v>19</v>
      </c>
      <c r="D96" t="s">
        <v>14</v>
      </c>
      <c r="E96">
        <v>207</v>
      </c>
      <c r="F96">
        <v>97</v>
      </c>
      <c r="G96">
        <v>54</v>
      </c>
      <c r="H96">
        <v>304.39563532944999</v>
      </c>
      <c r="I96">
        <v>4.5149960979842998</v>
      </c>
      <c r="J96">
        <v>95.485003902016004</v>
      </c>
      <c r="K96" t="s">
        <v>29</v>
      </c>
      <c r="L96" t="s">
        <v>16</v>
      </c>
      <c r="M96" t="s">
        <v>28</v>
      </c>
      <c r="N96" t="b">
        <v>0</v>
      </c>
    </row>
    <row r="97" spans="1:14" x14ac:dyDescent="0.2">
      <c r="A97">
        <v>778</v>
      </c>
      <c r="B97" t="s">
        <v>13</v>
      </c>
      <c r="C97" t="s">
        <v>19</v>
      </c>
      <c r="D97" t="s">
        <v>18</v>
      </c>
      <c r="E97">
        <v>23</v>
      </c>
      <c r="F97">
        <v>149</v>
      </c>
      <c r="G97">
        <v>251</v>
      </c>
      <c r="H97">
        <v>150.64152410260999</v>
      </c>
      <c r="I97">
        <v>0</v>
      </c>
      <c r="J97">
        <v>99.993510747613001</v>
      </c>
      <c r="K97" t="s">
        <v>29</v>
      </c>
      <c r="L97" t="s">
        <v>16</v>
      </c>
      <c r="M97" t="s">
        <v>28</v>
      </c>
      <c r="N97" t="b">
        <v>0</v>
      </c>
    </row>
    <row r="98" spans="1:14" x14ac:dyDescent="0.2">
      <c r="A98">
        <v>823</v>
      </c>
      <c r="B98" t="s">
        <v>13</v>
      </c>
      <c r="C98" t="s">
        <v>13</v>
      </c>
      <c r="D98" t="s">
        <v>14</v>
      </c>
      <c r="E98">
        <v>224</v>
      </c>
      <c r="F98">
        <v>100</v>
      </c>
      <c r="G98">
        <v>57</v>
      </c>
      <c r="H98">
        <v>315.36184172520001</v>
      </c>
      <c r="I98">
        <v>100</v>
      </c>
      <c r="J98">
        <v>100</v>
      </c>
      <c r="K98" t="s">
        <v>29</v>
      </c>
      <c r="L98" t="s">
        <v>29</v>
      </c>
      <c r="M98" t="s">
        <v>17</v>
      </c>
      <c r="N98" t="b">
        <v>1</v>
      </c>
    </row>
    <row r="99" spans="1:14" x14ac:dyDescent="0.2">
      <c r="A99">
        <v>824</v>
      </c>
      <c r="B99" t="s">
        <v>13</v>
      </c>
      <c r="C99" t="s">
        <v>13</v>
      </c>
      <c r="D99" t="s">
        <v>18</v>
      </c>
      <c r="E99">
        <v>34</v>
      </c>
      <c r="F99">
        <v>93</v>
      </c>
      <c r="G99">
        <v>255</v>
      </c>
      <c r="H99">
        <v>98.729106732863002</v>
      </c>
      <c r="I99">
        <v>100</v>
      </c>
      <c r="J99">
        <v>100</v>
      </c>
      <c r="K99" t="s">
        <v>29</v>
      </c>
      <c r="L99" t="s">
        <v>29</v>
      </c>
      <c r="M99" t="s">
        <v>17</v>
      </c>
      <c r="N99" t="b">
        <v>1</v>
      </c>
    </row>
    <row r="100" spans="1:14" x14ac:dyDescent="0.2">
      <c r="A100">
        <v>825</v>
      </c>
      <c r="B100" t="s">
        <v>13</v>
      </c>
      <c r="C100" t="s">
        <v>13</v>
      </c>
      <c r="D100" t="s">
        <v>14</v>
      </c>
      <c r="E100">
        <v>219</v>
      </c>
      <c r="F100">
        <v>99</v>
      </c>
      <c r="G100">
        <v>52</v>
      </c>
      <c r="H100">
        <v>314.44057863154001</v>
      </c>
      <c r="I100">
        <v>100</v>
      </c>
      <c r="J100">
        <v>100</v>
      </c>
      <c r="K100" t="s">
        <v>29</v>
      </c>
      <c r="L100" t="s">
        <v>29</v>
      </c>
      <c r="M100" t="s">
        <v>17</v>
      </c>
      <c r="N100" t="b">
        <v>1</v>
      </c>
    </row>
    <row r="101" spans="1:14" x14ac:dyDescent="0.2">
      <c r="A101">
        <v>826</v>
      </c>
      <c r="B101" t="s">
        <v>13</v>
      </c>
      <c r="C101" t="s">
        <v>13</v>
      </c>
      <c r="D101" t="s">
        <v>18</v>
      </c>
      <c r="E101">
        <v>12</v>
      </c>
      <c r="F101">
        <v>98</v>
      </c>
      <c r="G101">
        <v>254</v>
      </c>
      <c r="H101">
        <v>98.293168312399004</v>
      </c>
      <c r="I101">
        <v>100</v>
      </c>
      <c r="J101">
        <v>100</v>
      </c>
      <c r="K101" t="s">
        <v>29</v>
      </c>
      <c r="L101" t="s">
        <v>29</v>
      </c>
      <c r="M101" t="s">
        <v>17</v>
      </c>
      <c r="N101" t="b">
        <v>1</v>
      </c>
    </row>
    <row r="102" spans="1:14" x14ac:dyDescent="0.2">
      <c r="A102">
        <v>827</v>
      </c>
      <c r="B102" t="s">
        <v>13</v>
      </c>
      <c r="C102" t="s">
        <v>13</v>
      </c>
      <c r="D102" t="s">
        <v>14</v>
      </c>
      <c r="E102">
        <v>218</v>
      </c>
      <c r="F102">
        <v>99</v>
      </c>
      <c r="G102">
        <v>52</v>
      </c>
      <c r="H102">
        <v>313.79215456371998</v>
      </c>
      <c r="I102">
        <v>100</v>
      </c>
      <c r="J102">
        <v>100</v>
      </c>
      <c r="K102" t="s">
        <v>29</v>
      </c>
      <c r="L102" t="s">
        <v>29</v>
      </c>
      <c r="M102" t="s">
        <v>17</v>
      </c>
      <c r="N102" t="b">
        <v>1</v>
      </c>
    </row>
    <row r="103" spans="1:14" x14ac:dyDescent="0.2">
      <c r="A103">
        <v>828</v>
      </c>
      <c r="B103" t="s">
        <v>13</v>
      </c>
      <c r="C103" t="s">
        <v>13</v>
      </c>
      <c r="D103" t="s">
        <v>18</v>
      </c>
      <c r="E103">
        <v>11</v>
      </c>
      <c r="F103">
        <v>101</v>
      </c>
      <c r="G103">
        <v>254</v>
      </c>
      <c r="H103">
        <v>102.05380663045</v>
      </c>
      <c r="I103">
        <v>99.999705254936003</v>
      </c>
      <c r="J103">
        <v>99.999705254936003</v>
      </c>
      <c r="K103" t="s">
        <v>29</v>
      </c>
      <c r="L103" t="s">
        <v>29</v>
      </c>
      <c r="M103" t="s">
        <v>17</v>
      </c>
      <c r="N103" t="b">
        <v>1</v>
      </c>
    </row>
    <row r="104" spans="1:14" x14ac:dyDescent="0.2">
      <c r="A104">
        <v>871</v>
      </c>
      <c r="B104" t="s">
        <v>13</v>
      </c>
      <c r="C104" t="s">
        <v>13</v>
      </c>
      <c r="D104" t="s">
        <v>14</v>
      </c>
      <c r="E104">
        <v>219</v>
      </c>
      <c r="F104">
        <v>100</v>
      </c>
      <c r="G104">
        <v>60</v>
      </c>
      <c r="H104">
        <v>309.93716205136002</v>
      </c>
      <c r="I104">
        <v>99.999943571718006</v>
      </c>
      <c r="J104">
        <v>99.999943571718006</v>
      </c>
      <c r="K104" t="s">
        <v>29</v>
      </c>
      <c r="L104" t="s">
        <v>29</v>
      </c>
      <c r="M104" t="s">
        <v>26</v>
      </c>
      <c r="N104" t="b">
        <v>1</v>
      </c>
    </row>
    <row r="105" spans="1:14" x14ac:dyDescent="0.2">
      <c r="A105">
        <v>872</v>
      </c>
      <c r="B105" t="s">
        <v>13</v>
      </c>
      <c r="C105" t="s">
        <v>13</v>
      </c>
      <c r="D105" t="s">
        <v>18</v>
      </c>
      <c r="E105">
        <v>51</v>
      </c>
      <c r="F105">
        <v>122</v>
      </c>
      <c r="G105">
        <v>255</v>
      </c>
      <c r="H105">
        <v>132.36948202036999</v>
      </c>
      <c r="I105">
        <v>72.051241393981996</v>
      </c>
      <c r="J105">
        <v>72.051241393981996</v>
      </c>
      <c r="K105" t="s">
        <v>29</v>
      </c>
      <c r="L105" t="s">
        <v>29</v>
      </c>
      <c r="M105" t="s">
        <v>26</v>
      </c>
      <c r="N105" t="b">
        <v>1</v>
      </c>
    </row>
    <row r="106" spans="1:14" x14ac:dyDescent="0.2">
      <c r="A106">
        <v>873</v>
      </c>
      <c r="B106" t="s">
        <v>13</v>
      </c>
      <c r="C106" t="s">
        <v>13</v>
      </c>
      <c r="D106" t="s">
        <v>14</v>
      </c>
      <c r="E106">
        <v>220</v>
      </c>
      <c r="F106">
        <v>100</v>
      </c>
      <c r="G106">
        <v>52</v>
      </c>
      <c r="H106">
        <v>315.25225890639001</v>
      </c>
      <c r="I106">
        <v>100</v>
      </c>
      <c r="J106">
        <v>100</v>
      </c>
      <c r="K106" t="s">
        <v>29</v>
      </c>
      <c r="L106" t="s">
        <v>29</v>
      </c>
      <c r="M106" t="s">
        <v>26</v>
      </c>
      <c r="N106" t="b">
        <v>1</v>
      </c>
    </row>
    <row r="107" spans="1:14" x14ac:dyDescent="0.2">
      <c r="A107">
        <v>874</v>
      </c>
      <c r="B107" t="s">
        <v>13</v>
      </c>
      <c r="C107" t="s">
        <v>13</v>
      </c>
      <c r="D107" t="s">
        <v>18</v>
      </c>
      <c r="E107">
        <v>13</v>
      </c>
      <c r="F107">
        <v>93</v>
      </c>
      <c r="G107">
        <v>255</v>
      </c>
      <c r="H107">
        <v>93.862853002888997</v>
      </c>
      <c r="I107">
        <v>100</v>
      </c>
      <c r="J107">
        <v>100</v>
      </c>
      <c r="K107" t="s">
        <v>29</v>
      </c>
      <c r="L107" t="s">
        <v>29</v>
      </c>
      <c r="M107" t="s">
        <v>26</v>
      </c>
      <c r="N107" t="b">
        <v>1</v>
      </c>
    </row>
    <row r="108" spans="1:14" x14ac:dyDescent="0.2">
      <c r="A108">
        <v>875</v>
      </c>
      <c r="B108" t="s">
        <v>13</v>
      </c>
      <c r="C108" t="s">
        <v>13</v>
      </c>
      <c r="D108" t="s">
        <v>14</v>
      </c>
      <c r="E108">
        <v>220</v>
      </c>
      <c r="F108">
        <v>100</v>
      </c>
      <c r="G108">
        <v>52</v>
      </c>
      <c r="H108">
        <v>315.07972650600999</v>
      </c>
      <c r="I108">
        <v>100</v>
      </c>
      <c r="J108">
        <v>100</v>
      </c>
      <c r="K108" t="s">
        <v>29</v>
      </c>
      <c r="L108" t="s">
        <v>29</v>
      </c>
      <c r="M108" t="s">
        <v>26</v>
      </c>
      <c r="N108" t="b">
        <v>1</v>
      </c>
    </row>
    <row r="109" spans="1:14" x14ac:dyDescent="0.2">
      <c r="A109">
        <v>876</v>
      </c>
      <c r="B109" t="s">
        <v>13</v>
      </c>
      <c r="C109" t="s">
        <v>13</v>
      </c>
      <c r="D109" t="s">
        <v>18</v>
      </c>
      <c r="E109">
        <v>12</v>
      </c>
      <c r="F109">
        <v>94</v>
      </c>
      <c r="G109">
        <v>255</v>
      </c>
      <c r="H109">
        <v>94.771881762019007</v>
      </c>
      <c r="I109">
        <v>100</v>
      </c>
      <c r="J109">
        <v>100</v>
      </c>
      <c r="K109" t="s">
        <v>29</v>
      </c>
      <c r="L109" t="s">
        <v>29</v>
      </c>
      <c r="M109" t="s">
        <v>26</v>
      </c>
      <c r="N109" t="b">
        <v>1</v>
      </c>
    </row>
    <row r="110" spans="1:14" x14ac:dyDescent="0.2">
      <c r="A110">
        <v>917</v>
      </c>
      <c r="B110" t="s">
        <v>13</v>
      </c>
      <c r="C110" t="s">
        <v>13</v>
      </c>
      <c r="D110" t="s">
        <v>14</v>
      </c>
      <c r="E110">
        <v>221</v>
      </c>
      <c r="F110">
        <v>100</v>
      </c>
      <c r="G110">
        <v>57</v>
      </c>
      <c r="H110">
        <v>313.15404668735999</v>
      </c>
      <c r="I110">
        <v>100</v>
      </c>
      <c r="J110">
        <v>100</v>
      </c>
      <c r="K110" t="s">
        <v>29</v>
      </c>
      <c r="L110" t="s">
        <v>29</v>
      </c>
      <c r="M110" t="s">
        <v>27</v>
      </c>
      <c r="N110" t="b">
        <v>1</v>
      </c>
    </row>
    <row r="111" spans="1:14" x14ac:dyDescent="0.2">
      <c r="A111">
        <v>918</v>
      </c>
      <c r="B111" t="s">
        <v>13</v>
      </c>
      <c r="C111" t="s">
        <v>13</v>
      </c>
      <c r="D111" t="s">
        <v>18</v>
      </c>
      <c r="E111">
        <v>35</v>
      </c>
      <c r="F111">
        <v>105</v>
      </c>
      <c r="G111">
        <v>255</v>
      </c>
      <c r="H111">
        <v>110.59515084633</v>
      </c>
      <c r="I111">
        <v>100</v>
      </c>
      <c r="J111">
        <v>100</v>
      </c>
      <c r="K111" t="s">
        <v>29</v>
      </c>
      <c r="L111" t="s">
        <v>29</v>
      </c>
      <c r="M111" t="s">
        <v>27</v>
      </c>
      <c r="N111" t="b">
        <v>1</v>
      </c>
    </row>
    <row r="112" spans="1:14" x14ac:dyDescent="0.2">
      <c r="A112">
        <v>919</v>
      </c>
      <c r="B112" t="s">
        <v>13</v>
      </c>
      <c r="C112" t="s">
        <v>13</v>
      </c>
      <c r="D112" t="s">
        <v>14</v>
      </c>
      <c r="E112">
        <v>219</v>
      </c>
      <c r="F112">
        <v>100</v>
      </c>
      <c r="G112">
        <v>52</v>
      </c>
      <c r="H112">
        <v>314.33490795977002</v>
      </c>
      <c r="I112">
        <v>100</v>
      </c>
      <c r="J112">
        <v>100</v>
      </c>
      <c r="K112" t="s">
        <v>29</v>
      </c>
      <c r="L112" t="s">
        <v>29</v>
      </c>
      <c r="M112" t="s">
        <v>27</v>
      </c>
      <c r="N112" t="b">
        <v>1</v>
      </c>
    </row>
    <row r="113" spans="1:14" x14ac:dyDescent="0.2">
      <c r="A113">
        <v>920</v>
      </c>
      <c r="B113" t="s">
        <v>13</v>
      </c>
      <c r="C113" t="s">
        <v>13</v>
      </c>
      <c r="D113" t="s">
        <v>18</v>
      </c>
      <c r="E113">
        <v>12</v>
      </c>
      <c r="F113">
        <v>98</v>
      </c>
      <c r="G113">
        <v>255</v>
      </c>
      <c r="H113">
        <v>99.035371316454999</v>
      </c>
      <c r="I113">
        <v>100</v>
      </c>
      <c r="J113">
        <v>100</v>
      </c>
      <c r="K113" t="s">
        <v>29</v>
      </c>
      <c r="L113" t="s">
        <v>29</v>
      </c>
      <c r="M113" t="s">
        <v>27</v>
      </c>
      <c r="N113" t="b">
        <v>1</v>
      </c>
    </row>
    <row r="114" spans="1:14" x14ac:dyDescent="0.2">
      <c r="A114">
        <v>921</v>
      </c>
      <c r="B114" t="s">
        <v>13</v>
      </c>
      <c r="C114" t="s">
        <v>13</v>
      </c>
      <c r="D114" t="s">
        <v>14</v>
      </c>
      <c r="E114">
        <v>219</v>
      </c>
      <c r="F114">
        <v>99</v>
      </c>
      <c r="G114">
        <v>52</v>
      </c>
      <c r="H114">
        <v>314.78529891186002</v>
      </c>
      <c r="I114">
        <v>100</v>
      </c>
      <c r="J114">
        <v>100</v>
      </c>
      <c r="K114" t="s">
        <v>29</v>
      </c>
      <c r="L114" t="s">
        <v>29</v>
      </c>
      <c r="M114" t="s">
        <v>27</v>
      </c>
      <c r="N114" t="b">
        <v>1</v>
      </c>
    </row>
    <row r="115" spans="1:14" x14ac:dyDescent="0.2">
      <c r="A115">
        <v>922</v>
      </c>
      <c r="B115" t="s">
        <v>13</v>
      </c>
      <c r="C115" t="s">
        <v>13</v>
      </c>
      <c r="D115" t="s">
        <v>18</v>
      </c>
      <c r="E115">
        <v>12</v>
      </c>
      <c r="F115">
        <v>95</v>
      </c>
      <c r="G115">
        <v>254</v>
      </c>
      <c r="H115">
        <v>96.271018036656997</v>
      </c>
      <c r="I115">
        <v>99.998010470818002</v>
      </c>
      <c r="J115">
        <v>99.998010470818002</v>
      </c>
      <c r="K115" t="s">
        <v>29</v>
      </c>
      <c r="L115" t="s">
        <v>29</v>
      </c>
      <c r="M115" t="s">
        <v>27</v>
      </c>
      <c r="N115" t="b">
        <v>1</v>
      </c>
    </row>
    <row r="116" spans="1:14" x14ac:dyDescent="0.2">
      <c r="A116">
        <v>965</v>
      </c>
      <c r="B116" t="s">
        <v>13</v>
      </c>
      <c r="C116" t="s">
        <v>13</v>
      </c>
      <c r="D116" t="s">
        <v>14</v>
      </c>
      <c r="E116">
        <v>219</v>
      </c>
      <c r="F116">
        <v>100</v>
      </c>
      <c r="G116">
        <v>59</v>
      </c>
      <c r="H116">
        <v>310.89852553405001</v>
      </c>
      <c r="I116">
        <v>100</v>
      </c>
      <c r="J116">
        <v>100</v>
      </c>
      <c r="K116" t="s">
        <v>29</v>
      </c>
      <c r="L116" t="s">
        <v>29</v>
      </c>
      <c r="M116" t="s">
        <v>28</v>
      </c>
      <c r="N116" t="b">
        <v>1</v>
      </c>
    </row>
    <row r="117" spans="1:14" x14ac:dyDescent="0.2">
      <c r="A117">
        <v>966</v>
      </c>
      <c r="B117" t="s">
        <v>13</v>
      </c>
      <c r="C117" t="s">
        <v>13</v>
      </c>
      <c r="D117" t="s">
        <v>18</v>
      </c>
      <c r="E117">
        <v>44</v>
      </c>
      <c r="F117">
        <v>117</v>
      </c>
      <c r="G117">
        <v>255</v>
      </c>
      <c r="H117">
        <v>124.69635723553</v>
      </c>
      <c r="I117">
        <v>99.878227768244997</v>
      </c>
      <c r="J117">
        <v>99.878227768244997</v>
      </c>
      <c r="K117" t="s">
        <v>29</v>
      </c>
      <c r="L117" t="s">
        <v>29</v>
      </c>
      <c r="M117" t="s">
        <v>28</v>
      </c>
      <c r="N117" t="b">
        <v>1</v>
      </c>
    </row>
    <row r="118" spans="1:14" x14ac:dyDescent="0.2">
      <c r="A118">
        <v>967</v>
      </c>
      <c r="B118" t="s">
        <v>13</v>
      </c>
      <c r="C118" t="s">
        <v>13</v>
      </c>
      <c r="D118" t="s">
        <v>14</v>
      </c>
      <c r="E118">
        <v>219</v>
      </c>
      <c r="F118">
        <v>100</v>
      </c>
      <c r="G118">
        <v>52</v>
      </c>
      <c r="H118">
        <v>314.75813972596001</v>
      </c>
      <c r="I118">
        <v>100</v>
      </c>
      <c r="J118">
        <v>100</v>
      </c>
      <c r="K118" t="s">
        <v>29</v>
      </c>
      <c r="L118" t="s">
        <v>29</v>
      </c>
      <c r="M118" t="s">
        <v>28</v>
      </c>
      <c r="N118" t="b">
        <v>1</v>
      </c>
    </row>
    <row r="119" spans="1:14" x14ac:dyDescent="0.2">
      <c r="A119">
        <v>968</v>
      </c>
      <c r="B119" t="s">
        <v>13</v>
      </c>
      <c r="C119" t="s">
        <v>13</v>
      </c>
      <c r="D119" t="s">
        <v>18</v>
      </c>
      <c r="E119">
        <v>12</v>
      </c>
      <c r="F119">
        <v>96</v>
      </c>
      <c r="G119">
        <v>255</v>
      </c>
      <c r="H119">
        <v>96.887362996635005</v>
      </c>
      <c r="I119">
        <v>100</v>
      </c>
      <c r="J119">
        <v>100</v>
      </c>
      <c r="K119" t="s">
        <v>29</v>
      </c>
      <c r="L119" t="s">
        <v>29</v>
      </c>
      <c r="M119" t="s">
        <v>28</v>
      </c>
      <c r="N119" t="b">
        <v>1</v>
      </c>
    </row>
    <row r="120" spans="1:14" x14ac:dyDescent="0.2">
      <c r="A120">
        <v>969</v>
      </c>
      <c r="B120" t="s">
        <v>13</v>
      </c>
      <c r="C120" t="s">
        <v>13</v>
      </c>
      <c r="D120" t="s">
        <v>14</v>
      </c>
      <c r="E120">
        <v>219</v>
      </c>
      <c r="F120">
        <v>100</v>
      </c>
      <c r="G120">
        <v>52</v>
      </c>
      <c r="H120">
        <v>314.52995419026001</v>
      </c>
      <c r="I120">
        <v>100</v>
      </c>
      <c r="J120">
        <v>100</v>
      </c>
      <c r="K120" t="s">
        <v>29</v>
      </c>
      <c r="L120" t="s">
        <v>29</v>
      </c>
      <c r="M120" t="s">
        <v>28</v>
      </c>
      <c r="N120" t="b">
        <v>1</v>
      </c>
    </row>
    <row r="121" spans="1:14" x14ac:dyDescent="0.2">
      <c r="A121">
        <v>970</v>
      </c>
      <c r="B121" t="s">
        <v>13</v>
      </c>
      <c r="C121" t="s">
        <v>13</v>
      </c>
      <c r="D121" t="s">
        <v>18</v>
      </c>
      <c r="E121">
        <v>12</v>
      </c>
      <c r="F121">
        <v>98</v>
      </c>
      <c r="G121">
        <v>255</v>
      </c>
      <c r="H121">
        <v>98.452474223882007</v>
      </c>
      <c r="I121">
        <v>100</v>
      </c>
      <c r="J121">
        <v>100</v>
      </c>
      <c r="K121" t="s">
        <v>29</v>
      </c>
      <c r="L121" t="s">
        <v>29</v>
      </c>
      <c r="M121" t="s">
        <v>28</v>
      </c>
      <c r="N121" t="b">
        <v>1</v>
      </c>
    </row>
    <row r="122" spans="1:14" x14ac:dyDescent="0.2">
      <c r="A122">
        <v>1007</v>
      </c>
      <c r="B122" t="s">
        <v>13</v>
      </c>
      <c r="C122" t="s">
        <v>13</v>
      </c>
      <c r="D122" t="s">
        <v>14</v>
      </c>
      <c r="E122">
        <v>223</v>
      </c>
      <c r="F122">
        <v>100</v>
      </c>
      <c r="G122">
        <v>58</v>
      </c>
      <c r="H122">
        <v>313.97388228313997</v>
      </c>
      <c r="I122">
        <v>100</v>
      </c>
      <c r="J122">
        <v>100</v>
      </c>
      <c r="K122" t="s">
        <v>31</v>
      </c>
      <c r="L122" t="s">
        <v>16</v>
      </c>
      <c r="M122" t="s">
        <v>17</v>
      </c>
      <c r="N122" t="b">
        <v>1</v>
      </c>
    </row>
    <row r="123" spans="1:14" x14ac:dyDescent="0.2">
      <c r="A123">
        <v>1008</v>
      </c>
      <c r="B123" t="s">
        <v>13</v>
      </c>
      <c r="C123" t="s">
        <v>13</v>
      </c>
      <c r="D123" t="s">
        <v>18</v>
      </c>
      <c r="E123">
        <v>40</v>
      </c>
      <c r="F123">
        <v>101</v>
      </c>
      <c r="G123">
        <v>255</v>
      </c>
      <c r="H123">
        <v>108.63323091101999</v>
      </c>
      <c r="I123">
        <v>99.995147167780004</v>
      </c>
      <c r="J123">
        <v>99.995147167780004</v>
      </c>
      <c r="K123" t="s">
        <v>31</v>
      </c>
      <c r="L123" t="s">
        <v>16</v>
      </c>
      <c r="M123" t="s">
        <v>17</v>
      </c>
      <c r="N123" t="b">
        <v>1</v>
      </c>
    </row>
    <row r="124" spans="1:14" x14ac:dyDescent="0.2">
      <c r="A124">
        <v>1009</v>
      </c>
      <c r="B124" t="s">
        <v>13</v>
      </c>
      <c r="C124" t="s">
        <v>13</v>
      </c>
      <c r="D124" t="s">
        <v>14</v>
      </c>
      <c r="E124">
        <v>221</v>
      </c>
      <c r="F124">
        <v>98</v>
      </c>
      <c r="G124">
        <v>61</v>
      </c>
      <c r="H124">
        <v>310.25140017626001</v>
      </c>
      <c r="I124">
        <v>99.990632905249996</v>
      </c>
      <c r="J124">
        <v>99.990632905249996</v>
      </c>
      <c r="K124" t="s">
        <v>31</v>
      </c>
      <c r="L124" t="s">
        <v>16</v>
      </c>
      <c r="M124" t="s">
        <v>17</v>
      </c>
      <c r="N124" t="b">
        <v>1</v>
      </c>
    </row>
    <row r="125" spans="1:14" x14ac:dyDescent="0.2">
      <c r="A125">
        <v>1010</v>
      </c>
      <c r="B125" t="s">
        <v>13</v>
      </c>
      <c r="C125" t="s">
        <v>13</v>
      </c>
      <c r="D125" t="s">
        <v>18</v>
      </c>
      <c r="E125">
        <v>59</v>
      </c>
      <c r="F125">
        <v>119</v>
      </c>
      <c r="G125">
        <v>253</v>
      </c>
      <c r="H125">
        <v>132.97720253969001</v>
      </c>
      <c r="I125">
        <v>82.152298803551005</v>
      </c>
      <c r="J125">
        <v>82.152298803551005</v>
      </c>
      <c r="K125" t="s">
        <v>31</v>
      </c>
      <c r="L125" t="s">
        <v>16</v>
      </c>
      <c r="M125" t="s">
        <v>17</v>
      </c>
      <c r="N125" t="b">
        <v>1</v>
      </c>
    </row>
    <row r="126" spans="1:14" x14ac:dyDescent="0.2">
      <c r="A126">
        <v>1011</v>
      </c>
      <c r="B126" t="s">
        <v>13</v>
      </c>
      <c r="C126" t="s">
        <v>13</v>
      </c>
      <c r="D126" t="s">
        <v>14</v>
      </c>
      <c r="E126">
        <v>262</v>
      </c>
      <c r="F126">
        <v>64</v>
      </c>
      <c r="G126">
        <v>33</v>
      </c>
      <c r="H126">
        <v>349.54043049767</v>
      </c>
      <c r="I126">
        <v>87.953045536743005</v>
      </c>
      <c r="J126">
        <v>87.953045536743005</v>
      </c>
      <c r="K126" t="s">
        <v>31</v>
      </c>
      <c r="L126" t="s">
        <v>16</v>
      </c>
      <c r="M126" t="s">
        <v>17</v>
      </c>
      <c r="N126" t="b">
        <v>1</v>
      </c>
    </row>
    <row r="127" spans="1:14" x14ac:dyDescent="0.2">
      <c r="A127">
        <v>1012</v>
      </c>
      <c r="B127" t="s">
        <v>13</v>
      </c>
      <c r="C127" t="s">
        <v>22</v>
      </c>
      <c r="D127" t="s">
        <v>18</v>
      </c>
      <c r="E127">
        <v>61</v>
      </c>
      <c r="F127">
        <v>32</v>
      </c>
      <c r="G127">
        <v>135</v>
      </c>
      <c r="H127">
        <v>138.49274853066001</v>
      </c>
      <c r="I127">
        <v>0</v>
      </c>
      <c r="J127">
        <v>98.987302847145997</v>
      </c>
      <c r="K127" t="s">
        <v>31</v>
      </c>
      <c r="L127" t="s">
        <v>16</v>
      </c>
      <c r="M127" t="s">
        <v>17</v>
      </c>
      <c r="N127" t="b">
        <v>0</v>
      </c>
    </row>
    <row r="128" spans="1:14" x14ac:dyDescent="0.2">
      <c r="A128">
        <v>1055</v>
      </c>
      <c r="B128" t="s">
        <v>13</v>
      </c>
      <c r="C128" t="s">
        <v>13</v>
      </c>
      <c r="D128" t="s">
        <v>14</v>
      </c>
      <c r="E128">
        <v>222</v>
      </c>
      <c r="F128">
        <v>100</v>
      </c>
      <c r="G128">
        <v>55</v>
      </c>
      <c r="H128">
        <v>315.25191734744999</v>
      </c>
      <c r="I128">
        <v>100</v>
      </c>
      <c r="J128">
        <v>100</v>
      </c>
      <c r="K128" t="s">
        <v>31</v>
      </c>
      <c r="L128" t="s">
        <v>16</v>
      </c>
      <c r="M128" t="s">
        <v>26</v>
      </c>
      <c r="N128" t="b">
        <v>1</v>
      </c>
    </row>
    <row r="129" spans="1:14" x14ac:dyDescent="0.2">
      <c r="A129">
        <v>1056</v>
      </c>
      <c r="B129" t="s">
        <v>13</v>
      </c>
      <c r="C129" t="s">
        <v>13</v>
      </c>
      <c r="D129" t="s">
        <v>18</v>
      </c>
      <c r="E129">
        <v>27</v>
      </c>
      <c r="F129">
        <v>94</v>
      </c>
      <c r="G129">
        <v>255</v>
      </c>
      <c r="H129">
        <v>97.294590356900997</v>
      </c>
      <c r="I129">
        <v>100</v>
      </c>
      <c r="J129">
        <v>100</v>
      </c>
      <c r="K129" t="s">
        <v>31</v>
      </c>
      <c r="L129" t="s">
        <v>16</v>
      </c>
      <c r="M129" t="s">
        <v>26</v>
      </c>
      <c r="N129" t="b">
        <v>1</v>
      </c>
    </row>
    <row r="130" spans="1:14" x14ac:dyDescent="0.2">
      <c r="A130">
        <v>1057</v>
      </c>
      <c r="B130" t="s">
        <v>13</v>
      </c>
      <c r="C130" t="s">
        <v>13</v>
      </c>
      <c r="D130" t="s">
        <v>14</v>
      </c>
      <c r="E130">
        <v>221</v>
      </c>
      <c r="F130">
        <v>99</v>
      </c>
      <c r="G130">
        <v>52</v>
      </c>
      <c r="H130">
        <v>315.97916565473997</v>
      </c>
      <c r="I130">
        <v>100</v>
      </c>
      <c r="J130">
        <v>100</v>
      </c>
      <c r="K130" t="s">
        <v>31</v>
      </c>
      <c r="L130" t="s">
        <v>16</v>
      </c>
      <c r="M130" t="s">
        <v>26</v>
      </c>
      <c r="N130" t="b">
        <v>1</v>
      </c>
    </row>
    <row r="131" spans="1:14" x14ac:dyDescent="0.2">
      <c r="A131">
        <v>1058</v>
      </c>
      <c r="B131" t="s">
        <v>13</v>
      </c>
      <c r="C131" t="s">
        <v>13</v>
      </c>
      <c r="D131" t="s">
        <v>18</v>
      </c>
      <c r="E131">
        <v>19</v>
      </c>
      <c r="F131">
        <v>93</v>
      </c>
      <c r="G131">
        <v>247</v>
      </c>
      <c r="H131">
        <v>95.391227417501995</v>
      </c>
      <c r="I131">
        <v>95.655699453943996</v>
      </c>
      <c r="J131">
        <v>95.655699453943996</v>
      </c>
      <c r="K131" t="s">
        <v>31</v>
      </c>
      <c r="L131" t="s">
        <v>16</v>
      </c>
      <c r="M131" t="s">
        <v>26</v>
      </c>
      <c r="N131" t="b">
        <v>1</v>
      </c>
    </row>
    <row r="132" spans="1:14" x14ac:dyDescent="0.2">
      <c r="A132">
        <v>1059</v>
      </c>
      <c r="B132" t="s">
        <v>13</v>
      </c>
      <c r="C132" t="s">
        <v>22</v>
      </c>
      <c r="D132" t="s">
        <v>14</v>
      </c>
      <c r="E132">
        <v>278</v>
      </c>
      <c r="F132">
        <v>91</v>
      </c>
      <c r="G132">
        <v>44</v>
      </c>
      <c r="H132">
        <v>360.68215999632002</v>
      </c>
      <c r="I132">
        <v>35.278526346263</v>
      </c>
      <c r="J132">
        <v>64.396997784421998</v>
      </c>
      <c r="K132" t="s">
        <v>31</v>
      </c>
      <c r="L132" t="s">
        <v>16</v>
      </c>
      <c r="M132" t="s">
        <v>26</v>
      </c>
      <c r="N132" t="b">
        <v>0</v>
      </c>
    </row>
    <row r="133" spans="1:14" x14ac:dyDescent="0.2">
      <c r="A133">
        <v>1060</v>
      </c>
      <c r="B133" t="s">
        <v>13</v>
      </c>
      <c r="C133" t="s">
        <v>22</v>
      </c>
      <c r="D133" t="s">
        <v>18</v>
      </c>
      <c r="E133">
        <v>121</v>
      </c>
      <c r="F133">
        <v>9</v>
      </c>
      <c r="G133">
        <v>214</v>
      </c>
      <c r="H133">
        <v>128.44300776554999</v>
      </c>
      <c r="I133">
        <v>10.704171506101</v>
      </c>
      <c r="J133">
        <v>83.418902156501005</v>
      </c>
      <c r="K133" t="s">
        <v>31</v>
      </c>
      <c r="L133" t="s">
        <v>16</v>
      </c>
      <c r="M133" t="s">
        <v>26</v>
      </c>
      <c r="N133" t="b">
        <v>0</v>
      </c>
    </row>
    <row r="134" spans="1:14" x14ac:dyDescent="0.2">
      <c r="A134">
        <v>1103</v>
      </c>
      <c r="B134" t="s">
        <v>13</v>
      </c>
      <c r="C134" t="s">
        <v>13</v>
      </c>
      <c r="D134" t="s">
        <v>14</v>
      </c>
      <c r="E134">
        <v>222</v>
      </c>
      <c r="F134">
        <v>100</v>
      </c>
      <c r="G134">
        <v>58</v>
      </c>
      <c r="H134">
        <v>313.21542910209001</v>
      </c>
      <c r="I134">
        <v>100</v>
      </c>
      <c r="J134">
        <v>100</v>
      </c>
      <c r="K134" t="s">
        <v>31</v>
      </c>
      <c r="L134" t="s">
        <v>16</v>
      </c>
      <c r="M134" t="s">
        <v>27</v>
      </c>
      <c r="N134" t="b">
        <v>1</v>
      </c>
    </row>
    <row r="135" spans="1:14" x14ac:dyDescent="0.2">
      <c r="A135">
        <v>1104</v>
      </c>
      <c r="B135" t="s">
        <v>13</v>
      </c>
      <c r="C135" t="s">
        <v>13</v>
      </c>
      <c r="D135" t="s">
        <v>18</v>
      </c>
      <c r="E135">
        <v>40</v>
      </c>
      <c r="F135">
        <v>105</v>
      </c>
      <c r="G135">
        <v>255</v>
      </c>
      <c r="H135">
        <v>112.55430389758</v>
      </c>
      <c r="I135">
        <v>99.774681871455002</v>
      </c>
      <c r="J135">
        <v>99.774681871455002</v>
      </c>
      <c r="K135" t="s">
        <v>31</v>
      </c>
      <c r="L135" t="s">
        <v>16</v>
      </c>
      <c r="M135" t="s">
        <v>27</v>
      </c>
      <c r="N135" t="b">
        <v>1</v>
      </c>
    </row>
    <row r="136" spans="1:14" x14ac:dyDescent="0.2">
      <c r="A136">
        <v>1105</v>
      </c>
      <c r="B136" t="s">
        <v>13</v>
      </c>
      <c r="C136" t="s">
        <v>13</v>
      </c>
      <c r="D136" t="s">
        <v>14</v>
      </c>
      <c r="E136">
        <v>220</v>
      </c>
      <c r="F136">
        <v>100</v>
      </c>
      <c r="G136">
        <v>57</v>
      </c>
      <c r="H136">
        <v>312.21453427776999</v>
      </c>
      <c r="I136">
        <v>99.995316452625005</v>
      </c>
      <c r="J136">
        <v>99.995316452625005</v>
      </c>
      <c r="K136" t="s">
        <v>31</v>
      </c>
      <c r="L136" t="s">
        <v>16</v>
      </c>
      <c r="M136" t="s">
        <v>27</v>
      </c>
      <c r="N136" t="b">
        <v>1</v>
      </c>
    </row>
    <row r="137" spans="1:14" x14ac:dyDescent="0.2">
      <c r="A137">
        <v>1106</v>
      </c>
      <c r="B137" t="s">
        <v>13</v>
      </c>
      <c r="C137" t="s">
        <v>13</v>
      </c>
      <c r="D137" t="s">
        <v>18</v>
      </c>
      <c r="E137">
        <v>38</v>
      </c>
      <c r="F137">
        <v>110</v>
      </c>
      <c r="G137">
        <v>255</v>
      </c>
      <c r="H137">
        <v>116.67062595781999</v>
      </c>
      <c r="I137">
        <v>98.991852320416001</v>
      </c>
      <c r="J137">
        <v>98.991852320416001</v>
      </c>
      <c r="K137" t="s">
        <v>31</v>
      </c>
      <c r="L137" t="s">
        <v>16</v>
      </c>
      <c r="M137" t="s">
        <v>27</v>
      </c>
      <c r="N137" t="b">
        <v>1</v>
      </c>
    </row>
    <row r="138" spans="1:14" x14ac:dyDescent="0.2">
      <c r="A138">
        <v>1107</v>
      </c>
      <c r="B138" t="s">
        <v>13</v>
      </c>
      <c r="C138" t="s">
        <v>13</v>
      </c>
      <c r="D138" t="s">
        <v>14</v>
      </c>
      <c r="E138">
        <v>274</v>
      </c>
      <c r="F138">
        <v>89</v>
      </c>
      <c r="G138">
        <v>44</v>
      </c>
      <c r="H138">
        <v>357.43950961769002</v>
      </c>
      <c r="I138">
        <v>53.843532679949</v>
      </c>
      <c r="J138">
        <v>53.843532679949</v>
      </c>
      <c r="K138" t="s">
        <v>31</v>
      </c>
      <c r="L138" t="s">
        <v>16</v>
      </c>
      <c r="M138" t="s">
        <v>27</v>
      </c>
      <c r="N138" t="b">
        <v>1</v>
      </c>
    </row>
    <row r="139" spans="1:14" x14ac:dyDescent="0.2">
      <c r="A139">
        <v>1108</v>
      </c>
      <c r="B139" t="s">
        <v>13</v>
      </c>
      <c r="C139" t="s">
        <v>22</v>
      </c>
      <c r="D139" t="s">
        <v>18</v>
      </c>
      <c r="E139">
        <v>110</v>
      </c>
      <c r="F139">
        <v>11</v>
      </c>
      <c r="G139">
        <v>211</v>
      </c>
      <c r="H139">
        <v>119.3668445098</v>
      </c>
      <c r="I139">
        <v>30.831163812179</v>
      </c>
      <c r="J139">
        <v>69.123333381814007</v>
      </c>
      <c r="K139" t="s">
        <v>31</v>
      </c>
      <c r="L139" t="s">
        <v>16</v>
      </c>
      <c r="M139" t="s">
        <v>27</v>
      </c>
      <c r="N139" t="b">
        <v>0</v>
      </c>
    </row>
    <row r="140" spans="1:14" x14ac:dyDescent="0.2">
      <c r="A140">
        <v>1151</v>
      </c>
      <c r="B140" t="s">
        <v>13</v>
      </c>
      <c r="C140" t="s">
        <v>13</v>
      </c>
      <c r="D140" t="s">
        <v>14</v>
      </c>
      <c r="E140">
        <v>222</v>
      </c>
      <c r="F140">
        <v>100</v>
      </c>
      <c r="G140">
        <v>57</v>
      </c>
      <c r="H140">
        <v>314.08044349068001</v>
      </c>
      <c r="I140">
        <v>100</v>
      </c>
      <c r="J140">
        <v>100</v>
      </c>
      <c r="K140" t="s">
        <v>31</v>
      </c>
      <c r="L140" t="s">
        <v>16</v>
      </c>
      <c r="M140" t="s">
        <v>28</v>
      </c>
      <c r="N140" t="b">
        <v>1</v>
      </c>
    </row>
    <row r="141" spans="1:14" x14ac:dyDescent="0.2">
      <c r="A141">
        <v>1152</v>
      </c>
      <c r="B141" t="s">
        <v>13</v>
      </c>
      <c r="C141" t="s">
        <v>13</v>
      </c>
      <c r="D141" t="s">
        <v>18</v>
      </c>
      <c r="E141">
        <v>34</v>
      </c>
      <c r="F141">
        <v>100</v>
      </c>
      <c r="G141">
        <v>255</v>
      </c>
      <c r="H141">
        <v>105.38432785325</v>
      </c>
      <c r="I141">
        <v>100</v>
      </c>
      <c r="J141">
        <v>100</v>
      </c>
      <c r="K141" t="s">
        <v>31</v>
      </c>
      <c r="L141" t="s">
        <v>16</v>
      </c>
      <c r="M141" t="s">
        <v>28</v>
      </c>
      <c r="N141" t="b">
        <v>1</v>
      </c>
    </row>
    <row r="142" spans="1:14" x14ac:dyDescent="0.2">
      <c r="A142">
        <v>1153</v>
      </c>
      <c r="B142" t="s">
        <v>13</v>
      </c>
      <c r="C142" t="s">
        <v>13</v>
      </c>
      <c r="D142" t="s">
        <v>14</v>
      </c>
      <c r="E142">
        <v>236</v>
      </c>
      <c r="F142">
        <v>100</v>
      </c>
      <c r="G142">
        <v>65</v>
      </c>
      <c r="H142">
        <v>318.99186627421</v>
      </c>
      <c r="I142">
        <v>100</v>
      </c>
      <c r="J142">
        <v>100</v>
      </c>
      <c r="K142" t="s">
        <v>31</v>
      </c>
      <c r="L142" t="s">
        <v>16</v>
      </c>
      <c r="M142" t="s">
        <v>28</v>
      </c>
      <c r="N142" t="b">
        <v>1</v>
      </c>
    </row>
    <row r="143" spans="1:14" x14ac:dyDescent="0.2">
      <c r="A143">
        <v>1154</v>
      </c>
      <c r="B143" t="s">
        <v>13</v>
      </c>
      <c r="C143" t="s">
        <v>13</v>
      </c>
      <c r="D143" t="s">
        <v>18</v>
      </c>
      <c r="E143">
        <v>76</v>
      </c>
      <c r="F143">
        <v>89</v>
      </c>
      <c r="G143">
        <v>255</v>
      </c>
      <c r="H143">
        <v>116.70176940454</v>
      </c>
      <c r="I143">
        <v>99.999379288902006</v>
      </c>
      <c r="J143">
        <v>99.999379288902006</v>
      </c>
      <c r="K143" t="s">
        <v>31</v>
      </c>
      <c r="L143" t="s">
        <v>16</v>
      </c>
      <c r="M143" t="s">
        <v>28</v>
      </c>
      <c r="N143" t="b">
        <v>1</v>
      </c>
    </row>
    <row r="144" spans="1:14" x14ac:dyDescent="0.2">
      <c r="A144">
        <v>1155</v>
      </c>
      <c r="B144" t="s">
        <v>13</v>
      </c>
      <c r="C144" t="s">
        <v>22</v>
      </c>
      <c r="D144" t="s">
        <v>14</v>
      </c>
      <c r="E144">
        <v>284</v>
      </c>
      <c r="F144">
        <v>90</v>
      </c>
      <c r="G144">
        <v>44</v>
      </c>
      <c r="H144">
        <v>365.17169229810997</v>
      </c>
      <c r="I144">
        <v>11.551964273717999</v>
      </c>
      <c r="J144">
        <v>79.457664729507997</v>
      </c>
      <c r="K144" t="s">
        <v>31</v>
      </c>
      <c r="L144" t="s">
        <v>16</v>
      </c>
      <c r="M144" t="s">
        <v>28</v>
      </c>
      <c r="N144" t="b">
        <v>0</v>
      </c>
    </row>
    <row r="145" spans="1:14" x14ac:dyDescent="0.2">
      <c r="A145">
        <v>1156</v>
      </c>
      <c r="B145" t="s">
        <v>13</v>
      </c>
      <c r="C145" t="s">
        <v>22</v>
      </c>
      <c r="D145" t="s">
        <v>18</v>
      </c>
      <c r="E145">
        <v>134</v>
      </c>
      <c r="F145">
        <v>8</v>
      </c>
      <c r="G145">
        <v>211</v>
      </c>
      <c r="H145">
        <v>140.91791749505001</v>
      </c>
      <c r="I145">
        <v>1.385169132614E-2</v>
      </c>
      <c r="J145">
        <v>99.947155797590995</v>
      </c>
      <c r="K145" t="s">
        <v>31</v>
      </c>
      <c r="L145" t="s">
        <v>16</v>
      </c>
      <c r="M145" t="s">
        <v>28</v>
      </c>
      <c r="N145" t="b">
        <v>0</v>
      </c>
    </row>
    <row r="146" spans="1:14" x14ac:dyDescent="0.2">
      <c r="A146">
        <v>1201</v>
      </c>
      <c r="B146" t="s">
        <v>13</v>
      </c>
      <c r="C146" t="s">
        <v>13</v>
      </c>
      <c r="D146" t="s">
        <v>14</v>
      </c>
      <c r="E146">
        <v>231</v>
      </c>
      <c r="F146">
        <v>95</v>
      </c>
      <c r="G146">
        <v>58</v>
      </c>
      <c r="H146">
        <v>318.29731663436002</v>
      </c>
      <c r="I146">
        <v>100</v>
      </c>
      <c r="J146">
        <v>100</v>
      </c>
      <c r="K146" t="s">
        <v>31</v>
      </c>
      <c r="L146" t="s">
        <v>29</v>
      </c>
      <c r="M146" t="s">
        <v>17</v>
      </c>
      <c r="N146" t="b">
        <v>1</v>
      </c>
    </row>
    <row r="147" spans="1:14" x14ac:dyDescent="0.2">
      <c r="A147">
        <v>1202</v>
      </c>
      <c r="B147" t="s">
        <v>13</v>
      </c>
      <c r="C147" t="s">
        <v>13</v>
      </c>
      <c r="D147" t="s">
        <v>18</v>
      </c>
      <c r="E147">
        <v>47</v>
      </c>
      <c r="F147">
        <v>76</v>
      </c>
      <c r="G147">
        <v>250</v>
      </c>
      <c r="H147">
        <v>89.449088329871998</v>
      </c>
      <c r="I147">
        <v>100</v>
      </c>
      <c r="J147">
        <v>100</v>
      </c>
      <c r="K147" t="s">
        <v>31</v>
      </c>
      <c r="L147" t="s">
        <v>29</v>
      </c>
      <c r="M147" t="s">
        <v>17</v>
      </c>
      <c r="N147" t="b">
        <v>1</v>
      </c>
    </row>
    <row r="148" spans="1:14" x14ac:dyDescent="0.2">
      <c r="A148">
        <v>1203</v>
      </c>
      <c r="B148" t="s">
        <v>13</v>
      </c>
      <c r="C148" t="s">
        <v>13</v>
      </c>
      <c r="D148" t="s">
        <v>14</v>
      </c>
      <c r="E148">
        <v>220</v>
      </c>
      <c r="F148">
        <v>99</v>
      </c>
      <c r="G148">
        <v>49</v>
      </c>
      <c r="H148">
        <v>317.12717231255999</v>
      </c>
      <c r="I148">
        <v>84.805376149965994</v>
      </c>
      <c r="J148">
        <v>84.805376149965994</v>
      </c>
      <c r="K148" t="s">
        <v>31</v>
      </c>
      <c r="L148" t="s">
        <v>29</v>
      </c>
      <c r="M148" t="s">
        <v>17</v>
      </c>
      <c r="N148" t="b">
        <v>1</v>
      </c>
    </row>
    <row r="149" spans="1:14" x14ac:dyDescent="0.2">
      <c r="A149">
        <v>1204</v>
      </c>
      <c r="B149" t="s">
        <v>13</v>
      </c>
      <c r="C149" t="s">
        <v>13</v>
      </c>
      <c r="D149" t="s">
        <v>18</v>
      </c>
      <c r="E149">
        <v>7</v>
      </c>
      <c r="F149">
        <v>90</v>
      </c>
      <c r="G149">
        <v>241</v>
      </c>
      <c r="H149">
        <v>90.921492107404006</v>
      </c>
      <c r="I149">
        <v>89.283290533894004</v>
      </c>
      <c r="J149">
        <v>89.283290533894004</v>
      </c>
      <c r="K149" t="s">
        <v>31</v>
      </c>
      <c r="L149" t="s">
        <v>29</v>
      </c>
      <c r="M149" t="s">
        <v>17</v>
      </c>
      <c r="N149" t="b">
        <v>1</v>
      </c>
    </row>
    <row r="150" spans="1:14" x14ac:dyDescent="0.2">
      <c r="A150">
        <v>1205</v>
      </c>
      <c r="B150" t="s">
        <v>13</v>
      </c>
      <c r="C150" t="s">
        <v>13</v>
      </c>
      <c r="D150" t="s">
        <v>14</v>
      </c>
      <c r="E150">
        <v>220</v>
      </c>
      <c r="F150">
        <v>99</v>
      </c>
      <c r="G150">
        <v>47</v>
      </c>
      <c r="H150">
        <v>318.43480095704001</v>
      </c>
      <c r="I150">
        <v>78.342943250521998</v>
      </c>
      <c r="J150">
        <v>78.342943250521998</v>
      </c>
      <c r="K150" t="s">
        <v>31</v>
      </c>
      <c r="L150" t="s">
        <v>29</v>
      </c>
      <c r="M150" t="s">
        <v>17</v>
      </c>
      <c r="N150" t="b">
        <v>1</v>
      </c>
    </row>
    <row r="151" spans="1:14" x14ac:dyDescent="0.2">
      <c r="A151">
        <v>1206</v>
      </c>
      <c r="B151" t="s">
        <v>13</v>
      </c>
      <c r="C151" t="s">
        <v>13</v>
      </c>
      <c r="D151" t="s">
        <v>18</v>
      </c>
      <c r="E151">
        <v>6</v>
      </c>
      <c r="F151">
        <v>86</v>
      </c>
      <c r="G151">
        <v>235</v>
      </c>
      <c r="H151">
        <v>88.591603707920996</v>
      </c>
      <c r="I151">
        <v>83.527951042845004</v>
      </c>
      <c r="J151">
        <v>83.527951042845004</v>
      </c>
      <c r="K151" t="s">
        <v>31</v>
      </c>
      <c r="L151" t="s">
        <v>29</v>
      </c>
      <c r="M151" t="s">
        <v>17</v>
      </c>
      <c r="N151" t="b">
        <v>1</v>
      </c>
    </row>
    <row r="152" spans="1:14" x14ac:dyDescent="0.2">
      <c r="A152">
        <v>1249</v>
      </c>
      <c r="B152" t="s">
        <v>13</v>
      </c>
      <c r="C152" t="s">
        <v>19</v>
      </c>
      <c r="D152" t="s">
        <v>14</v>
      </c>
      <c r="E152">
        <v>206</v>
      </c>
      <c r="F152">
        <v>100</v>
      </c>
      <c r="G152">
        <v>44</v>
      </c>
      <c r="H152">
        <v>311.57085935642999</v>
      </c>
      <c r="I152">
        <v>16.423112798441998</v>
      </c>
      <c r="J152">
        <v>83.576887201557994</v>
      </c>
      <c r="K152" t="s">
        <v>31</v>
      </c>
      <c r="L152" t="s">
        <v>29</v>
      </c>
      <c r="M152" t="s">
        <v>26</v>
      </c>
      <c r="N152" t="b">
        <v>0</v>
      </c>
    </row>
    <row r="153" spans="1:14" x14ac:dyDescent="0.2">
      <c r="A153">
        <v>1250</v>
      </c>
      <c r="B153" t="s">
        <v>13</v>
      </c>
      <c r="C153" t="s">
        <v>19</v>
      </c>
      <c r="D153" t="s">
        <v>18</v>
      </c>
      <c r="E153">
        <v>0</v>
      </c>
      <c r="F153">
        <v>140</v>
      </c>
      <c r="G153">
        <v>223</v>
      </c>
      <c r="H153">
        <v>144.12849198681999</v>
      </c>
      <c r="I153">
        <v>0.29083136351606997</v>
      </c>
      <c r="J153">
        <v>83.664068896675005</v>
      </c>
      <c r="K153" t="s">
        <v>31</v>
      </c>
      <c r="L153" t="s">
        <v>29</v>
      </c>
      <c r="M153" t="s">
        <v>26</v>
      </c>
      <c r="N153" t="b">
        <v>0</v>
      </c>
    </row>
    <row r="154" spans="1:14" x14ac:dyDescent="0.2">
      <c r="A154">
        <v>1251</v>
      </c>
      <c r="B154" t="s">
        <v>13</v>
      </c>
      <c r="C154" t="s">
        <v>13</v>
      </c>
      <c r="D154" t="s">
        <v>14</v>
      </c>
      <c r="E154">
        <v>218</v>
      </c>
      <c r="F154">
        <v>99</v>
      </c>
      <c r="G154">
        <v>50</v>
      </c>
      <c r="H154">
        <v>315.23385951847001</v>
      </c>
      <c r="I154">
        <v>92.647068576123004</v>
      </c>
      <c r="J154">
        <v>92.647068576123004</v>
      </c>
      <c r="K154" t="s">
        <v>31</v>
      </c>
      <c r="L154" t="s">
        <v>29</v>
      </c>
      <c r="M154" t="s">
        <v>26</v>
      </c>
      <c r="N154" t="b">
        <v>1</v>
      </c>
    </row>
    <row r="155" spans="1:14" x14ac:dyDescent="0.2">
      <c r="A155">
        <v>1252</v>
      </c>
      <c r="B155" t="s">
        <v>13</v>
      </c>
      <c r="C155" t="s">
        <v>13</v>
      </c>
      <c r="D155" t="s">
        <v>18</v>
      </c>
      <c r="E155">
        <v>9</v>
      </c>
      <c r="F155">
        <v>98</v>
      </c>
      <c r="G155">
        <v>247</v>
      </c>
      <c r="H155">
        <v>98.685520851236006</v>
      </c>
      <c r="I155">
        <v>97.326883328850997</v>
      </c>
      <c r="J155">
        <v>97.326883328850997</v>
      </c>
      <c r="K155" t="s">
        <v>31</v>
      </c>
      <c r="L155" t="s">
        <v>29</v>
      </c>
      <c r="M155" t="s">
        <v>26</v>
      </c>
      <c r="N155" t="b">
        <v>1</v>
      </c>
    </row>
    <row r="156" spans="1:14" x14ac:dyDescent="0.2">
      <c r="A156">
        <v>1253</v>
      </c>
      <c r="B156" t="s">
        <v>13</v>
      </c>
      <c r="C156" t="s">
        <v>13</v>
      </c>
      <c r="D156" t="s">
        <v>14</v>
      </c>
      <c r="E156">
        <v>217</v>
      </c>
      <c r="F156">
        <v>100</v>
      </c>
      <c r="G156">
        <v>52</v>
      </c>
      <c r="H156">
        <v>313.27826064538999</v>
      </c>
      <c r="I156">
        <v>98.137137509625006</v>
      </c>
      <c r="J156">
        <v>98.137137509625006</v>
      </c>
      <c r="K156" t="s">
        <v>31</v>
      </c>
      <c r="L156" t="s">
        <v>29</v>
      </c>
      <c r="M156" t="s">
        <v>26</v>
      </c>
      <c r="N156" t="b">
        <v>1</v>
      </c>
    </row>
    <row r="157" spans="1:14" x14ac:dyDescent="0.2">
      <c r="A157">
        <v>1254</v>
      </c>
      <c r="B157" t="s">
        <v>13</v>
      </c>
      <c r="C157" t="s">
        <v>13</v>
      </c>
      <c r="D157" t="s">
        <v>18</v>
      </c>
      <c r="E157">
        <v>10</v>
      </c>
      <c r="F157">
        <v>105</v>
      </c>
      <c r="G157">
        <v>255</v>
      </c>
      <c r="H157">
        <v>105.69041201484001</v>
      </c>
      <c r="I157">
        <v>99.959325181175998</v>
      </c>
      <c r="J157">
        <v>99.959325181175998</v>
      </c>
      <c r="K157" t="s">
        <v>31</v>
      </c>
      <c r="L157" t="s">
        <v>29</v>
      </c>
      <c r="M157" t="s">
        <v>26</v>
      </c>
      <c r="N157" t="b">
        <v>1</v>
      </c>
    </row>
    <row r="158" spans="1:14" x14ac:dyDescent="0.2">
      <c r="A158">
        <v>1297</v>
      </c>
      <c r="B158" t="s">
        <v>13</v>
      </c>
      <c r="C158" t="s">
        <v>19</v>
      </c>
      <c r="D158" t="s">
        <v>14</v>
      </c>
      <c r="E158">
        <v>210</v>
      </c>
      <c r="F158">
        <v>99</v>
      </c>
      <c r="G158">
        <v>48</v>
      </c>
      <c r="H158">
        <v>310.97721337361997</v>
      </c>
      <c r="I158">
        <v>18.442173143411001</v>
      </c>
      <c r="J158">
        <v>78.941755291985004</v>
      </c>
      <c r="K158" t="s">
        <v>31</v>
      </c>
      <c r="L158" t="s">
        <v>29</v>
      </c>
      <c r="M158" t="s">
        <v>27</v>
      </c>
      <c r="N158" t="b">
        <v>0</v>
      </c>
    </row>
    <row r="159" spans="1:14" x14ac:dyDescent="0.2">
      <c r="A159">
        <v>1298</v>
      </c>
      <c r="B159" t="s">
        <v>13</v>
      </c>
      <c r="C159" t="s">
        <v>19</v>
      </c>
      <c r="D159" t="s">
        <v>18</v>
      </c>
      <c r="E159">
        <v>1</v>
      </c>
      <c r="F159">
        <v>126</v>
      </c>
      <c r="G159">
        <v>244</v>
      </c>
      <c r="H159">
        <v>126.63928653904</v>
      </c>
      <c r="I159">
        <v>17.956212782021002</v>
      </c>
      <c r="J159">
        <v>78.948865255471006</v>
      </c>
      <c r="K159" t="s">
        <v>31</v>
      </c>
      <c r="L159" t="s">
        <v>29</v>
      </c>
      <c r="M159" t="s">
        <v>27</v>
      </c>
      <c r="N159" t="b">
        <v>0</v>
      </c>
    </row>
    <row r="160" spans="1:14" x14ac:dyDescent="0.2">
      <c r="A160">
        <v>1299</v>
      </c>
      <c r="B160" t="s">
        <v>13</v>
      </c>
      <c r="C160" t="s">
        <v>13</v>
      </c>
      <c r="D160" t="s">
        <v>14</v>
      </c>
      <c r="E160">
        <v>218</v>
      </c>
      <c r="F160">
        <v>99</v>
      </c>
      <c r="G160">
        <v>50</v>
      </c>
      <c r="H160">
        <v>315.35280122390998</v>
      </c>
      <c r="I160">
        <v>86.598163001388997</v>
      </c>
      <c r="J160">
        <v>86.598163001388997</v>
      </c>
      <c r="K160" t="s">
        <v>31</v>
      </c>
      <c r="L160" t="s">
        <v>29</v>
      </c>
      <c r="M160" t="s">
        <v>27</v>
      </c>
      <c r="N160" t="b">
        <v>1</v>
      </c>
    </row>
    <row r="161" spans="1:14" x14ac:dyDescent="0.2">
      <c r="A161">
        <v>1300</v>
      </c>
      <c r="B161" t="s">
        <v>13</v>
      </c>
      <c r="C161" t="s">
        <v>13</v>
      </c>
      <c r="D161" t="s">
        <v>18</v>
      </c>
      <c r="E161">
        <v>8</v>
      </c>
      <c r="F161">
        <v>98</v>
      </c>
      <c r="G161">
        <v>246</v>
      </c>
      <c r="H161">
        <v>98.943423106143001</v>
      </c>
      <c r="I161">
        <v>92.525633609780002</v>
      </c>
      <c r="J161">
        <v>92.525633609780002</v>
      </c>
      <c r="K161" t="s">
        <v>31</v>
      </c>
      <c r="L161" t="s">
        <v>29</v>
      </c>
      <c r="M161" t="s">
        <v>27</v>
      </c>
      <c r="N161" t="b">
        <v>1</v>
      </c>
    </row>
    <row r="162" spans="1:14" x14ac:dyDescent="0.2">
      <c r="A162">
        <v>1301</v>
      </c>
      <c r="B162" t="s">
        <v>13</v>
      </c>
      <c r="C162" t="s">
        <v>13</v>
      </c>
      <c r="D162" t="s">
        <v>14</v>
      </c>
      <c r="E162">
        <v>220</v>
      </c>
      <c r="F162">
        <v>99</v>
      </c>
      <c r="G162">
        <v>48</v>
      </c>
      <c r="H162">
        <v>318.05186719979002</v>
      </c>
      <c r="I162">
        <v>85.000055264699</v>
      </c>
      <c r="J162">
        <v>85.000055264699</v>
      </c>
      <c r="K162" t="s">
        <v>31</v>
      </c>
      <c r="L162" t="s">
        <v>29</v>
      </c>
      <c r="M162" t="s">
        <v>27</v>
      </c>
      <c r="N162" t="b">
        <v>1</v>
      </c>
    </row>
    <row r="163" spans="1:14" x14ac:dyDescent="0.2">
      <c r="A163">
        <v>1302</v>
      </c>
      <c r="B163" t="s">
        <v>13</v>
      </c>
      <c r="C163" t="s">
        <v>13</v>
      </c>
      <c r="D163" t="s">
        <v>18</v>
      </c>
      <c r="E163">
        <v>7</v>
      </c>
      <c r="F163">
        <v>88</v>
      </c>
      <c r="G163">
        <v>236</v>
      </c>
      <c r="H163">
        <v>90.650761005134001</v>
      </c>
      <c r="I163">
        <v>90.403469149402994</v>
      </c>
      <c r="J163">
        <v>90.403469149402994</v>
      </c>
      <c r="K163" t="s">
        <v>31</v>
      </c>
      <c r="L163" t="s">
        <v>29</v>
      </c>
      <c r="M163" t="s">
        <v>27</v>
      </c>
      <c r="N163" t="b">
        <v>1</v>
      </c>
    </row>
    <row r="164" spans="1:14" x14ac:dyDescent="0.2">
      <c r="A164">
        <v>1345</v>
      </c>
      <c r="B164" t="s">
        <v>13</v>
      </c>
      <c r="C164" t="s">
        <v>19</v>
      </c>
      <c r="D164" t="s">
        <v>14</v>
      </c>
      <c r="E164">
        <v>204</v>
      </c>
      <c r="F164">
        <v>100</v>
      </c>
      <c r="G164">
        <v>47</v>
      </c>
      <c r="H164">
        <v>307.93807255399003</v>
      </c>
      <c r="I164">
        <v>6.6355144933219998</v>
      </c>
      <c r="J164">
        <v>93.364485506677994</v>
      </c>
      <c r="K164" t="s">
        <v>31</v>
      </c>
      <c r="L164" t="s">
        <v>29</v>
      </c>
      <c r="M164" t="s">
        <v>28</v>
      </c>
      <c r="N164" t="b">
        <v>0</v>
      </c>
    </row>
    <row r="165" spans="1:14" x14ac:dyDescent="0.2">
      <c r="A165">
        <v>1346</v>
      </c>
      <c r="B165" t="s">
        <v>13</v>
      </c>
      <c r="C165" t="s">
        <v>19</v>
      </c>
      <c r="D165" t="s">
        <v>18</v>
      </c>
      <c r="E165">
        <v>0</v>
      </c>
      <c r="F165">
        <v>150</v>
      </c>
      <c r="G165">
        <v>241</v>
      </c>
      <c r="H165">
        <v>150.78714793694999</v>
      </c>
      <c r="I165">
        <v>0.34844463905931999</v>
      </c>
      <c r="J165">
        <v>93.424243056923004</v>
      </c>
      <c r="K165" t="s">
        <v>31</v>
      </c>
      <c r="L165" t="s">
        <v>29</v>
      </c>
      <c r="M165" t="s">
        <v>28</v>
      </c>
      <c r="N165" t="b">
        <v>0</v>
      </c>
    </row>
    <row r="166" spans="1:14" x14ac:dyDescent="0.2">
      <c r="A166">
        <v>1347</v>
      </c>
      <c r="B166" t="s">
        <v>13</v>
      </c>
      <c r="C166" t="s">
        <v>13</v>
      </c>
      <c r="D166" t="s">
        <v>14</v>
      </c>
      <c r="E166">
        <v>218</v>
      </c>
      <c r="F166">
        <v>99</v>
      </c>
      <c r="G166">
        <v>49</v>
      </c>
      <c r="H166">
        <v>315.91385856078</v>
      </c>
      <c r="I166">
        <v>69.547455797450993</v>
      </c>
      <c r="J166">
        <v>69.547455797450993</v>
      </c>
      <c r="K166" t="s">
        <v>31</v>
      </c>
      <c r="L166" t="s">
        <v>29</v>
      </c>
      <c r="M166" t="s">
        <v>28</v>
      </c>
      <c r="N166" t="b">
        <v>1</v>
      </c>
    </row>
    <row r="167" spans="1:14" x14ac:dyDescent="0.2">
      <c r="A167">
        <v>1348</v>
      </c>
      <c r="B167" t="s">
        <v>13</v>
      </c>
      <c r="C167" t="s">
        <v>13</v>
      </c>
      <c r="D167" t="s">
        <v>18</v>
      </c>
      <c r="E167">
        <v>6</v>
      </c>
      <c r="F167">
        <v>96</v>
      </c>
      <c r="G167">
        <v>243</v>
      </c>
      <c r="H167">
        <v>96.761176630232995</v>
      </c>
      <c r="I167">
        <v>75.155864874125001</v>
      </c>
      <c r="J167">
        <v>75.155864874125001</v>
      </c>
      <c r="K167" t="s">
        <v>31</v>
      </c>
      <c r="L167" t="s">
        <v>29</v>
      </c>
      <c r="M167" t="s">
        <v>28</v>
      </c>
      <c r="N167" t="b">
        <v>1</v>
      </c>
    </row>
    <row r="168" spans="1:14" x14ac:dyDescent="0.2">
      <c r="A168">
        <v>1349</v>
      </c>
      <c r="B168" t="s">
        <v>13</v>
      </c>
      <c r="C168" t="s">
        <v>13</v>
      </c>
      <c r="D168" t="s">
        <v>14</v>
      </c>
      <c r="E168">
        <v>219</v>
      </c>
      <c r="F168">
        <v>99</v>
      </c>
      <c r="G168">
        <v>49</v>
      </c>
      <c r="H168">
        <v>316.65842996718999</v>
      </c>
      <c r="I168">
        <v>85.447625644294007</v>
      </c>
      <c r="J168">
        <v>85.447625644294007</v>
      </c>
      <c r="K168" t="s">
        <v>31</v>
      </c>
      <c r="L168" t="s">
        <v>29</v>
      </c>
      <c r="M168" t="s">
        <v>28</v>
      </c>
      <c r="N168" t="b">
        <v>1</v>
      </c>
    </row>
    <row r="169" spans="1:14" x14ac:dyDescent="0.2">
      <c r="A169">
        <v>1350</v>
      </c>
      <c r="B169" t="s">
        <v>13</v>
      </c>
      <c r="C169" t="s">
        <v>13</v>
      </c>
      <c r="D169" t="s">
        <v>18</v>
      </c>
      <c r="E169">
        <v>7</v>
      </c>
      <c r="F169">
        <v>91</v>
      </c>
      <c r="G169">
        <v>243</v>
      </c>
      <c r="H169">
        <v>92.358835351492999</v>
      </c>
      <c r="I169">
        <v>90.846102549175995</v>
      </c>
      <c r="J169">
        <v>90.846102549175995</v>
      </c>
      <c r="K169" t="s">
        <v>31</v>
      </c>
      <c r="L169" t="s">
        <v>29</v>
      </c>
      <c r="M169" t="s">
        <v>28</v>
      </c>
      <c r="N169" t="b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9"/>
  <sheetViews>
    <sheetView topLeftCell="D1" workbookViewId="0">
      <selection activeCell="O13" sqref="O13"/>
    </sheetView>
  </sheetViews>
  <sheetFormatPr baseColWidth="10" defaultColWidth="8.83203125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37</v>
      </c>
      <c r="P1" t="s">
        <v>17</v>
      </c>
      <c r="Q1" t="s">
        <v>27</v>
      </c>
      <c r="R1" t="s">
        <v>28</v>
      </c>
      <c r="S1" t="s">
        <v>26</v>
      </c>
    </row>
    <row r="2" spans="1:19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O2" t="b">
        <v>1</v>
      </c>
      <c r="P2">
        <f>COUNTIFS($L$2:$L$169,"artificial",$M$2:$M$169,P$1,$N$2:$N$169,"TRUE")</f>
        <v>15</v>
      </c>
      <c r="Q2">
        <f t="shared" ref="Q2:S2" si="0">COUNTIFS($L$2:$L$169,"artificial",$M$2:$M$169,Q$1,$N$2:$N$169,"TRUE")</f>
        <v>16</v>
      </c>
      <c r="R2">
        <f t="shared" si="0"/>
        <v>9</v>
      </c>
      <c r="S2">
        <f t="shared" si="0"/>
        <v>15</v>
      </c>
    </row>
    <row r="3" spans="1:19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O3" t="b">
        <v>0</v>
      </c>
      <c r="P3">
        <f>COUNTIFS($L$2:$L$169,"artificial",$M$2:$M$169,P$1,$N$2:$N$169,"FALSE")</f>
        <v>3</v>
      </c>
      <c r="Q3">
        <f t="shared" ref="Q3:S3" si="1">COUNTIFS($L$2:$L$169,"artificial",$M$2:$M$169,Q$1,$N$2:$N$169,"FALSE")</f>
        <v>4</v>
      </c>
      <c r="R3">
        <f t="shared" si="1"/>
        <v>7</v>
      </c>
      <c r="S3">
        <f t="shared" si="1"/>
        <v>5</v>
      </c>
    </row>
    <row r="4" spans="1:19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</row>
    <row r="5" spans="1:19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O5" t="s">
        <v>29</v>
      </c>
    </row>
    <row r="6" spans="1:19" x14ac:dyDescent="0.2">
      <c r="A6">
        <v>33</v>
      </c>
      <c r="B6" t="s">
        <v>13</v>
      </c>
      <c r="C6" t="s">
        <v>13</v>
      </c>
      <c r="D6" t="s">
        <v>14</v>
      </c>
      <c r="E6">
        <v>229</v>
      </c>
      <c r="F6">
        <v>71</v>
      </c>
      <c r="G6">
        <v>38</v>
      </c>
      <c r="H6">
        <v>323.17157584081002</v>
      </c>
      <c r="I6">
        <v>93.935765429889997</v>
      </c>
      <c r="J6">
        <v>93.935765429889997</v>
      </c>
      <c r="K6" t="s">
        <v>15</v>
      </c>
      <c r="L6" t="s">
        <v>16</v>
      </c>
      <c r="M6" t="s">
        <v>26</v>
      </c>
      <c r="N6" t="b">
        <v>1</v>
      </c>
      <c r="O6" t="b">
        <v>1</v>
      </c>
      <c r="P6">
        <f>COUNTIFS($L$2:$L$169,"none",$M$2:$M$169,P$1,$N$2:$N$169,"TRUE")</f>
        <v>22</v>
      </c>
      <c r="Q6">
        <f t="shared" ref="Q6:S6" si="2">COUNTIFS($L$2:$L$169,"none",$M$2:$M$169,Q$1,$N$2:$N$169,"TRUE")</f>
        <v>17</v>
      </c>
      <c r="R6">
        <f t="shared" si="2"/>
        <v>21</v>
      </c>
      <c r="S6">
        <f t="shared" si="2"/>
        <v>21</v>
      </c>
    </row>
    <row r="7" spans="1:19" x14ac:dyDescent="0.2">
      <c r="A7">
        <v>34</v>
      </c>
      <c r="B7" t="s">
        <v>13</v>
      </c>
      <c r="C7" t="s">
        <v>13</v>
      </c>
      <c r="D7" t="s">
        <v>18</v>
      </c>
      <c r="E7">
        <v>41</v>
      </c>
      <c r="F7">
        <v>69</v>
      </c>
      <c r="G7">
        <v>156</v>
      </c>
      <c r="H7">
        <v>127.16310951423</v>
      </c>
      <c r="I7">
        <v>33.235750024970002</v>
      </c>
      <c r="J7">
        <v>33.235750024970002</v>
      </c>
      <c r="K7" t="s">
        <v>15</v>
      </c>
      <c r="L7" t="s">
        <v>16</v>
      </c>
      <c r="M7" t="s">
        <v>26</v>
      </c>
      <c r="N7" t="b">
        <v>1</v>
      </c>
      <c r="O7" t="b">
        <v>0</v>
      </c>
      <c r="P7">
        <f>COUNTIFS($L$2:$L$169,"none",$M$2:$M$169,P$1,$N$2:$N$169,"FALSE")</f>
        <v>2</v>
      </c>
      <c r="Q7">
        <f t="shared" ref="Q7:S7" si="3">COUNTIFS($L$2:$L$169,"none",$M$2:$M$169,Q$1,$N$2:$N$169,"FALSE")</f>
        <v>5</v>
      </c>
      <c r="R7">
        <f t="shared" si="3"/>
        <v>3</v>
      </c>
      <c r="S7">
        <f t="shared" si="3"/>
        <v>3</v>
      </c>
    </row>
    <row r="8" spans="1:19" x14ac:dyDescent="0.2">
      <c r="A8">
        <v>35</v>
      </c>
      <c r="B8" t="s">
        <v>13</v>
      </c>
      <c r="C8" t="s">
        <v>13</v>
      </c>
      <c r="D8" t="s">
        <v>14</v>
      </c>
      <c r="E8">
        <v>164</v>
      </c>
      <c r="F8">
        <v>55</v>
      </c>
      <c r="G8">
        <v>42</v>
      </c>
      <c r="H8">
        <v>274.2299271306</v>
      </c>
      <c r="I8">
        <v>54.867644644024999</v>
      </c>
      <c r="J8">
        <v>54.867644644024999</v>
      </c>
      <c r="K8" t="s">
        <v>15</v>
      </c>
      <c r="L8" t="s">
        <v>16</v>
      </c>
      <c r="M8" t="s">
        <v>26</v>
      </c>
      <c r="N8" t="b">
        <v>1</v>
      </c>
    </row>
    <row r="9" spans="1:19" x14ac:dyDescent="0.2">
      <c r="A9">
        <v>36</v>
      </c>
      <c r="B9" t="s">
        <v>13</v>
      </c>
      <c r="C9" t="s">
        <v>25</v>
      </c>
      <c r="D9" t="s">
        <v>18</v>
      </c>
      <c r="E9">
        <v>65</v>
      </c>
      <c r="F9">
        <v>93</v>
      </c>
      <c r="G9">
        <v>152</v>
      </c>
      <c r="H9">
        <v>153.69256182269001</v>
      </c>
      <c r="I9">
        <v>27.617129594883998</v>
      </c>
      <c r="J9">
        <v>34.302865258856002</v>
      </c>
      <c r="K9" t="s">
        <v>15</v>
      </c>
      <c r="L9" t="s">
        <v>16</v>
      </c>
      <c r="M9" t="s">
        <v>26</v>
      </c>
      <c r="N9" t="b">
        <v>0</v>
      </c>
      <c r="P9" s="4">
        <v>0.25</v>
      </c>
      <c r="Q9" s="4">
        <v>0.5</v>
      </c>
      <c r="R9" s="4">
        <v>0.75</v>
      </c>
      <c r="S9" s="4">
        <v>1</v>
      </c>
    </row>
    <row r="10" spans="1:19" x14ac:dyDescent="0.2">
      <c r="A10">
        <v>65</v>
      </c>
      <c r="B10" t="s">
        <v>13</v>
      </c>
      <c r="C10" t="s">
        <v>13</v>
      </c>
      <c r="D10" t="s">
        <v>14</v>
      </c>
      <c r="E10">
        <v>204</v>
      </c>
      <c r="F10">
        <v>54</v>
      </c>
      <c r="G10">
        <v>48</v>
      </c>
      <c r="H10">
        <v>296.18090340318003</v>
      </c>
      <c r="I10">
        <v>83.356704046640999</v>
      </c>
      <c r="J10">
        <v>83.356704046640999</v>
      </c>
      <c r="K10" t="s">
        <v>15</v>
      </c>
      <c r="L10" t="s">
        <v>16</v>
      </c>
      <c r="M10" t="s">
        <v>27</v>
      </c>
      <c r="N10" t="b">
        <v>1</v>
      </c>
      <c r="O10" t="s">
        <v>52</v>
      </c>
      <c r="P10" s="1">
        <f>P2/(P2+P3)</f>
        <v>0.83333333333333337</v>
      </c>
      <c r="Q10" s="1">
        <f t="shared" ref="Q10:S10" si="4">Q2/(Q2+Q3)</f>
        <v>0.8</v>
      </c>
      <c r="R10" s="1">
        <f t="shared" si="4"/>
        <v>0.5625</v>
      </c>
      <c r="S10" s="1">
        <f t="shared" si="4"/>
        <v>0.75</v>
      </c>
    </row>
    <row r="11" spans="1:19" x14ac:dyDescent="0.2">
      <c r="A11">
        <v>66</v>
      </c>
      <c r="B11" t="s">
        <v>13</v>
      </c>
      <c r="C11" t="s">
        <v>19</v>
      </c>
      <c r="D11" t="s">
        <v>18</v>
      </c>
      <c r="E11">
        <v>78</v>
      </c>
      <c r="F11">
        <v>105</v>
      </c>
      <c r="G11">
        <v>167</v>
      </c>
      <c r="H11">
        <v>158.34772131555999</v>
      </c>
      <c r="I11">
        <v>0.55378715590739003</v>
      </c>
      <c r="J11">
        <v>53.106687259228003</v>
      </c>
      <c r="K11" t="s">
        <v>15</v>
      </c>
      <c r="L11" t="s">
        <v>16</v>
      </c>
      <c r="M11" t="s">
        <v>27</v>
      </c>
      <c r="N11" t="b">
        <v>0</v>
      </c>
      <c r="O11" t="s">
        <v>53</v>
      </c>
      <c r="P11" s="1">
        <f>P6/(P6+P7)</f>
        <v>0.91666666666666663</v>
      </c>
      <c r="Q11" s="1">
        <f>Q6/(Q6+Q7)</f>
        <v>0.77272727272727271</v>
      </c>
      <c r="R11" s="1">
        <f>R6/(R6+R7)</f>
        <v>0.875</v>
      </c>
      <c r="S11" s="1">
        <f>S6/(S6+S7)</f>
        <v>0.875</v>
      </c>
    </row>
    <row r="12" spans="1:19" x14ac:dyDescent="0.2">
      <c r="A12">
        <v>67</v>
      </c>
      <c r="B12" t="s">
        <v>13</v>
      </c>
      <c r="C12" t="s">
        <v>13</v>
      </c>
      <c r="D12" t="s">
        <v>14</v>
      </c>
      <c r="E12">
        <v>165</v>
      </c>
      <c r="F12">
        <v>59</v>
      </c>
      <c r="G12">
        <v>50</v>
      </c>
      <c r="H12">
        <v>269.15407903092</v>
      </c>
      <c r="I12">
        <v>53.563982053548997</v>
      </c>
      <c r="J12">
        <v>53.563982053548997</v>
      </c>
      <c r="K12" t="s">
        <v>15</v>
      </c>
      <c r="L12" t="s">
        <v>16</v>
      </c>
      <c r="M12" t="s">
        <v>27</v>
      </c>
      <c r="N12" t="b">
        <v>1</v>
      </c>
    </row>
    <row r="13" spans="1:19" x14ac:dyDescent="0.2">
      <c r="A13">
        <v>68</v>
      </c>
      <c r="B13" t="s">
        <v>13</v>
      </c>
      <c r="C13" t="s">
        <v>13</v>
      </c>
      <c r="D13" t="s">
        <v>18</v>
      </c>
      <c r="E13">
        <v>88</v>
      </c>
      <c r="F13">
        <v>100</v>
      </c>
      <c r="G13">
        <v>169</v>
      </c>
      <c r="H13">
        <v>158.51590718803999</v>
      </c>
      <c r="I13">
        <v>42.919012437357999</v>
      </c>
      <c r="J13">
        <v>42.919012437357999</v>
      </c>
      <c r="K13" t="s">
        <v>15</v>
      </c>
      <c r="L13" t="s">
        <v>16</v>
      </c>
      <c r="M13" t="s">
        <v>27</v>
      </c>
      <c r="N13" t="b">
        <v>1</v>
      </c>
      <c r="P13" s="4"/>
      <c r="Q13" s="4"/>
      <c r="R13" s="4"/>
      <c r="S13" s="4"/>
    </row>
    <row r="14" spans="1:19" x14ac:dyDescent="0.2">
      <c r="A14">
        <v>97</v>
      </c>
      <c r="B14" t="s">
        <v>13</v>
      </c>
      <c r="C14" t="s">
        <v>13</v>
      </c>
      <c r="D14" t="s">
        <v>14</v>
      </c>
      <c r="E14">
        <v>222</v>
      </c>
      <c r="F14">
        <v>69</v>
      </c>
      <c r="G14">
        <v>38</v>
      </c>
      <c r="H14">
        <v>317.85012496893</v>
      </c>
      <c r="I14">
        <v>90.626810995164007</v>
      </c>
      <c r="J14">
        <v>90.626810995164007</v>
      </c>
      <c r="K14" t="s">
        <v>15</v>
      </c>
      <c r="L14" t="s">
        <v>16</v>
      </c>
      <c r="M14" t="s">
        <v>28</v>
      </c>
      <c r="N14" t="b">
        <v>1</v>
      </c>
    </row>
    <row r="15" spans="1:19" x14ac:dyDescent="0.2">
      <c r="A15">
        <v>98</v>
      </c>
      <c r="B15" t="s">
        <v>13</v>
      </c>
      <c r="C15" t="s">
        <v>13</v>
      </c>
      <c r="D15" t="s">
        <v>18</v>
      </c>
      <c r="E15">
        <v>44</v>
      </c>
      <c r="F15">
        <v>71</v>
      </c>
      <c r="G15">
        <v>153</v>
      </c>
      <c r="H15">
        <v>132.14609003351001</v>
      </c>
      <c r="I15">
        <v>36.464519871501999</v>
      </c>
      <c r="J15">
        <v>36.464519871501999</v>
      </c>
      <c r="K15" t="s">
        <v>15</v>
      </c>
      <c r="L15" t="s">
        <v>16</v>
      </c>
      <c r="M15" t="s">
        <v>28</v>
      </c>
      <c r="N15" t="b">
        <v>1</v>
      </c>
    </row>
    <row r="16" spans="1:19" x14ac:dyDescent="0.2">
      <c r="A16">
        <v>99</v>
      </c>
      <c r="B16" t="s">
        <v>13</v>
      </c>
      <c r="C16" t="s">
        <v>13</v>
      </c>
      <c r="D16" t="s">
        <v>14</v>
      </c>
      <c r="E16">
        <v>145</v>
      </c>
      <c r="F16">
        <v>56</v>
      </c>
      <c r="G16">
        <v>48</v>
      </c>
      <c r="H16">
        <v>258.65464714070998</v>
      </c>
      <c r="I16">
        <v>55.977927513357997</v>
      </c>
      <c r="J16">
        <v>55.977927513357997</v>
      </c>
      <c r="K16" t="s">
        <v>15</v>
      </c>
      <c r="L16" t="s">
        <v>16</v>
      </c>
      <c r="M16" t="s">
        <v>28</v>
      </c>
      <c r="N16" t="b">
        <v>1</v>
      </c>
    </row>
    <row r="17" spans="1:14" x14ac:dyDescent="0.2">
      <c r="A17">
        <v>100</v>
      </c>
      <c r="B17" t="s">
        <v>13</v>
      </c>
      <c r="C17" t="s">
        <v>25</v>
      </c>
      <c r="D17" t="s">
        <v>18</v>
      </c>
      <c r="E17">
        <v>81</v>
      </c>
      <c r="F17">
        <v>107</v>
      </c>
      <c r="G17">
        <v>165</v>
      </c>
      <c r="H17">
        <v>161.22765069134999</v>
      </c>
      <c r="I17">
        <v>39.184193761175997</v>
      </c>
      <c r="J17">
        <v>40.583558717294999</v>
      </c>
      <c r="K17" t="s">
        <v>15</v>
      </c>
      <c r="L17" t="s">
        <v>16</v>
      </c>
      <c r="M17" t="s">
        <v>28</v>
      </c>
      <c r="N17" t="b">
        <v>0</v>
      </c>
    </row>
    <row r="18" spans="1:14" x14ac:dyDescent="0.2">
      <c r="A18">
        <v>129</v>
      </c>
      <c r="B18" t="s">
        <v>13</v>
      </c>
      <c r="C18" t="s">
        <v>20</v>
      </c>
      <c r="D18" t="s">
        <v>14</v>
      </c>
      <c r="E18">
        <v>243</v>
      </c>
      <c r="F18">
        <v>99</v>
      </c>
      <c r="G18">
        <v>19</v>
      </c>
      <c r="H18">
        <v>352.54787368988002</v>
      </c>
      <c r="I18">
        <v>36.332816262179001</v>
      </c>
      <c r="J18">
        <v>63.667183737820999</v>
      </c>
      <c r="K18" t="s">
        <v>15</v>
      </c>
      <c r="L18" t="s">
        <v>29</v>
      </c>
      <c r="M18" t="s">
        <v>17</v>
      </c>
      <c r="N18" t="b">
        <v>0</v>
      </c>
    </row>
    <row r="19" spans="1:14" x14ac:dyDescent="0.2">
      <c r="A19">
        <v>130</v>
      </c>
      <c r="B19" t="s">
        <v>13</v>
      </c>
      <c r="C19" t="s">
        <v>20</v>
      </c>
      <c r="D19" t="s">
        <v>18</v>
      </c>
      <c r="E19">
        <v>4</v>
      </c>
      <c r="F19">
        <v>27</v>
      </c>
      <c r="G19">
        <v>97</v>
      </c>
      <c r="H19">
        <v>160.85944272437001</v>
      </c>
      <c r="I19">
        <v>35.991030160351997</v>
      </c>
      <c r="J19">
        <v>64.000449169122007</v>
      </c>
      <c r="K19" t="s">
        <v>15</v>
      </c>
      <c r="L19" t="s">
        <v>29</v>
      </c>
      <c r="M19" t="s">
        <v>17</v>
      </c>
      <c r="N19" t="b">
        <v>0</v>
      </c>
    </row>
    <row r="20" spans="1:14" x14ac:dyDescent="0.2">
      <c r="A20">
        <v>131</v>
      </c>
      <c r="B20" t="s">
        <v>13</v>
      </c>
      <c r="C20" t="s">
        <v>13</v>
      </c>
      <c r="D20" t="s">
        <v>14</v>
      </c>
      <c r="E20">
        <v>224</v>
      </c>
      <c r="F20">
        <v>96</v>
      </c>
      <c r="G20">
        <v>39</v>
      </c>
      <c r="H20">
        <v>325.97615080933002</v>
      </c>
      <c r="I20">
        <v>70.173715372060002</v>
      </c>
      <c r="J20">
        <v>70.173715372060002</v>
      </c>
      <c r="K20" t="s">
        <v>15</v>
      </c>
      <c r="L20" t="s">
        <v>29</v>
      </c>
      <c r="M20" t="s">
        <v>17</v>
      </c>
      <c r="N20" t="b">
        <v>1</v>
      </c>
    </row>
    <row r="21" spans="1:14" x14ac:dyDescent="0.2">
      <c r="A21">
        <v>132</v>
      </c>
      <c r="B21" t="s">
        <v>13</v>
      </c>
      <c r="C21" t="s">
        <v>13</v>
      </c>
      <c r="D21" t="s">
        <v>18</v>
      </c>
      <c r="E21">
        <v>4</v>
      </c>
      <c r="F21">
        <v>65</v>
      </c>
      <c r="G21">
        <v>195</v>
      </c>
      <c r="H21">
        <v>88.578822778114002</v>
      </c>
      <c r="I21">
        <v>54.064939706213003</v>
      </c>
      <c r="J21">
        <v>54.064939706213003</v>
      </c>
      <c r="K21" t="s">
        <v>15</v>
      </c>
      <c r="L21" t="s">
        <v>29</v>
      </c>
      <c r="M21" t="s">
        <v>17</v>
      </c>
      <c r="N21" t="b">
        <v>1</v>
      </c>
    </row>
    <row r="22" spans="1:14" x14ac:dyDescent="0.2">
      <c r="A22">
        <v>133</v>
      </c>
      <c r="B22" t="s">
        <v>13</v>
      </c>
      <c r="C22" t="s">
        <v>13</v>
      </c>
      <c r="D22" t="s">
        <v>14</v>
      </c>
      <c r="E22">
        <v>223</v>
      </c>
      <c r="F22">
        <v>96</v>
      </c>
      <c r="G22">
        <v>42</v>
      </c>
      <c r="H22">
        <v>323.69344314746002</v>
      </c>
      <c r="I22">
        <v>67.220811948964993</v>
      </c>
      <c r="J22">
        <v>67.220811948964993</v>
      </c>
      <c r="K22" t="s">
        <v>15</v>
      </c>
      <c r="L22" t="s">
        <v>29</v>
      </c>
      <c r="M22" t="s">
        <v>17</v>
      </c>
      <c r="N22" t="b">
        <v>1</v>
      </c>
    </row>
    <row r="23" spans="1:14" x14ac:dyDescent="0.2">
      <c r="A23">
        <v>134</v>
      </c>
      <c r="B23" t="s">
        <v>13</v>
      </c>
      <c r="C23" t="s">
        <v>13</v>
      </c>
      <c r="D23" t="s">
        <v>18</v>
      </c>
      <c r="E23">
        <v>5</v>
      </c>
      <c r="F23">
        <v>71</v>
      </c>
      <c r="G23">
        <v>207</v>
      </c>
      <c r="H23">
        <v>85.689912897423994</v>
      </c>
      <c r="I23">
        <v>60.306534866499</v>
      </c>
      <c r="J23">
        <v>60.306534866499</v>
      </c>
      <c r="K23" t="s">
        <v>15</v>
      </c>
      <c r="L23" t="s">
        <v>29</v>
      </c>
      <c r="M23" t="s">
        <v>17</v>
      </c>
      <c r="N23" t="b">
        <v>1</v>
      </c>
    </row>
    <row r="24" spans="1:14" x14ac:dyDescent="0.2">
      <c r="A24">
        <v>177</v>
      </c>
      <c r="B24" t="s">
        <v>13</v>
      </c>
      <c r="C24" t="s">
        <v>13</v>
      </c>
      <c r="D24" t="s">
        <v>14</v>
      </c>
      <c r="E24">
        <v>228</v>
      </c>
      <c r="F24">
        <v>100</v>
      </c>
      <c r="G24">
        <v>37</v>
      </c>
      <c r="H24">
        <v>330.87756628947</v>
      </c>
      <c r="I24">
        <v>72.860479380824003</v>
      </c>
      <c r="J24">
        <v>72.860479380824003</v>
      </c>
      <c r="K24" t="s">
        <v>15</v>
      </c>
      <c r="L24" t="s">
        <v>29</v>
      </c>
      <c r="M24" t="s">
        <v>26</v>
      </c>
      <c r="N24" t="b">
        <v>1</v>
      </c>
    </row>
    <row r="25" spans="1:14" x14ac:dyDescent="0.2">
      <c r="A25">
        <v>178</v>
      </c>
      <c r="B25" t="s">
        <v>13</v>
      </c>
      <c r="C25" t="s">
        <v>20</v>
      </c>
      <c r="D25" t="s">
        <v>18</v>
      </c>
      <c r="E25">
        <v>27</v>
      </c>
      <c r="F25">
        <v>64</v>
      </c>
      <c r="G25">
        <v>161</v>
      </c>
      <c r="H25">
        <v>116.9474354537</v>
      </c>
      <c r="I25">
        <v>2.5453669277227</v>
      </c>
      <c r="J25">
        <v>55.720783833973996</v>
      </c>
      <c r="K25" t="s">
        <v>15</v>
      </c>
      <c r="L25" t="s">
        <v>29</v>
      </c>
      <c r="M25" t="s">
        <v>26</v>
      </c>
      <c r="N25" t="b">
        <v>0</v>
      </c>
    </row>
    <row r="26" spans="1:14" x14ac:dyDescent="0.2">
      <c r="A26">
        <v>179</v>
      </c>
      <c r="B26" t="s">
        <v>13</v>
      </c>
      <c r="C26" t="s">
        <v>13</v>
      </c>
      <c r="D26" t="s">
        <v>14</v>
      </c>
      <c r="E26">
        <v>224</v>
      </c>
      <c r="F26">
        <v>97</v>
      </c>
      <c r="G26">
        <v>43</v>
      </c>
      <c r="H26">
        <v>323.62318191489999</v>
      </c>
      <c r="I26">
        <v>70.922367834471004</v>
      </c>
      <c r="J26">
        <v>70.922367834471004</v>
      </c>
      <c r="K26" t="s">
        <v>15</v>
      </c>
      <c r="L26" t="s">
        <v>29</v>
      </c>
      <c r="M26" t="s">
        <v>26</v>
      </c>
      <c r="N26" t="b">
        <v>1</v>
      </c>
    </row>
    <row r="27" spans="1:14" x14ac:dyDescent="0.2">
      <c r="A27">
        <v>180</v>
      </c>
      <c r="B27" t="s">
        <v>13</v>
      </c>
      <c r="C27" t="s">
        <v>13</v>
      </c>
      <c r="D27" t="s">
        <v>18</v>
      </c>
      <c r="E27">
        <v>3</v>
      </c>
      <c r="F27">
        <v>67</v>
      </c>
      <c r="G27">
        <v>214</v>
      </c>
      <c r="H27">
        <v>79.004168597352006</v>
      </c>
      <c r="I27">
        <v>69.439873849112999</v>
      </c>
      <c r="J27">
        <v>69.439873849112999</v>
      </c>
      <c r="K27" t="s">
        <v>15</v>
      </c>
      <c r="L27" t="s">
        <v>29</v>
      </c>
      <c r="M27" t="s">
        <v>26</v>
      </c>
      <c r="N27" t="b">
        <v>1</v>
      </c>
    </row>
    <row r="28" spans="1:14" x14ac:dyDescent="0.2">
      <c r="A28">
        <v>181</v>
      </c>
      <c r="B28" t="s">
        <v>13</v>
      </c>
      <c r="C28" t="s">
        <v>13</v>
      </c>
      <c r="D28" t="s">
        <v>14</v>
      </c>
      <c r="E28">
        <v>227</v>
      </c>
      <c r="F28">
        <v>97</v>
      </c>
      <c r="G28">
        <v>39</v>
      </c>
      <c r="H28">
        <v>327.85229373294999</v>
      </c>
      <c r="I28">
        <v>81.014733568883997</v>
      </c>
      <c r="J28">
        <v>81.014733568883997</v>
      </c>
      <c r="K28" t="s">
        <v>15</v>
      </c>
      <c r="L28" t="s">
        <v>29</v>
      </c>
      <c r="M28" t="s">
        <v>26</v>
      </c>
      <c r="N28" t="b">
        <v>1</v>
      </c>
    </row>
    <row r="29" spans="1:14" x14ac:dyDescent="0.2">
      <c r="A29">
        <v>182</v>
      </c>
      <c r="B29" t="s">
        <v>13</v>
      </c>
      <c r="C29" t="s">
        <v>13</v>
      </c>
      <c r="D29" t="s">
        <v>18</v>
      </c>
      <c r="E29">
        <v>3</v>
      </c>
      <c r="F29">
        <v>53</v>
      </c>
      <c r="G29">
        <v>198</v>
      </c>
      <c r="H29">
        <v>78.056961614339002</v>
      </c>
      <c r="I29">
        <v>67.361847462060993</v>
      </c>
      <c r="J29">
        <v>67.361847462060993</v>
      </c>
      <c r="K29" t="s">
        <v>15</v>
      </c>
      <c r="L29" t="s">
        <v>29</v>
      </c>
      <c r="M29" t="s">
        <v>26</v>
      </c>
      <c r="N29" t="b">
        <v>1</v>
      </c>
    </row>
    <row r="30" spans="1:14" x14ac:dyDescent="0.2">
      <c r="A30">
        <v>225</v>
      </c>
      <c r="B30" t="s">
        <v>13</v>
      </c>
      <c r="C30" t="s">
        <v>13</v>
      </c>
      <c r="D30" t="s">
        <v>14</v>
      </c>
      <c r="E30">
        <v>226</v>
      </c>
      <c r="F30">
        <v>97</v>
      </c>
      <c r="G30">
        <v>36</v>
      </c>
      <c r="H30">
        <v>329.48401417769998</v>
      </c>
      <c r="I30">
        <v>72.137454360568995</v>
      </c>
      <c r="J30">
        <v>72.137454360568995</v>
      </c>
      <c r="K30" t="s">
        <v>15</v>
      </c>
      <c r="L30" t="s">
        <v>29</v>
      </c>
      <c r="M30" t="s">
        <v>27</v>
      </c>
      <c r="N30" t="b">
        <v>1</v>
      </c>
    </row>
    <row r="31" spans="1:14" x14ac:dyDescent="0.2">
      <c r="A31">
        <v>226</v>
      </c>
      <c r="B31" t="s">
        <v>13</v>
      </c>
      <c r="C31" t="s">
        <v>19</v>
      </c>
      <c r="D31" t="s">
        <v>18</v>
      </c>
      <c r="E31">
        <v>3</v>
      </c>
      <c r="F31">
        <v>57</v>
      </c>
      <c r="G31">
        <v>181</v>
      </c>
      <c r="H31">
        <v>93.203244860305006</v>
      </c>
      <c r="I31">
        <v>43.516382299085002</v>
      </c>
      <c r="J31">
        <v>43.575257625607001</v>
      </c>
      <c r="K31" t="s">
        <v>15</v>
      </c>
      <c r="L31" t="s">
        <v>29</v>
      </c>
      <c r="M31" t="s">
        <v>27</v>
      </c>
      <c r="N31" t="b">
        <v>0</v>
      </c>
    </row>
    <row r="32" spans="1:14" x14ac:dyDescent="0.2">
      <c r="A32">
        <v>227</v>
      </c>
      <c r="B32" t="s">
        <v>13</v>
      </c>
      <c r="C32" t="s">
        <v>13</v>
      </c>
      <c r="D32" t="s">
        <v>14</v>
      </c>
      <c r="E32">
        <v>225</v>
      </c>
      <c r="F32">
        <v>97</v>
      </c>
      <c r="G32">
        <v>38</v>
      </c>
      <c r="H32">
        <v>327.88280000837</v>
      </c>
      <c r="I32">
        <v>70.033416721623993</v>
      </c>
      <c r="J32">
        <v>70.033416721623993</v>
      </c>
      <c r="K32" t="s">
        <v>15</v>
      </c>
      <c r="L32" t="s">
        <v>29</v>
      </c>
      <c r="M32" t="s">
        <v>27</v>
      </c>
      <c r="N32" t="b">
        <v>1</v>
      </c>
    </row>
    <row r="33" spans="1:14" x14ac:dyDescent="0.2">
      <c r="A33">
        <v>228</v>
      </c>
      <c r="B33" t="s">
        <v>13</v>
      </c>
      <c r="C33" t="s">
        <v>13</v>
      </c>
      <c r="D33" t="s">
        <v>18</v>
      </c>
      <c r="E33">
        <v>3</v>
      </c>
      <c r="F33">
        <v>61</v>
      </c>
      <c r="G33">
        <v>189</v>
      </c>
      <c r="H33">
        <v>90.214646767901996</v>
      </c>
      <c r="I33">
        <v>50.295666142266001</v>
      </c>
      <c r="J33">
        <v>50.295666142266001</v>
      </c>
      <c r="K33" t="s">
        <v>15</v>
      </c>
      <c r="L33" t="s">
        <v>29</v>
      </c>
      <c r="M33" t="s">
        <v>27</v>
      </c>
      <c r="N33" t="b">
        <v>1</v>
      </c>
    </row>
    <row r="34" spans="1:14" x14ac:dyDescent="0.2">
      <c r="A34">
        <v>257</v>
      </c>
      <c r="B34" t="s">
        <v>13</v>
      </c>
      <c r="C34" t="s">
        <v>13</v>
      </c>
      <c r="D34" t="s">
        <v>14</v>
      </c>
      <c r="E34">
        <v>240</v>
      </c>
      <c r="F34">
        <v>100</v>
      </c>
      <c r="G34">
        <v>34</v>
      </c>
      <c r="H34">
        <v>340.76427442195001</v>
      </c>
      <c r="I34">
        <v>92.580583818286996</v>
      </c>
      <c r="J34">
        <v>92.580583818286996</v>
      </c>
      <c r="K34" t="s">
        <v>15</v>
      </c>
      <c r="L34" t="s">
        <v>29</v>
      </c>
      <c r="M34" t="s">
        <v>28</v>
      </c>
      <c r="N34" t="b">
        <v>1</v>
      </c>
    </row>
    <row r="35" spans="1:14" x14ac:dyDescent="0.2">
      <c r="A35">
        <v>258</v>
      </c>
      <c r="B35" t="s">
        <v>13</v>
      </c>
      <c r="C35" t="s">
        <v>20</v>
      </c>
      <c r="D35" t="s">
        <v>18</v>
      </c>
      <c r="E35">
        <v>31</v>
      </c>
      <c r="F35">
        <v>31</v>
      </c>
      <c r="G35">
        <v>146</v>
      </c>
      <c r="H35">
        <v>117.89939448894999</v>
      </c>
      <c r="I35">
        <v>37.466742581515</v>
      </c>
      <c r="J35">
        <v>60.530053420653999</v>
      </c>
      <c r="K35" t="s">
        <v>15</v>
      </c>
      <c r="L35" t="s">
        <v>29</v>
      </c>
      <c r="M35" t="s">
        <v>28</v>
      </c>
      <c r="N35" t="b">
        <v>0</v>
      </c>
    </row>
    <row r="36" spans="1:14" x14ac:dyDescent="0.2">
      <c r="A36">
        <v>259</v>
      </c>
      <c r="B36" t="s">
        <v>13</v>
      </c>
      <c r="C36" t="s">
        <v>13</v>
      </c>
      <c r="D36" t="s">
        <v>14</v>
      </c>
      <c r="E36">
        <v>223</v>
      </c>
      <c r="F36">
        <v>98</v>
      </c>
      <c r="G36">
        <v>42</v>
      </c>
      <c r="H36">
        <v>323.07941474365998</v>
      </c>
      <c r="I36">
        <v>68.245935281352999</v>
      </c>
      <c r="J36">
        <v>68.245935281352999</v>
      </c>
      <c r="K36" t="s">
        <v>15</v>
      </c>
      <c r="L36" t="s">
        <v>29</v>
      </c>
      <c r="M36" t="s">
        <v>28</v>
      </c>
      <c r="N36" t="b">
        <v>1</v>
      </c>
    </row>
    <row r="37" spans="1:14" x14ac:dyDescent="0.2">
      <c r="A37">
        <v>260</v>
      </c>
      <c r="B37" t="s">
        <v>13</v>
      </c>
      <c r="C37" t="s">
        <v>13</v>
      </c>
      <c r="D37" t="s">
        <v>18</v>
      </c>
      <c r="E37">
        <v>3</v>
      </c>
      <c r="F37">
        <v>72</v>
      </c>
      <c r="G37">
        <v>214</v>
      </c>
      <c r="H37">
        <v>82.777370431964997</v>
      </c>
      <c r="I37">
        <v>66.263111549954004</v>
      </c>
      <c r="J37">
        <v>66.263111549954004</v>
      </c>
      <c r="K37" t="s">
        <v>15</v>
      </c>
      <c r="L37" t="s">
        <v>29</v>
      </c>
      <c r="M37" t="s">
        <v>28</v>
      </c>
      <c r="N37" t="b">
        <v>1</v>
      </c>
    </row>
    <row r="38" spans="1:14" x14ac:dyDescent="0.2">
      <c r="A38">
        <v>261</v>
      </c>
      <c r="B38" t="s">
        <v>13</v>
      </c>
      <c r="C38" t="s">
        <v>13</v>
      </c>
      <c r="D38" t="s">
        <v>14</v>
      </c>
      <c r="E38">
        <v>224</v>
      </c>
      <c r="F38">
        <v>97</v>
      </c>
      <c r="G38">
        <v>42</v>
      </c>
      <c r="H38">
        <v>324.34561303920998</v>
      </c>
      <c r="I38">
        <v>74.336915713964999</v>
      </c>
      <c r="J38">
        <v>74.336915713964999</v>
      </c>
      <c r="K38" t="s">
        <v>15</v>
      </c>
      <c r="L38" t="s">
        <v>29</v>
      </c>
      <c r="M38" t="s">
        <v>28</v>
      </c>
      <c r="N38" t="b">
        <v>1</v>
      </c>
    </row>
    <row r="39" spans="1:14" x14ac:dyDescent="0.2">
      <c r="A39">
        <v>262</v>
      </c>
      <c r="B39" t="s">
        <v>13</v>
      </c>
      <c r="C39" t="s">
        <v>13</v>
      </c>
      <c r="D39" t="s">
        <v>18</v>
      </c>
      <c r="E39">
        <v>4</v>
      </c>
      <c r="F39">
        <v>66</v>
      </c>
      <c r="G39">
        <v>209</v>
      </c>
      <c r="H39">
        <v>80.081981197971004</v>
      </c>
      <c r="I39">
        <v>70.701677467845002</v>
      </c>
      <c r="J39">
        <v>70.701677467845002</v>
      </c>
      <c r="K39" t="s">
        <v>15</v>
      </c>
      <c r="L39" t="s">
        <v>29</v>
      </c>
      <c r="M39" t="s">
        <v>28</v>
      </c>
      <c r="N39" t="b">
        <v>1</v>
      </c>
    </row>
    <row r="40" spans="1:14" x14ac:dyDescent="0.2">
      <c r="A40">
        <v>305</v>
      </c>
      <c r="B40" t="s">
        <v>13</v>
      </c>
      <c r="C40" t="s">
        <v>13</v>
      </c>
      <c r="D40" t="s">
        <v>14</v>
      </c>
      <c r="E40">
        <v>223</v>
      </c>
      <c r="F40">
        <v>82</v>
      </c>
      <c r="G40">
        <v>51</v>
      </c>
      <c r="H40">
        <v>312.77526914735</v>
      </c>
      <c r="I40">
        <v>91.560304058152994</v>
      </c>
      <c r="J40">
        <v>91.560304058152994</v>
      </c>
      <c r="K40" t="s">
        <v>30</v>
      </c>
      <c r="L40" t="s">
        <v>16</v>
      </c>
      <c r="M40" t="s">
        <v>17</v>
      </c>
      <c r="N40" t="b">
        <v>1</v>
      </c>
    </row>
    <row r="41" spans="1:14" x14ac:dyDescent="0.2">
      <c r="A41">
        <v>306</v>
      </c>
      <c r="B41" t="s">
        <v>13</v>
      </c>
      <c r="C41" t="s">
        <v>13</v>
      </c>
      <c r="D41" t="s">
        <v>18</v>
      </c>
      <c r="E41">
        <v>52</v>
      </c>
      <c r="F41">
        <v>96</v>
      </c>
      <c r="G41">
        <v>210</v>
      </c>
      <c r="H41">
        <v>118.03304074515999</v>
      </c>
      <c r="I41">
        <v>73.598561304531998</v>
      </c>
      <c r="J41">
        <v>73.598561304531998</v>
      </c>
      <c r="K41" t="s">
        <v>30</v>
      </c>
      <c r="L41" t="s">
        <v>16</v>
      </c>
      <c r="M41" t="s">
        <v>17</v>
      </c>
      <c r="N41" t="b">
        <v>1</v>
      </c>
    </row>
    <row r="42" spans="1:14" x14ac:dyDescent="0.2">
      <c r="A42">
        <v>307</v>
      </c>
      <c r="B42" t="s">
        <v>13</v>
      </c>
      <c r="C42" t="s">
        <v>13</v>
      </c>
      <c r="D42" t="s">
        <v>14</v>
      </c>
      <c r="E42">
        <v>206</v>
      </c>
      <c r="F42">
        <v>76</v>
      </c>
      <c r="G42">
        <v>57</v>
      </c>
      <c r="H42">
        <v>295.96635231933999</v>
      </c>
      <c r="I42">
        <v>80.248352153105998</v>
      </c>
      <c r="J42">
        <v>80.248352153105998</v>
      </c>
      <c r="K42" t="s">
        <v>30</v>
      </c>
      <c r="L42" t="s">
        <v>16</v>
      </c>
      <c r="M42" t="s">
        <v>17</v>
      </c>
      <c r="N42" t="b">
        <v>1</v>
      </c>
    </row>
    <row r="43" spans="1:14" x14ac:dyDescent="0.2">
      <c r="A43">
        <v>308</v>
      </c>
      <c r="B43" t="s">
        <v>13</v>
      </c>
      <c r="C43" t="s">
        <v>13</v>
      </c>
      <c r="D43" t="s">
        <v>18</v>
      </c>
      <c r="E43">
        <v>77</v>
      </c>
      <c r="F43">
        <v>98</v>
      </c>
      <c r="G43">
        <v>214</v>
      </c>
      <c r="H43">
        <v>130.84992011682999</v>
      </c>
      <c r="I43">
        <v>74.163351975357003</v>
      </c>
      <c r="J43">
        <v>74.163351975357003</v>
      </c>
      <c r="K43" t="s">
        <v>30</v>
      </c>
      <c r="L43" t="s">
        <v>16</v>
      </c>
      <c r="M43" t="s">
        <v>17</v>
      </c>
      <c r="N43" t="b">
        <v>1</v>
      </c>
    </row>
    <row r="44" spans="1:14" x14ac:dyDescent="0.2">
      <c r="A44">
        <v>333</v>
      </c>
      <c r="B44" t="s">
        <v>13</v>
      </c>
      <c r="C44" t="s">
        <v>13</v>
      </c>
      <c r="D44" t="s">
        <v>14</v>
      </c>
      <c r="E44">
        <v>218</v>
      </c>
      <c r="F44">
        <v>86</v>
      </c>
      <c r="G44">
        <v>47</v>
      </c>
      <c r="H44">
        <v>313.50422176828999</v>
      </c>
      <c r="I44">
        <v>92.952559050785993</v>
      </c>
      <c r="J44">
        <v>92.952559050785993</v>
      </c>
      <c r="K44" t="s">
        <v>30</v>
      </c>
      <c r="L44" t="s">
        <v>16</v>
      </c>
      <c r="M44" t="s">
        <v>26</v>
      </c>
      <c r="N44" t="b">
        <v>1</v>
      </c>
    </row>
    <row r="45" spans="1:14" x14ac:dyDescent="0.2">
      <c r="A45">
        <v>334</v>
      </c>
      <c r="B45" t="s">
        <v>13</v>
      </c>
      <c r="C45" t="s">
        <v>13</v>
      </c>
      <c r="D45" t="s">
        <v>18</v>
      </c>
      <c r="E45">
        <v>38</v>
      </c>
      <c r="F45">
        <v>85</v>
      </c>
      <c r="G45">
        <v>200</v>
      </c>
      <c r="H45">
        <v>108.26437538374999</v>
      </c>
      <c r="I45">
        <v>64.795128659303998</v>
      </c>
      <c r="J45">
        <v>64.795128659303998</v>
      </c>
      <c r="K45" t="s">
        <v>30</v>
      </c>
      <c r="L45" t="s">
        <v>16</v>
      </c>
      <c r="M45" t="s">
        <v>26</v>
      </c>
      <c r="N45" t="b">
        <v>1</v>
      </c>
    </row>
    <row r="46" spans="1:14" x14ac:dyDescent="0.2">
      <c r="A46">
        <v>335</v>
      </c>
      <c r="B46" t="s">
        <v>13</v>
      </c>
      <c r="C46" t="s">
        <v>13</v>
      </c>
      <c r="D46" t="s">
        <v>14</v>
      </c>
      <c r="E46">
        <v>230</v>
      </c>
      <c r="F46">
        <v>82</v>
      </c>
      <c r="G46">
        <v>49</v>
      </c>
      <c r="H46">
        <v>320.00888265798</v>
      </c>
      <c r="I46">
        <v>91.122815590683004</v>
      </c>
      <c r="J46">
        <v>91.122815590683004</v>
      </c>
      <c r="K46" t="s">
        <v>30</v>
      </c>
      <c r="L46" t="s">
        <v>16</v>
      </c>
      <c r="M46" t="s">
        <v>26</v>
      </c>
      <c r="N46" t="b">
        <v>1</v>
      </c>
    </row>
    <row r="47" spans="1:14" x14ac:dyDescent="0.2">
      <c r="A47">
        <v>336</v>
      </c>
      <c r="B47" t="s">
        <v>13</v>
      </c>
      <c r="C47" t="s">
        <v>13</v>
      </c>
      <c r="D47" t="s">
        <v>18</v>
      </c>
      <c r="E47">
        <v>34</v>
      </c>
      <c r="F47">
        <v>95</v>
      </c>
      <c r="G47">
        <v>214</v>
      </c>
      <c r="H47">
        <v>108.73697035417</v>
      </c>
      <c r="I47">
        <v>74.469475403193996</v>
      </c>
      <c r="J47">
        <v>74.469475403193996</v>
      </c>
      <c r="K47" t="s">
        <v>30</v>
      </c>
      <c r="L47" t="s">
        <v>16</v>
      </c>
      <c r="M47" t="s">
        <v>26</v>
      </c>
      <c r="N47" t="b">
        <v>1</v>
      </c>
    </row>
    <row r="48" spans="1:14" x14ac:dyDescent="0.2">
      <c r="A48">
        <v>365</v>
      </c>
      <c r="B48" t="s">
        <v>13</v>
      </c>
      <c r="C48" t="s">
        <v>13</v>
      </c>
      <c r="D48" t="s">
        <v>14</v>
      </c>
      <c r="E48">
        <v>223</v>
      </c>
      <c r="F48">
        <v>83</v>
      </c>
      <c r="G48">
        <v>50</v>
      </c>
      <c r="H48">
        <v>314.33811243079998</v>
      </c>
      <c r="I48">
        <v>94.999438538598</v>
      </c>
      <c r="J48">
        <v>94.999438538598</v>
      </c>
      <c r="K48" t="s">
        <v>30</v>
      </c>
      <c r="L48" t="s">
        <v>16</v>
      </c>
      <c r="M48" t="s">
        <v>27</v>
      </c>
      <c r="N48" t="b">
        <v>1</v>
      </c>
    </row>
    <row r="49" spans="1:14" x14ac:dyDescent="0.2">
      <c r="A49">
        <v>366</v>
      </c>
      <c r="B49" t="s">
        <v>13</v>
      </c>
      <c r="C49" t="s">
        <v>13</v>
      </c>
      <c r="D49" t="s">
        <v>18</v>
      </c>
      <c r="E49">
        <v>50</v>
      </c>
      <c r="F49">
        <v>100</v>
      </c>
      <c r="G49">
        <v>205</v>
      </c>
      <c r="H49">
        <v>122.95812056906</v>
      </c>
      <c r="I49">
        <v>45.090654855851</v>
      </c>
      <c r="J49">
        <v>45.090654855851</v>
      </c>
      <c r="K49" t="s">
        <v>30</v>
      </c>
      <c r="L49" t="s">
        <v>16</v>
      </c>
      <c r="M49" t="s">
        <v>27</v>
      </c>
      <c r="N49" t="b">
        <v>1</v>
      </c>
    </row>
    <row r="50" spans="1:14" x14ac:dyDescent="0.2">
      <c r="A50">
        <v>367</v>
      </c>
      <c r="B50" t="s">
        <v>13</v>
      </c>
      <c r="C50" t="s">
        <v>13</v>
      </c>
      <c r="D50" t="s">
        <v>14</v>
      </c>
      <c r="E50">
        <v>191</v>
      </c>
      <c r="F50">
        <v>83</v>
      </c>
      <c r="G50">
        <v>58</v>
      </c>
      <c r="H50">
        <v>286.59062280774998</v>
      </c>
      <c r="I50">
        <v>81.283528979590002</v>
      </c>
      <c r="J50">
        <v>81.283528979590002</v>
      </c>
      <c r="K50" t="s">
        <v>30</v>
      </c>
      <c r="L50" t="s">
        <v>16</v>
      </c>
      <c r="M50" t="s">
        <v>27</v>
      </c>
      <c r="N50" t="b">
        <v>1</v>
      </c>
    </row>
    <row r="51" spans="1:14" x14ac:dyDescent="0.2">
      <c r="A51">
        <v>368</v>
      </c>
      <c r="B51" t="s">
        <v>13</v>
      </c>
      <c r="C51" t="s">
        <v>13</v>
      </c>
      <c r="D51" t="s">
        <v>18</v>
      </c>
      <c r="E51">
        <v>72</v>
      </c>
      <c r="F51">
        <v>114</v>
      </c>
      <c r="G51">
        <v>224</v>
      </c>
      <c r="H51">
        <v>138.03835815171999</v>
      </c>
      <c r="I51">
        <v>73.703969334614996</v>
      </c>
      <c r="J51">
        <v>73.703969334614996</v>
      </c>
      <c r="K51" t="s">
        <v>30</v>
      </c>
      <c r="L51" t="s">
        <v>16</v>
      </c>
      <c r="M51" t="s">
        <v>27</v>
      </c>
      <c r="N51" t="b">
        <v>1</v>
      </c>
    </row>
    <row r="52" spans="1:14" x14ac:dyDescent="0.2">
      <c r="A52">
        <v>401</v>
      </c>
      <c r="B52" t="s">
        <v>13</v>
      </c>
      <c r="C52" t="s">
        <v>13</v>
      </c>
      <c r="D52" t="s">
        <v>14</v>
      </c>
      <c r="E52">
        <v>199</v>
      </c>
      <c r="F52">
        <v>89</v>
      </c>
      <c r="G52">
        <v>53</v>
      </c>
      <c r="H52">
        <v>296.97812681948</v>
      </c>
      <c r="I52">
        <v>88.692562357482998</v>
      </c>
      <c r="J52">
        <v>88.692562357482998</v>
      </c>
      <c r="K52" t="s">
        <v>30</v>
      </c>
      <c r="L52" t="s">
        <v>16</v>
      </c>
      <c r="M52" t="s">
        <v>28</v>
      </c>
      <c r="N52" t="b">
        <v>1</v>
      </c>
    </row>
    <row r="53" spans="1:14" x14ac:dyDescent="0.2">
      <c r="A53">
        <v>402</v>
      </c>
      <c r="B53" t="s">
        <v>13</v>
      </c>
      <c r="C53" t="s">
        <v>13</v>
      </c>
      <c r="D53" t="s">
        <v>18</v>
      </c>
      <c r="E53">
        <v>46</v>
      </c>
      <c r="F53">
        <v>107</v>
      </c>
      <c r="G53">
        <v>227</v>
      </c>
      <c r="H53">
        <v>119.32806842136</v>
      </c>
      <c r="I53">
        <v>81.151204659170006</v>
      </c>
      <c r="J53">
        <v>81.151204659170006</v>
      </c>
      <c r="K53" t="s">
        <v>30</v>
      </c>
      <c r="L53" t="s">
        <v>16</v>
      </c>
      <c r="M53" t="s">
        <v>28</v>
      </c>
      <c r="N53" t="b">
        <v>1</v>
      </c>
    </row>
    <row r="54" spans="1:14" x14ac:dyDescent="0.2">
      <c r="A54">
        <v>431</v>
      </c>
      <c r="B54" t="s">
        <v>13</v>
      </c>
      <c r="C54" t="s">
        <v>13</v>
      </c>
      <c r="D54" t="s">
        <v>14</v>
      </c>
      <c r="E54">
        <v>234</v>
      </c>
      <c r="F54">
        <v>99</v>
      </c>
      <c r="G54">
        <v>39</v>
      </c>
      <c r="H54">
        <v>333.32105071212999</v>
      </c>
      <c r="I54">
        <v>71.643716344056998</v>
      </c>
      <c r="J54">
        <v>71.643716344056998</v>
      </c>
      <c r="K54" t="s">
        <v>30</v>
      </c>
      <c r="L54" t="s">
        <v>29</v>
      </c>
      <c r="M54" t="s">
        <v>17</v>
      </c>
      <c r="N54" t="b">
        <v>1</v>
      </c>
    </row>
    <row r="55" spans="1:14" x14ac:dyDescent="0.2">
      <c r="A55">
        <v>432</v>
      </c>
      <c r="B55" t="s">
        <v>13</v>
      </c>
      <c r="C55" t="s">
        <v>13</v>
      </c>
      <c r="D55" t="s">
        <v>18</v>
      </c>
      <c r="E55">
        <v>12</v>
      </c>
      <c r="F55">
        <v>55</v>
      </c>
      <c r="G55">
        <v>185</v>
      </c>
      <c r="H55">
        <v>89.462663426408994</v>
      </c>
      <c r="I55">
        <v>71.427596025417998</v>
      </c>
      <c r="J55">
        <v>71.427596025417998</v>
      </c>
      <c r="K55" t="s">
        <v>30</v>
      </c>
      <c r="L55" t="s">
        <v>29</v>
      </c>
      <c r="M55" t="s">
        <v>17</v>
      </c>
      <c r="N55" t="b">
        <v>1</v>
      </c>
    </row>
    <row r="56" spans="1:14" x14ac:dyDescent="0.2">
      <c r="A56">
        <v>433</v>
      </c>
      <c r="B56" t="s">
        <v>13</v>
      </c>
      <c r="C56" t="s">
        <v>13</v>
      </c>
      <c r="D56" t="s">
        <v>14</v>
      </c>
      <c r="E56">
        <v>221</v>
      </c>
      <c r="F56">
        <v>98</v>
      </c>
      <c r="G56">
        <v>46</v>
      </c>
      <c r="H56">
        <v>319.55581521547998</v>
      </c>
      <c r="I56">
        <v>70.888398465852006</v>
      </c>
      <c r="J56">
        <v>70.888398465852006</v>
      </c>
      <c r="K56" t="s">
        <v>30</v>
      </c>
      <c r="L56" t="s">
        <v>29</v>
      </c>
      <c r="M56" t="s">
        <v>17</v>
      </c>
      <c r="N56" t="b">
        <v>1</v>
      </c>
    </row>
    <row r="57" spans="1:14" x14ac:dyDescent="0.2">
      <c r="A57">
        <v>434</v>
      </c>
      <c r="B57" t="s">
        <v>13</v>
      </c>
      <c r="C57" t="s">
        <v>13</v>
      </c>
      <c r="D57" t="s">
        <v>18</v>
      </c>
      <c r="E57">
        <v>5</v>
      </c>
      <c r="F57">
        <v>83</v>
      </c>
      <c r="G57">
        <v>229</v>
      </c>
      <c r="H57">
        <v>86.783899318444</v>
      </c>
      <c r="I57">
        <v>74.593712350922999</v>
      </c>
      <c r="J57">
        <v>74.593712350922999</v>
      </c>
      <c r="K57" t="s">
        <v>30</v>
      </c>
      <c r="L57" t="s">
        <v>29</v>
      </c>
      <c r="M57" t="s">
        <v>17</v>
      </c>
      <c r="N57" t="b">
        <v>1</v>
      </c>
    </row>
    <row r="58" spans="1:14" x14ac:dyDescent="0.2">
      <c r="A58">
        <v>435</v>
      </c>
      <c r="B58" t="s">
        <v>13</v>
      </c>
      <c r="C58" t="s">
        <v>13</v>
      </c>
      <c r="D58" t="s">
        <v>14</v>
      </c>
      <c r="E58">
        <v>218</v>
      </c>
      <c r="F58">
        <v>98</v>
      </c>
      <c r="G58">
        <v>47</v>
      </c>
      <c r="H58">
        <v>317.47554613687998</v>
      </c>
      <c r="I58">
        <v>58.210307971749003</v>
      </c>
      <c r="J58">
        <v>58.210307971749003</v>
      </c>
      <c r="K58" t="s">
        <v>30</v>
      </c>
      <c r="L58" t="s">
        <v>29</v>
      </c>
      <c r="M58" t="s">
        <v>17</v>
      </c>
      <c r="N58" t="b">
        <v>1</v>
      </c>
    </row>
    <row r="59" spans="1:14" x14ac:dyDescent="0.2">
      <c r="A59">
        <v>436</v>
      </c>
      <c r="B59" t="s">
        <v>13</v>
      </c>
      <c r="C59" t="s">
        <v>13</v>
      </c>
      <c r="D59" t="s">
        <v>18</v>
      </c>
      <c r="E59">
        <v>4</v>
      </c>
      <c r="F59">
        <v>93</v>
      </c>
      <c r="G59">
        <v>233</v>
      </c>
      <c r="H59">
        <v>95.525116667651005</v>
      </c>
      <c r="I59">
        <v>60.814675356734</v>
      </c>
      <c r="J59">
        <v>60.814675356734</v>
      </c>
      <c r="K59" t="s">
        <v>30</v>
      </c>
      <c r="L59" t="s">
        <v>29</v>
      </c>
      <c r="M59" t="s">
        <v>17</v>
      </c>
      <c r="N59" t="b">
        <v>1</v>
      </c>
    </row>
    <row r="60" spans="1:14" x14ac:dyDescent="0.2">
      <c r="A60">
        <v>479</v>
      </c>
      <c r="B60" t="s">
        <v>13</v>
      </c>
      <c r="C60" t="s">
        <v>13</v>
      </c>
      <c r="D60" t="s">
        <v>14</v>
      </c>
      <c r="E60">
        <v>229</v>
      </c>
      <c r="F60">
        <v>100</v>
      </c>
      <c r="G60">
        <v>44</v>
      </c>
      <c r="H60">
        <v>326.67585436248999</v>
      </c>
      <c r="I60">
        <v>100</v>
      </c>
      <c r="J60">
        <v>100</v>
      </c>
      <c r="K60" t="s">
        <v>30</v>
      </c>
      <c r="L60" t="s">
        <v>29</v>
      </c>
      <c r="M60" t="s">
        <v>26</v>
      </c>
      <c r="N60" t="b">
        <v>1</v>
      </c>
    </row>
    <row r="61" spans="1:14" x14ac:dyDescent="0.2">
      <c r="A61">
        <v>480</v>
      </c>
      <c r="B61" t="s">
        <v>13</v>
      </c>
      <c r="C61" t="s">
        <v>13</v>
      </c>
      <c r="D61" t="s">
        <v>18</v>
      </c>
      <c r="E61">
        <v>24</v>
      </c>
      <c r="F61">
        <v>64</v>
      </c>
      <c r="G61">
        <v>203</v>
      </c>
      <c r="H61">
        <v>86.339130804448004</v>
      </c>
      <c r="I61">
        <v>64.542104244479006</v>
      </c>
      <c r="J61">
        <v>64.542104244479006</v>
      </c>
      <c r="K61" t="s">
        <v>30</v>
      </c>
      <c r="L61" t="s">
        <v>29</v>
      </c>
      <c r="M61" t="s">
        <v>26</v>
      </c>
      <c r="N61" t="b">
        <v>1</v>
      </c>
    </row>
    <row r="62" spans="1:14" x14ac:dyDescent="0.2">
      <c r="A62">
        <v>481</v>
      </c>
      <c r="B62" t="s">
        <v>13</v>
      </c>
      <c r="C62" t="s">
        <v>13</v>
      </c>
      <c r="D62" t="s">
        <v>14</v>
      </c>
      <c r="E62">
        <v>219</v>
      </c>
      <c r="F62">
        <v>98</v>
      </c>
      <c r="G62">
        <v>47</v>
      </c>
      <c r="H62">
        <v>317.73957341778998</v>
      </c>
      <c r="I62">
        <v>62.434152110558998</v>
      </c>
      <c r="J62">
        <v>62.434152110558998</v>
      </c>
      <c r="K62" t="s">
        <v>30</v>
      </c>
      <c r="L62" t="s">
        <v>29</v>
      </c>
      <c r="M62" t="s">
        <v>26</v>
      </c>
      <c r="N62" t="b">
        <v>1</v>
      </c>
    </row>
    <row r="63" spans="1:14" x14ac:dyDescent="0.2">
      <c r="A63">
        <v>482</v>
      </c>
      <c r="B63" t="s">
        <v>13</v>
      </c>
      <c r="C63" t="s">
        <v>13</v>
      </c>
      <c r="D63" t="s">
        <v>18</v>
      </c>
      <c r="E63">
        <v>5</v>
      </c>
      <c r="F63">
        <v>89</v>
      </c>
      <c r="G63">
        <v>236</v>
      </c>
      <c r="H63">
        <v>90.779214746628</v>
      </c>
      <c r="I63">
        <v>64.716805258251995</v>
      </c>
      <c r="J63">
        <v>64.716805258251995</v>
      </c>
      <c r="K63" t="s">
        <v>30</v>
      </c>
      <c r="L63" t="s">
        <v>29</v>
      </c>
      <c r="M63" t="s">
        <v>26</v>
      </c>
      <c r="N63" t="b">
        <v>1</v>
      </c>
    </row>
    <row r="64" spans="1:14" x14ac:dyDescent="0.2">
      <c r="A64">
        <v>483</v>
      </c>
      <c r="B64" t="s">
        <v>13</v>
      </c>
      <c r="C64" t="s">
        <v>13</v>
      </c>
      <c r="D64" t="s">
        <v>14</v>
      </c>
      <c r="E64">
        <v>221</v>
      </c>
      <c r="F64">
        <v>98</v>
      </c>
      <c r="G64">
        <v>46</v>
      </c>
      <c r="H64">
        <v>319.41839931186001</v>
      </c>
      <c r="I64">
        <v>65.462510270023003</v>
      </c>
      <c r="J64">
        <v>65.462510270023003</v>
      </c>
      <c r="K64" t="s">
        <v>30</v>
      </c>
      <c r="L64" t="s">
        <v>29</v>
      </c>
      <c r="M64" t="s">
        <v>26</v>
      </c>
      <c r="N64" t="b">
        <v>1</v>
      </c>
    </row>
    <row r="65" spans="1:14" x14ac:dyDescent="0.2">
      <c r="A65">
        <v>484</v>
      </c>
      <c r="B65" t="s">
        <v>13</v>
      </c>
      <c r="C65" t="s">
        <v>13</v>
      </c>
      <c r="D65" t="s">
        <v>18</v>
      </c>
      <c r="E65">
        <v>4</v>
      </c>
      <c r="F65">
        <v>82</v>
      </c>
      <c r="G65">
        <v>231</v>
      </c>
      <c r="H65">
        <v>85.649039486334004</v>
      </c>
      <c r="I65">
        <v>67.481440271755005</v>
      </c>
      <c r="J65">
        <v>67.481440271755005</v>
      </c>
      <c r="K65" t="s">
        <v>30</v>
      </c>
      <c r="L65" t="s">
        <v>29</v>
      </c>
      <c r="M65" t="s">
        <v>26</v>
      </c>
      <c r="N65" t="b">
        <v>1</v>
      </c>
    </row>
    <row r="66" spans="1:14" x14ac:dyDescent="0.2">
      <c r="A66">
        <v>527</v>
      </c>
      <c r="B66" t="s">
        <v>13</v>
      </c>
      <c r="C66" t="s">
        <v>20</v>
      </c>
      <c r="D66" t="s">
        <v>14</v>
      </c>
      <c r="E66">
        <v>234</v>
      </c>
      <c r="F66">
        <v>98</v>
      </c>
      <c r="G66">
        <v>25</v>
      </c>
      <c r="H66">
        <v>342.72038321329001</v>
      </c>
      <c r="I66">
        <v>47.079526070147999</v>
      </c>
      <c r="J66">
        <v>52.920473929852001</v>
      </c>
      <c r="K66" t="s">
        <v>30</v>
      </c>
      <c r="L66" t="s">
        <v>29</v>
      </c>
      <c r="M66" t="s">
        <v>27</v>
      </c>
      <c r="N66" t="b">
        <v>0</v>
      </c>
    </row>
    <row r="67" spans="1:14" x14ac:dyDescent="0.2">
      <c r="A67">
        <v>528</v>
      </c>
      <c r="B67" t="s">
        <v>13</v>
      </c>
      <c r="C67" t="s">
        <v>20</v>
      </c>
      <c r="D67" t="s">
        <v>18</v>
      </c>
      <c r="E67">
        <v>8</v>
      </c>
      <c r="F67">
        <v>39</v>
      </c>
      <c r="G67">
        <v>119</v>
      </c>
      <c r="H67">
        <v>141.62626950207999</v>
      </c>
      <c r="I67">
        <v>38.306395412154998</v>
      </c>
      <c r="J67">
        <v>61.640336289986998</v>
      </c>
      <c r="K67" t="s">
        <v>30</v>
      </c>
      <c r="L67" t="s">
        <v>29</v>
      </c>
      <c r="M67" t="s">
        <v>27</v>
      </c>
      <c r="N67" t="b">
        <v>0</v>
      </c>
    </row>
    <row r="68" spans="1:14" x14ac:dyDescent="0.2">
      <c r="A68">
        <v>529</v>
      </c>
      <c r="B68" t="s">
        <v>13</v>
      </c>
      <c r="C68" t="s">
        <v>13</v>
      </c>
      <c r="D68" t="s">
        <v>14</v>
      </c>
      <c r="E68">
        <v>221</v>
      </c>
      <c r="F68">
        <v>98</v>
      </c>
      <c r="G68">
        <v>44</v>
      </c>
      <c r="H68">
        <v>320.71948881712001</v>
      </c>
      <c r="I68">
        <v>63.949068052950999</v>
      </c>
      <c r="J68">
        <v>63.949068052950999</v>
      </c>
      <c r="K68" t="s">
        <v>30</v>
      </c>
      <c r="L68" t="s">
        <v>29</v>
      </c>
      <c r="M68" t="s">
        <v>27</v>
      </c>
      <c r="N68" t="b">
        <v>1</v>
      </c>
    </row>
    <row r="69" spans="1:14" x14ac:dyDescent="0.2">
      <c r="A69">
        <v>530</v>
      </c>
      <c r="B69" t="s">
        <v>13</v>
      </c>
      <c r="C69" t="s">
        <v>13</v>
      </c>
      <c r="D69" t="s">
        <v>18</v>
      </c>
      <c r="E69">
        <v>4</v>
      </c>
      <c r="F69">
        <v>82</v>
      </c>
      <c r="G69">
        <v>222</v>
      </c>
      <c r="H69">
        <v>88.380855712919995</v>
      </c>
      <c r="I69">
        <v>65.794319525755</v>
      </c>
      <c r="J69">
        <v>65.794319525755</v>
      </c>
      <c r="K69" t="s">
        <v>30</v>
      </c>
      <c r="L69" t="s">
        <v>29</v>
      </c>
      <c r="M69" t="s">
        <v>27</v>
      </c>
      <c r="N69" t="b">
        <v>1</v>
      </c>
    </row>
    <row r="70" spans="1:14" x14ac:dyDescent="0.2">
      <c r="A70">
        <v>531</v>
      </c>
      <c r="B70" t="s">
        <v>13</v>
      </c>
      <c r="C70" t="s">
        <v>13</v>
      </c>
      <c r="D70" t="s">
        <v>14</v>
      </c>
      <c r="E70">
        <v>220</v>
      </c>
      <c r="F70">
        <v>98</v>
      </c>
      <c r="G70">
        <v>45</v>
      </c>
      <c r="H70">
        <v>319.69639903722998</v>
      </c>
      <c r="I70">
        <v>64.481009207099007</v>
      </c>
      <c r="J70">
        <v>64.481009207099007</v>
      </c>
      <c r="K70" t="s">
        <v>30</v>
      </c>
      <c r="L70" t="s">
        <v>29</v>
      </c>
      <c r="M70" t="s">
        <v>27</v>
      </c>
      <c r="N70" t="b">
        <v>1</v>
      </c>
    </row>
    <row r="71" spans="1:14" x14ac:dyDescent="0.2">
      <c r="A71">
        <v>532</v>
      </c>
      <c r="B71" t="s">
        <v>13</v>
      </c>
      <c r="C71" t="s">
        <v>13</v>
      </c>
      <c r="D71" t="s">
        <v>18</v>
      </c>
      <c r="E71">
        <v>5</v>
      </c>
      <c r="F71">
        <v>85</v>
      </c>
      <c r="G71">
        <v>226</v>
      </c>
      <c r="H71">
        <v>89.972944011126003</v>
      </c>
      <c r="I71">
        <v>67.458302784235997</v>
      </c>
      <c r="J71">
        <v>67.458302784235997</v>
      </c>
      <c r="K71" t="s">
        <v>30</v>
      </c>
      <c r="L71" t="s">
        <v>29</v>
      </c>
      <c r="M71" t="s">
        <v>27</v>
      </c>
      <c r="N71" t="b">
        <v>1</v>
      </c>
    </row>
    <row r="72" spans="1:14" x14ac:dyDescent="0.2">
      <c r="A72">
        <v>575</v>
      </c>
      <c r="B72" t="s">
        <v>13</v>
      </c>
      <c r="C72" t="s">
        <v>13</v>
      </c>
      <c r="D72" t="s">
        <v>14</v>
      </c>
      <c r="E72">
        <v>225</v>
      </c>
      <c r="F72">
        <v>100</v>
      </c>
      <c r="G72">
        <v>50</v>
      </c>
      <c r="H72">
        <v>320.62598555146002</v>
      </c>
      <c r="I72">
        <v>100</v>
      </c>
      <c r="J72">
        <v>100</v>
      </c>
      <c r="K72" t="s">
        <v>30</v>
      </c>
      <c r="L72" t="s">
        <v>29</v>
      </c>
      <c r="M72" t="s">
        <v>28</v>
      </c>
      <c r="N72" t="b">
        <v>1</v>
      </c>
    </row>
    <row r="73" spans="1:14" x14ac:dyDescent="0.2">
      <c r="A73">
        <v>576</v>
      </c>
      <c r="B73" t="s">
        <v>13</v>
      </c>
      <c r="C73" t="s">
        <v>13</v>
      </c>
      <c r="D73" t="s">
        <v>18</v>
      </c>
      <c r="E73">
        <v>31</v>
      </c>
      <c r="F73">
        <v>84</v>
      </c>
      <c r="G73">
        <v>223</v>
      </c>
      <c r="H73">
        <v>94.490226067720997</v>
      </c>
      <c r="I73">
        <v>69.196703911213007</v>
      </c>
      <c r="J73">
        <v>69.196703911213007</v>
      </c>
      <c r="K73" t="s">
        <v>30</v>
      </c>
      <c r="L73" t="s">
        <v>29</v>
      </c>
      <c r="M73" t="s">
        <v>28</v>
      </c>
      <c r="N73" t="b">
        <v>1</v>
      </c>
    </row>
    <row r="74" spans="1:14" x14ac:dyDescent="0.2">
      <c r="A74">
        <v>577</v>
      </c>
      <c r="B74" t="s">
        <v>13</v>
      </c>
      <c r="C74" t="s">
        <v>13</v>
      </c>
      <c r="D74" t="s">
        <v>14</v>
      </c>
      <c r="E74">
        <v>219</v>
      </c>
      <c r="F74">
        <v>98</v>
      </c>
      <c r="G74">
        <v>48</v>
      </c>
      <c r="H74">
        <v>317.0666004908</v>
      </c>
      <c r="I74">
        <v>61.414481561853997</v>
      </c>
      <c r="J74">
        <v>61.414481561853997</v>
      </c>
      <c r="K74" t="s">
        <v>30</v>
      </c>
      <c r="L74" t="s">
        <v>29</v>
      </c>
      <c r="M74" t="s">
        <v>28</v>
      </c>
      <c r="N74" t="b">
        <v>1</v>
      </c>
    </row>
    <row r="75" spans="1:14" x14ac:dyDescent="0.2">
      <c r="A75">
        <v>578</v>
      </c>
      <c r="B75" t="s">
        <v>13</v>
      </c>
      <c r="C75" t="s">
        <v>13</v>
      </c>
      <c r="D75" t="s">
        <v>18</v>
      </c>
      <c r="E75">
        <v>4</v>
      </c>
      <c r="F75">
        <v>92</v>
      </c>
      <c r="G75">
        <v>239</v>
      </c>
      <c r="H75">
        <v>93.321512054734001</v>
      </c>
      <c r="I75">
        <v>65.090247254266004</v>
      </c>
      <c r="J75">
        <v>65.090247254266004</v>
      </c>
      <c r="K75" t="s">
        <v>30</v>
      </c>
      <c r="L75" t="s">
        <v>29</v>
      </c>
      <c r="M75" t="s">
        <v>28</v>
      </c>
      <c r="N75" t="b">
        <v>1</v>
      </c>
    </row>
    <row r="76" spans="1:14" x14ac:dyDescent="0.2">
      <c r="A76">
        <v>579</v>
      </c>
      <c r="B76" t="s">
        <v>13</v>
      </c>
      <c r="C76" t="s">
        <v>13</v>
      </c>
      <c r="D76" t="s">
        <v>14</v>
      </c>
      <c r="E76">
        <v>220</v>
      </c>
      <c r="F76">
        <v>98</v>
      </c>
      <c r="G76">
        <v>47</v>
      </c>
      <c r="H76">
        <v>318.30454759839</v>
      </c>
      <c r="I76">
        <v>65.304232170687001</v>
      </c>
      <c r="J76">
        <v>65.304232170687001</v>
      </c>
      <c r="K76" t="s">
        <v>30</v>
      </c>
      <c r="L76" t="s">
        <v>29</v>
      </c>
      <c r="M76" t="s">
        <v>28</v>
      </c>
      <c r="N76" t="b">
        <v>1</v>
      </c>
    </row>
    <row r="77" spans="1:14" x14ac:dyDescent="0.2">
      <c r="A77">
        <v>580</v>
      </c>
      <c r="B77" t="s">
        <v>13</v>
      </c>
      <c r="C77" t="s">
        <v>13</v>
      </c>
      <c r="D77" t="s">
        <v>18</v>
      </c>
      <c r="E77">
        <v>5</v>
      </c>
      <c r="F77">
        <v>86</v>
      </c>
      <c r="G77">
        <v>235</v>
      </c>
      <c r="H77">
        <v>88.874071223884997</v>
      </c>
      <c r="I77">
        <v>68.982355823610007</v>
      </c>
      <c r="J77">
        <v>68.982355823610007</v>
      </c>
      <c r="K77" t="s">
        <v>30</v>
      </c>
      <c r="L77" t="s">
        <v>29</v>
      </c>
      <c r="M77" t="s">
        <v>28</v>
      </c>
      <c r="N77" t="b">
        <v>1</v>
      </c>
    </row>
    <row r="78" spans="1:14" x14ac:dyDescent="0.2">
      <c r="A78">
        <v>623</v>
      </c>
      <c r="B78" t="s">
        <v>13</v>
      </c>
      <c r="C78" t="s">
        <v>13</v>
      </c>
      <c r="D78" t="s">
        <v>14</v>
      </c>
      <c r="E78">
        <v>236</v>
      </c>
      <c r="F78">
        <v>100</v>
      </c>
      <c r="G78">
        <v>53</v>
      </c>
      <c r="H78">
        <v>326.12362119696002</v>
      </c>
      <c r="I78">
        <v>100</v>
      </c>
      <c r="J78">
        <v>100</v>
      </c>
      <c r="K78" t="s">
        <v>29</v>
      </c>
      <c r="L78" t="s">
        <v>16</v>
      </c>
      <c r="M78" t="s">
        <v>17</v>
      </c>
      <c r="N78" t="b">
        <v>1</v>
      </c>
    </row>
    <row r="79" spans="1:14" x14ac:dyDescent="0.2">
      <c r="A79">
        <v>624</v>
      </c>
      <c r="B79" t="s">
        <v>13</v>
      </c>
      <c r="C79" t="s">
        <v>13</v>
      </c>
      <c r="D79" t="s">
        <v>18</v>
      </c>
      <c r="E79">
        <v>17</v>
      </c>
      <c r="F79">
        <v>33</v>
      </c>
      <c r="G79">
        <v>255</v>
      </c>
      <c r="H79">
        <v>36.765811561477001</v>
      </c>
      <c r="I79">
        <v>100</v>
      </c>
      <c r="J79">
        <v>100</v>
      </c>
      <c r="K79" t="s">
        <v>29</v>
      </c>
      <c r="L79" t="s">
        <v>16</v>
      </c>
      <c r="M79" t="s">
        <v>17</v>
      </c>
      <c r="N79" t="b">
        <v>1</v>
      </c>
    </row>
    <row r="80" spans="1:14" x14ac:dyDescent="0.2">
      <c r="A80">
        <v>625</v>
      </c>
      <c r="B80" t="s">
        <v>13</v>
      </c>
      <c r="C80" t="s">
        <v>23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37.475601821730997</v>
      </c>
      <c r="J80">
        <v>62.524398178269003</v>
      </c>
      <c r="K80" t="s">
        <v>29</v>
      </c>
      <c r="L80" t="s">
        <v>16</v>
      </c>
      <c r="M80" t="s">
        <v>17</v>
      </c>
      <c r="N80" t="b">
        <v>0</v>
      </c>
    </row>
    <row r="81" spans="1:14" x14ac:dyDescent="0.2">
      <c r="A81">
        <v>626</v>
      </c>
      <c r="B81" t="s">
        <v>13</v>
      </c>
      <c r="C81" t="s">
        <v>13</v>
      </c>
      <c r="D81" t="s">
        <v>18</v>
      </c>
      <c r="E81">
        <v>0</v>
      </c>
      <c r="F81">
        <v>0</v>
      </c>
      <c r="G81">
        <v>0</v>
      </c>
      <c r="H81">
        <v>0</v>
      </c>
      <c r="I81">
        <v>35.321548378761001</v>
      </c>
      <c r="J81">
        <v>35.321548378761001</v>
      </c>
      <c r="K81" t="s">
        <v>29</v>
      </c>
      <c r="L81" t="s">
        <v>16</v>
      </c>
      <c r="M81" t="s">
        <v>17</v>
      </c>
      <c r="N81" t="b">
        <v>1</v>
      </c>
    </row>
    <row r="82" spans="1:14" x14ac:dyDescent="0.2">
      <c r="A82">
        <v>669</v>
      </c>
      <c r="B82" t="s">
        <v>13</v>
      </c>
      <c r="C82" t="s">
        <v>13</v>
      </c>
      <c r="D82" t="s">
        <v>14</v>
      </c>
      <c r="E82">
        <v>220</v>
      </c>
      <c r="F82">
        <v>100</v>
      </c>
      <c r="G82">
        <v>59</v>
      </c>
      <c r="H82">
        <v>311.30368698953998</v>
      </c>
      <c r="I82">
        <v>100</v>
      </c>
      <c r="J82">
        <v>100</v>
      </c>
      <c r="K82" t="s">
        <v>29</v>
      </c>
      <c r="L82" t="s">
        <v>16</v>
      </c>
      <c r="M82" t="s">
        <v>26</v>
      </c>
      <c r="N82" t="b">
        <v>1</v>
      </c>
    </row>
    <row r="83" spans="1:14" x14ac:dyDescent="0.2">
      <c r="A83">
        <v>670</v>
      </c>
      <c r="B83" t="s">
        <v>13</v>
      </c>
      <c r="C83" t="s">
        <v>13</v>
      </c>
      <c r="D83" t="s">
        <v>18</v>
      </c>
      <c r="E83">
        <v>46</v>
      </c>
      <c r="F83">
        <v>114</v>
      </c>
      <c r="G83">
        <v>255</v>
      </c>
      <c r="H83">
        <v>123.32644985624</v>
      </c>
      <c r="I83">
        <v>76.311576656973998</v>
      </c>
      <c r="J83">
        <v>76.311576656973998</v>
      </c>
      <c r="K83" t="s">
        <v>29</v>
      </c>
      <c r="L83" t="s">
        <v>16</v>
      </c>
      <c r="M83" t="s">
        <v>26</v>
      </c>
      <c r="N83" t="b">
        <v>1</v>
      </c>
    </row>
    <row r="84" spans="1:14" x14ac:dyDescent="0.2">
      <c r="A84">
        <v>671</v>
      </c>
      <c r="B84" t="s">
        <v>13</v>
      </c>
      <c r="C84" t="s">
        <v>13</v>
      </c>
      <c r="D84" t="s">
        <v>14</v>
      </c>
      <c r="E84">
        <v>217</v>
      </c>
      <c r="F84">
        <v>100</v>
      </c>
      <c r="G84">
        <v>58</v>
      </c>
      <c r="H84">
        <v>309.42463587626003</v>
      </c>
      <c r="I84">
        <v>100</v>
      </c>
      <c r="J84">
        <v>100</v>
      </c>
      <c r="K84" t="s">
        <v>29</v>
      </c>
      <c r="L84" t="s">
        <v>16</v>
      </c>
      <c r="M84" t="s">
        <v>26</v>
      </c>
      <c r="N84" t="b">
        <v>1</v>
      </c>
    </row>
    <row r="85" spans="1:14" x14ac:dyDescent="0.2">
      <c r="A85">
        <v>672</v>
      </c>
      <c r="B85" t="s">
        <v>13</v>
      </c>
      <c r="C85" t="s">
        <v>13</v>
      </c>
      <c r="D85" t="s">
        <v>18</v>
      </c>
      <c r="E85">
        <v>43</v>
      </c>
      <c r="F85">
        <v>124</v>
      </c>
      <c r="G85">
        <v>255</v>
      </c>
      <c r="H85">
        <v>131.17402145819</v>
      </c>
      <c r="I85">
        <v>93.396818912051003</v>
      </c>
      <c r="J85">
        <v>93.396818912051003</v>
      </c>
      <c r="K85" t="s">
        <v>29</v>
      </c>
      <c r="L85" t="s">
        <v>16</v>
      </c>
      <c r="M85" t="s">
        <v>26</v>
      </c>
      <c r="N85" t="b">
        <v>1</v>
      </c>
    </row>
    <row r="86" spans="1:14" x14ac:dyDescent="0.2">
      <c r="A86">
        <v>673</v>
      </c>
      <c r="B86" t="s">
        <v>13</v>
      </c>
      <c r="C86" t="s">
        <v>22</v>
      </c>
      <c r="D86" t="s">
        <v>14</v>
      </c>
      <c r="E86">
        <v>277</v>
      </c>
      <c r="F86">
        <v>96</v>
      </c>
      <c r="G86">
        <v>51</v>
      </c>
      <c r="H86">
        <v>357.39802453333999</v>
      </c>
      <c r="I86">
        <v>12.524422263269001</v>
      </c>
      <c r="J86">
        <v>87.475577736730997</v>
      </c>
      <c r="K86" t="s">
        <v>29</v>
      </c>
      <c r="L86" t="s">
        <v>16</v>
      </c>
      <c r="M86" t="s">
        <v>26</v>
      </c>
      <c r="N86" t="b">
        <v>0</v>
      </c>
    </row>
    <row r="87" spans="1:14" x14ac:dyDescent="0.2">
      <c r="A87">
        <v>674</v>
      </c>
      <c r="B87" t="s">
        <v>13</v>
      </c>
      <c r="C87" t="s">
        <v>22</v>
      </c>
      <c r="D87" t="s">
        <v>18</v>
      </c>
      <c r="E87">
        <v>159</v>
      </c>
      <c r="F87">
        <v>10</v>
      </c>
      <c r="G87">
        <v>249</v>
      </c>
      <c r="H87">
        <v>159.24130157734999</v>
      </c>
      <c r="I87">
        <v>0.73864143996641995</v>
      </c>
      <c r="J87">
        <v>99.261081526206993</v>
      </c>
      <c r="K87" t="s">
        <v>29</v>
      </c>
      <c r="L87" t="s">
        <v>16</v>
      </c>
      <c r="M87" t="s">
        <v>26</v>
      </c>
      <c r="N87" t="b">
        <v>0</v>
      </c>
    </row>
    <row r="88" spans="1:14" x14ac:dyDescent="0.2">
      <c r="A88">
        <v>721</v>
      </c>
      <c r="B88" t="s">
        <v>13</v>
      </c>
      <c r="C88" t="s">
        <v>13</v>
      </c>
      <c r="D88" t="s">
        <v>14</v>
      </c>
      <c r="E88">
        <v>212</v>
      </c>
      <c r="F88">
        <v>95</v>
      </c>
      <c r="G88">
        <v>59</v>
      </c>
      <c r="H88">
        <v>304.30140187504998</v>
      </c>
      <c r="I88">
        <v>76.430866044338003</v>
      </c>
      <c r="J88">
        <v>76.430866044338003</v>
      </c>
      <c r="K88" t="s">
        <v>29</v>
      </c>
      <c r="L88" t="s">
        <v>16</v>
      </c>
      <c r="M88" t="s">
        <v>27</v>
      </c>
      <c r="N88" t="b">
        <v>1</v>
      </c>
    </row>
    <row r="89" spans="1:14" x14ac:dyDescent="0.2">
      <c r="A89">
        <v>722</v>
      </c>
      <c r="B89" t="s">
        <v>13</v>
      </c>
      <c r="C89" t="s">
        <v>19</v>
      </c>
      <c r="D89" t="s">
        <v>18</v>
      </c>
      <c r="E89">
        <v>55</v>
      </c>
      <c r="F89">
        <v>142</v>
      </c>
      <c r="G89">
        <v>244</v>
      </c>
      <c r="H89">
        <v>152.72388127904</v>
      </c>
      <c r="I89">
        <v>2.4264161100487E-3</v>
      </c>
      <c r="J89">
        <v>99.727507828013003</v>
      </c>
      <c r="K89" t="s">
        <v>29</v>
      </c>
      <c r="L89" t="s">
        <v>16</v>
      </c>
      <c r="M89" t="s">
        <v>27</v>
      </c>
      <c r="N89" t="b">
        <v>0</v>
      </c>
    </row>
    <row r="90" spans="1:14" x14ac:dyDescent="0.2">
      <c r="A90">
        <v>723</v>
      </c>
      <c r="B90" t="s">
        <v>13</v>
      </c>
      <c r="C90" t="s">
        <v>13</v>
      </c>
      <c r="D90" t="s">
        <v>14</v>
      </c>
      <c r="E90">
        <v>212</v>
      </c>
      <c r="F90">
        <v>96</v>
      </c>
      <c r="G90">
        <v>57</v>
      </c>
      <c r="H90">
        <v>305.55967205344001</v>
      </c>
      <c r="I90">
        <v>62.693231596902997</v>
      </c>
      <c r="J90">
        <v>62.693231596902997</v>
      </c>
      <c r="K90" t="s">
        <v>29</v>
      </c>
      <c r="L90" t="s">
        <v>16</v>
      </c>
      <c r="M90" t="s">
        <v>27</v>
      </c>
      <c r="N90" t="b">
        <v>1</v>
      </c>
    </row>
    <row r="91" spans="1:14" x14ac:dyDescent="0.2">
      <c r="A91">
        <v>724</v>
      </c>
      <c r="B91" t="s">
        <v>13</v>
      </c>
      <c r="C91" t="s">
        <v>19</v>
      </c>
      <c r="D91" t="s">
        <v>18</v>
      </c>
      <c r="E91">
        <v>42</v>
      </c>
      <c r="F91">
        <v>139</v>
      </c>
      <c r="G91">
        <v>251</v>
      </c>
      <c r="H91">
        <v>144.89050402076001</v>
      </c>
      <c r="I91">
        <v>0</v>
      </c>
      <c r="J91">
        <v>99.975284412646005</v>
      </c>
      <c r="K91" t="s">
        <v>29</v>
      </c>
      <c r="L91" t="s">
        <v>16</v>
      </c>
      <c r="M91" t="s">
        <v>27</v>
      </c>
      <c r="N91" t="b">
        <v>0</v>
      </c>
    </row>
    <row r="92" spans="1:14" x14ac:dyDescent="0.2">
      <c r="A92">
        <v>725</v>
      </c>
      <c r="B92" t="s">
        <v>13</v>
      </c>
      <c r="C92" t="s">
        <v>13</v>
      </c>
      <c r="D92" t="s">
        <v>14</v>
      </c>
      <c r="E92">
        <v>252</v>
      </c>
      <c r="F92">
        <v>92</v>
      </c>
      <c r="G92">
        <v>53</v>
      </c>
      <c r="H92">
        <v>335.71131513606002</v>
      </c>
      <c r="I92">
        <v>100</v>
      </c>
      <c r="J92">
        <v>100</v>
      </c>
      <c r="K92" t="s">
        <v>29</v>
      </c>
      <c r="L92" t="s">
        <v>16</v>
      </c>
      <c r="M92" t="s">
        <v>27</v>
      </c>
      <c r="N92" t="b">
        <v>1</v>
      </c>
    </row>
    <row r="93" spans="1:14" x14ac:dyDescent="0.2">
      <c r="A93">
        <v>726</v>
      </c>
      <c r="B93" t="s">
        <v>13</v>
      </c>
      <c r="C93" t="s">
        <v>13</v>
      </c>
      <c r="D93" t="s">
        <v>18</v>
      </c>
      <c r="E93">
        <v>75</v>
      </c>
      <c r="F93">
        <v>35</v>
      </c>
      <c r="G93">
        <v>238</v>
      </c>
      <c r="H93">
        <v>84.820372388886994</v>
      </c>
      <c r="I93">
        <v>78.848190311156998</v>
      </c>
      <c r="J93">
        <v>78.848190311156998</v>
      </c>
      <c r="K93" t="s">
        <v>29</v>
      </c>
      <c r="L93" t="s">
        <v>16</v>
      </c>
      <c r="M93" t="s">
        <v>27</v>
      </c>
      <c r="N93" t="b">
        <v>1</v>
      </c>
    </row>
    <row r="94" spans="1:14" x14ac:dyDescent="0.2">
      <c r="A94">
        <v>775</v>
      </c>
      <c r="B94" t="s">
        <v>13</v>
      </c>
      <c r="C94" t="s">
        <v>19</v>
      </c>
      <c r="D94" t="s">
        <v>14</v>
      </c>
      <c r="E94">
        <v>207</v>
      </c>
      <c r="F94">
        <v>100</v>
      </c>
      <c r="G94">
        <v>49</v>
      </c>
      <c r="H94">
        <v>308.37319696320998</v>
      </c>
      <c r="I94">
        <v>19.014694488819</v>
      </c>
      <c r="J94">
        <v>80.985305511180997</v>
      </c>
      <c r="K94" t="s">
        <v>29</v>
      </c>
      <c r="L94" t="s">
        <v>16</v>
      </c>
      <c r="M94" t="s">
        <v>28</v>
      </c>
      <c r="N94" t="b">
        <v>0</v>
      </c>
    </row>
    <row r="95" spans="1:14" x14ac:dyDescent="0.2">
      <c r="A95">
        <v>776</v>
      </c>
      <c r="B95" t="s">
        <v>13</v>
      </c>
      <c r="C95" t="s">
        <v>19</v>
      </c>
      <c r="D95" t="s">
        <v>18</v>
      </c>
      <c r="E95">
        <v>16</v>
      </c>
      <c r="F95">
        <v>137</v>
      </c>
      <c r="G95">
        <v>236</v>
      </c>
      <c r="H95">
        <v>139.09776179284</v>
      </c>
      <c r="I95">
        <v>1.7934600750158001</v>
      </c>
      <c r="J95">
        <v>97.847317484133995</v>
      </c>
      <c r="K95" t="s">
        <v>29</v>
      </c>
      <c r="L95" t="s">
        <v>16</v>
      </c>
      <c r="M95" t="s">
        <v>28</v>
      </c>
      <c r="N95" t="b">
        <v>0</v>
      </c>
    </row>
    <row r="96" spans="1:14" x14ac:dyDescent="0.2">
      <c r="A96">
        <v>777</v>
      </c>
      <c r="B96" t="s">
        <v>13</v>
      </c>
      <c r="C96" t="s">
        <v>19</v>
      </c>
      <c r="D96" t="s">
        <v>14</v>
      </c>
      <c r="E96">
        <v>207</v>
      </c>
      <c r="F96">
        <v>97</v>
      </c>
      <c r="G96">
        <v>54</v>
      </c>
      <c r="H96">
        <v>304.39563532944999</v>
      </c>
      <c r="I96">
        <v>4.5149960979842998</v>
      </c>
      <c r="J96">
        <v>95.485003902016004</v>
      </c>
      <c r="K96" t="s">
        <v>29</v>
      </c>
      <c r="L96" t="s">
        <v>16</v>
      </c>
      <c r="M96" t="s">
        <v>28</v>
      </c>
      <c r="N96" t="b">
        <v>0</v>
      </c>
    </row>
    <row r="97" spans="1:14" x14ac:dyDescent="0.2">
      <c r="A97">
        <v>778</v>
      </c>
      <c r="B97" t="s">
        <v>13</v>
      </c>
      <c r="C97" t="s">
        <v>19</v>
      </c>
      <c r="D97" t="s">
        <v>18</v>
      </c>
      <c r="E97">
        <v>23</v>
      </c>
      <c r="F97">
        <v>149</v>
      </c>
      <c r="G97">
        <v>251</v>
      </c>
      <c r="H97">
        <v>150.64152410260999</v>
      </c>
      <c r="I97">
        <v>0</v>
      </c>
      <c r="J97">
        <v>99.993510747613001</v>
      </c>
      <c r="K97" t="s">
        <v>29</v>
      </c>
      <c r="L97" t="s">
        <v>16</v>
      </c>
      <c r="M97" t="s">
        <v>28</v>
      </c>
      <c r="N97" t="b">
        <v>0</v>
      </c>
    </row>
    <row r="98" spans="1:14" x14ac:dyDescent="0.2">
      <c r="A98">
        <v>823</v>
      </c>
      <c r="B98" t="s">
        <v>13</v>
      </c>
      <c r="C98" t="s">
        <v>13</v>
      </c>
      <c r="D98" t="s">
        <v>14</v>
      </c>
      <c r="E98">
        <v>224</v>
      </c>
      <c r="F98">
        <v>100</v>
      </c>
      <c r="G98">
        <v>57</v>
      </c>
      <c r="H98">
        <v>315.36184172520001</v>
      </c>
      <c r="I98">
        <v>100</v>
      </c>
      <c r="J98">
        <v>100</v>
      </c>
      <c r="K98" t="s">
        <v>29</v>
      </c>
      <c r="L98" t="s">
        <v>29</v>
      </c>
      <c r="M98" t="s">
        <v>17</v>
      </c>
      <c r="N98" t="b">
        <v>1</v>
      </c>
    </row>
    <row r="99" spans="1:14" x14ac:dyDescent="0.2">
      <c r="A99">
        <v>824</v>
      </c>
      <c r="B99" t="s">
        <v>13</v>
      </c>
      <c r="C99" t="s">
        <v>13</v>
      </c>
      <c r="D99" t="s">
        <v>18</v>
      </c>
      <c r="E99">
        <v>34</v>
      </c>
      <c r="F99">
        <v>93</v>
      </c>
      <c r="G99">
        <v>255</v>
      </c>
      <c r="H99">
        <v>98.729106732863002</v>
      </c>
      <c r="I99">
        <v>100</v>
      </c>
      <c r="J99">
        <v>100</v>
      </c>
      <c r="K99" t="s">
        <v>29</v>
      </c>
      <c r="L99" t="s">
        <v>29</v>
      </c>
      <c r="M99" t="s">
        <v>17</v>
      </c>
      <c r="N99" t="b">
        <v>1</v>
      </c>
    </row>
    <row r="100" spans="1:14" x14ac:dyDescent="0.2">
      <c r="A100">
        <v>825</v>
      </c>
      <c r="B100" t="s">
        <v>13</v>
      </c>
      <c r="C100" t="s">
        <v>13</v>
      </c>
      <c r="D100" t="s">
        <v>14</v>
      </c>
      <c r="E100">
        <v>219</v>
      </c>
      <c r="F100">
        <v>99</v>
      </c>
      <c r="G100">
        <v>52</v>
      </c>
      <c r="H100">
        <v>314.44057863154001</v>
      </c>
      <c r="I100">
        <v>100</v>
      </c>
      <c r="J100">
        <v>100</v>
      </c>
      <c r="K100" t="s">
        <v>29</v>
      </c>
      <c r="L100" t="s">
        <v>29</v>
      </c>
      <c r="M100" t="s">
        <v>17</v>
      </c>
      <c r="N100" t="b">
        <v>1</v>
      </c>
    </row>
    <row r="101" spans="1:14" x14ac:dyDescent="0.2">
      <c r="A101">
        <v>826</v>
      </c>
      <c r="B101" t="s">
        <v>13</v>
      </c>
      <c r="C101" t="s">
        <v>13</v>
      </c>
      <c r="D101" t="s">
        <v>18</v>
      </c>
      <c r="E101">
        <v>12</v>
      </c>
      <c r="F101">
        <v>98</v>
      </c>
      <c r="G101">
        <v>254</v>
      </c>
      <c r="H101">
        <v>98.293168312399004</v>
      </c>
      <c r="I101">
        <v>100</v>
      </c>
      <c r="J101">
        <v>100</v>
      </c>
      <c r="K101" t="s">
        <v>29</v>
      </c>
      <c r="L101" t="s">
        <v>29</v>
      </c>
      <c r="M101" t="s">
        <v>17</v>
      </c>
      <c r="N101" t="b">
        <v>1</v>
      </c>
    </row>
    <row r="102" spans="1:14" x14ac:dyDescent="0.2">
      <c r="A102">
        <v>827</v>
      </c>
      <c r="B102" t="s">
        <v>13</v>
      </c>
      <c r="C102" t="s">
        <v>13</v>
      </c>
      <c r="D102" t="s">
        <v>14</v>
      </c>
      <c r="E102">
        <v>218</v>
      </c>
      <c r="F102">
        <v>99</v>
      </c>
      <c r="G102">
        <v>52</v>
      </c>
      <c r="H102">
        <v>313.79215456371998</v>
      </c>
      <c r="I102">
        <v>100</v>
      </c>
      <c r="J102">
        <v>100</v>
      </c>
      <c r="K102" t="s">
        <v>29</v>
      </c>
      <c r="L102" t="s">
        <v>29</v>
      </c>
      <c r="M102" t="s">
        <v>17</v>
      </c>
      <c r="N102" t="b">
        <v>1</v>
      </c>
    </row>
    <row r="103" spans="1:14" x14ac:dyDescent="0.2">
      <c r="A103">
        <v>828</v>
      </c>
      <c r="B103" t="s">
        <v>13</v>
      </c>
      <c r="C103" t="s">
        <v>13</v>
      </c>
      <c r="D103" t="s">
        <v>18</v>
      </c>
      <c r="E103">
        <v>11</v>
      </c>
      <c r="F103">
        <v>101</v>
      </c>
      <c r="G103">
        <v>254</v>
      </c>
      <c r="H103">
        <v>102.05380663045</v>
      </c>
      <c r="I103">
        <v>99.999705254936003</v>
      </c>
      <c r="J103">
        <v>99.999705254936003</v>
      </c>
      <c r="K103" t="s">
        <v>29</v>
      </c>
      <c r="L103" t="s">
        <v>29</v>
      </c>
      <c r="M103" t="s">
        <v>17</v>
      </c>
      <c r="N103" t="b">
        <v>1</v>
      </c>
    </row>
    <row r="104" spans="1:14" x14ac:dyDescent="0.2">
      <c r="A104">
        <v>871</v>
      </c>
      <c r="B104" t="s">
        <v>13</v>
      </c>
      <c r="C104" t="s">
        <v>13</v>
      </c>
      <c r="D104" t="s">
        <v>14</v>
      </c>
      <c r="E104">
        <v>219</v>
      </c>
      <c r="F104">
        <v>100</v>
      </c>
      <c r="G104">
        <v>60</v>
      </c>
      <c r="H104">
        <v>309.93716205136002</v>
      </c>
      <c r="I104">
        <v>99.999943571718006</v>
      </c>
      <c r="J104">
        <v>99.999943571718006</v>
      </c>
      <c r="K104" t="s">
        <v>29</v>
      </c>
      <c r="L104" t="s">
        <v>29</v>
      </c>
      <c r="M104" t="s">
        <v>26</v>
      </c>
      <c r="N104" t="b">
        <v>1</v>
      </c>
    </row>
    <row r="105" spans="1:14" x14ac:dyDescent="0.2">
      <c r="A105">
        <v>872</v>
      </c>
      <c r="B105" t="s">
        <v>13</v>
      </c>
      <c r="C105" t="s">
        <v>13</v>
      </c>
      <c r="D105" t="s">
        <v>18</v>
      </c>
      <c r="E105">
        <v>51</v>
      </c>
      <c r="F105">
        <v>122</v>
      </c>
      <c r="G105">
        <v>255</v>
      </c>
      <c r="H105">
        <v>132.36948202036999</v>
      </c>
      <c r="I105">
        <v>72.051241393981996</v>
      </c>
      <c r="J105">
        <v>72.051241393981996</v>
      </c>
      <c r="K105" t="s">
        <v>29</v>
      </c>
      <c r="L105" t="s">
        <v>29</v>
      </c>
      <c r="M105" t="s">
        <v>26</v>
      </c>
      <c r="N105" t="b">
        <v>1</v>
      </c>
    </row>
    <row r="106" spans="1:14" x14ac:dyDescent="0.2">
      <c r="A106">
        <v>873</v>
      </c>
      <c r="B106" t="s">
        <v>13</v>
      </c>
      <c r="C106" t="s">
        <v>13</v>
      </c>
      <c r="D106" t="s">
        <v>14</v>
      </c>
      <c r="E106">
        <v>220</v>
      </c>
      <c r="F106">
        <v>100</v>
      </c>
      <c r="G106">
        <v>52</v>
      </c>
      <c r="H106">
        <v>315.25225890639001</v>
      </c>
      <c r="I106">
        <v>100</v>
      </c>
      <c r="J106">
        <v>100</v>
      </c>
      <c r="K106" t="s">
        <v>29</v>
      </c>
      <c r="L106" t="s">
        <v>29</v>
      </c>
      <c r="M106" t="s">
        <v>26</v>
      </c>
      <c r="N106" t="b">
        <v>1</v>
      </c>
    </row>
    <row r="107" spans="1:14" x14ac:dyDescent="0.2">
      <c r="A107">
        <v>874</v>
      </c>
      <c r="B107" t="s">
        <v>13</v>
      </c>
      <c r="C107" t="s">
        <v>13</v>
      </c>
      <c r="D107" t="s">
        <v>18</v>
      </c>
      <c r="E107">
        <v>13</v>
      </c>
      <c r="F107">
        <v>93</v>
      </c>
      <c r="G107">
        <v>255</v>
      </c>
      <c r="H107">
        <v>93.862853002888997</v>
      </c>
      <c r="I107">
        <v>100</v>
      </c>
      <c r="J107">
        <v>100</v>
      </c>
      <c r="K107" t="s">
        <v>29</v>
      </c>
      <c r="L107" t="s">
        <v>29</v>
      </c>
      <c r="M107" t="s">
        <v>26</v>
      </c>
      <c r="N107" t="b">
        <v>1</v>
      </c>
    </row>
    <row r="108" spans="1:14" x14ac:dyDescent="0.2">
      <c r="A108">
        <v>875</v>
      </c>
      <c r="B108" t="s">
        <v>13</v>
      </c>
      <c r="C108" t="s">
        <v>13</v>
      </c>
      <c r="D108" t="s">
        <v>14</v>
      </c>
      <c r="E108">
        <v>220</v>
      </c>
      <c r="F108">
        <v>100</v>
      </c>
      <c r="G108">
        <v>52</v>
      </c>
      <c r="H108">
        <v>315.07972650600999</v>
      </c>
      <c r="I108">
        <v>100</v>
      </c>
      <c r="J108">
        <v>100</v>
      </c>
      <c r="K108" t="s">
        <v>29</v>
      </c>
      <c r="L108" t="s">
        <v>29</v>
      </c>
      <c r="M108" t="s">
        <v>26</v>
      </c>
      <c r="N108" t="b">
        <v>1</v>
      </c>
    </row>
    <row r="109" spans="1:14" x14ac:dyDescent="0.2">
      <c r="A109">
        <v>876</v>
      </c>
      <c r="B109" t="s">
        <v>13</v>
      </c>
      <c r="C109" t="s">
        <v>13</v>
      </c>
      <c r="D109" t="s">
        <v>18</v>
      </c>
      <c r="E109">
        <v>12</v>
      </c>
      <c r="F109">
        <v>94</v>
      </c>
      <c r="G109">
        <v>255</v>
      </c>
      <c r="H109">
        <v>94.771881762019007</v>
      </c>
      <c r="I109">
        <v>100</v>
      </c>
      <c r="J109">
        <v>100</v>
      </c>
      <c r="K109" t="s">
        <v>29</v>
      </c>
      <c r="L109" t="s">
        <v>29</v>
      </c>
      <c r="M109" t="s">
        <v>26</v>
      </c>
      <c r="N109" t="b">
        <v>1</v>
      </c>
    </row>
    <row r="110" spans="1:14" x14ac:dyDescent="0.2">
      <c r="A110">
        <v>917</v>
      </c>
      <c r="B110" t="s">
        <v>13</v>
      </c>
      <c r="C110" t="s">
        <v>13</v>
      </c>
      <c r="D110" t="s">
        <v>14</v>
      </c>
      <c r="E110">
        <v>221</v>
      </c>
      <c r="F110">
        <v>100</v>
      </c>
      <c r="G110">
        <v>57</v>
      </c>
      <c r="H110">
        <v>313.15404668735999</v>
      </c>
      <c r="I110">
        <v>100</v>
      </c>
      <c r="J110">
        <v>100</v>
      </c>
      <c r="K110" t="s">
        <v>29</v>
      </c>
      <c r="L110" t="s">
        <v>29</v>
      </c>
      <c r="M110" t="s">
        <v>27</v>
      </c>
      <c r="N110" t="b">
        <v>1</v>
      </c>
    </row>
    <row r="111" spans="1:14" x14ac:dyDescent="0.2">
      <c r="A111">
        <v>918</v>
      </c>
      <c r="B111" t="s">
        <v>13</v>
      </c>
      <c r="C111" t="s">
        <v>13</v>
      </c>
      <c r="D111" t="s">
        <v>18</v>
      </c>
      <c r="E111">
        <v>35</v>
      </c>
      <c r="F111">
        <v>105</v>
      </c>
      <c r="G111">
        <v>255</v>
      </c>
      <c r="H111">
        <v>110.59515084633</v>
      </c>
      <c r="I111">
        <v>100</v>
      </c>
      <c r="J111">
        <v>100</v>
      </c>
      <c r="K111" t="s">
        <v>29</v>
      </c>
      <c r="L111" t="s">
        <v>29</v>
      </c>
      <c r="M111" t="s">
        <v>27</v>
      </c>
      <c r="N111" t="b">
        <v>1</v>
      </c>
    </row>
    <row r="112" spans="1:14" x14ac:dyDescent="0.2">
      <c r="A112">
        <v>919</v>
      </c>
      <c r="B112" t="s">
        <v>13</v>
      </c>
      <c r="C112" t="s">
        <v>13</v>
      </c>
      <c r="D112" t="s">
        <v>14</v>
      </c>
      <c r="E112">
        <v>219</v>
      </c>
      <c r="F112">
        <v>100</v>
      </c>
      <c r="G112">
        <v>52</v>
      </c>
      <c r="H112">
        <v>314.33490795977002</v>
      </c>
      <c r="I112">
        <v>100</v>
      </c>
      <c r="J112">
        <v>100</v>
      </c>
      <c r="K112" t="s">
        <v>29</v>
      </c>
      <c r="L112" t="s">
        <v>29</v>
      </c>
      <c r="M112" t="s">
        <v>27</v>
      </c>
      <c r="N112" t="b">
        <v>1</v>
      </c>
    </row>
    <row r="113" spans="1:14" x14ac:dyDescent="0.2">
      <c r="A113">
        <v>920</v>
      </c>
      <c r="B113" t="s">
        <v>13</v>
      </c>
      <c r="C113" t="s">
        <v>13</v>
      </c>
      <c r="D113" t="s">
        <v>18</v>
      </c>
      <c r="E113">
        <v>12</v>
      </c>
      <c r="F113">
        <v>98</v>
      </c>
      <c r="G113">
        <v>255</v>
      </c>
      <c r="H113">
        <v>99.035371316454999</v>
      </c>
      <c r="I113">
        <v>100</v>
      </c>
      <c r="J113">
        <v>100</v>
      </c>
      <c r="K113" t="s">
        <v>29</v>
      </c>
      <c r="L113" t="s">
        <v>29</v>
      </c>
      <c r="M113" t="s">
        <v>27</v>
      </c>
      <c r="N113" t="b">
        <v>1</v>
      </c>
    </row>
    <row r="114" spans="1:14" x14ac:dyDescent="0.2">
      <c r="A114">
        <v>921</v>
      </c>
      <c r="B114" t="s">
        <v>13</v>
      </c>
      <c r="C114" t="s">
        <v>13</v>
      </c>
      <c r="D114" t="s">
        <v>14</v>
      </c>
      <c r="E114">
        <v>219</v>
      </c>
      <c r="F114">
        <v>99</v>
      </c>
      <c r="G114">
        <v>52</v>
      </c>
      <c r="H114">
        <v>314.78529891186002</v>
      </c>
      <c r="I114">
        <v>100</v>
      </c>
      <c r="J114">
        <v>100</v>
      </c>
      <c r="K114" t="s">
        <v>29</v>
      </c>
      <c r="L114" t="s">
        <v>29</v>
      </c>
      <c r="M114" t="s">
        <v>27</v>
      </c>
      <c r="N114" t="b">
        <v>1</v>
      </c>
    </row>
    <row r="115" spans="1:14" x14ac:dyDescent="0.2">
      <c r="A115">
        <v>922</v>
      </c>
      <c r="B115" t="s">
        <v>13</v>
      </c>
      <c r="C115" t="s">
        <v>13</v>
      </c>
      <c r="D115" t="s">
        <v>18</v>
      </c>
      <c r="E115">
        <v>12</v>
      </c>
      <c r="F115">
        <v>95</v>
      </c>
      <c r="G115">
        <v>254</v>
      </c>
      <c r="H115">
        <v>96.271018036656997</v>
      </c>
      <c r="I115">
        <v>99.998010470818002</v>
      </c>
      <c r="J115">
        <v>99.998010470818002</v>
      </c>
      <c r="K115" t="s">
        <v>29</v>
      </c>
      <c r="L115" t="s">
        <v>29</v>
      </c>
      <c r="M115" t="s">
        <v>27</v>
      </c>
      <c r="N115" t="b">
        <v>1</v>
      </c>
    </row>
    <row r="116" spans="1:14" x14ac:dyDescent="0.2">
      <c r="A116">
        <v>965</v>
      </c>
      <c r="B116" t="s">
        <v>13</v>
      </c>
      <c r="C116" t="s">
        <v>13</v>
      </c>
      <c r="D116" t="s">
        <v>14</v>
      </c>
      <c r="E116">
        <v>219</v>
      </c>
      <c r="F116">
        <v>100</v>
      </c>
      <c r="G116">
        <v>59</v>
      </c>
      <c r="H116">
        <v>310.89852553405001</v>
      </c>
      <c r="I116">
        <v>100</v>
      </c>
      <c r="J116">
        <v>100</v>
      </c>
      <c r="K116" t="s">
        <v>29</v>
      </c>
      <c r="L116" t="s">
        <v>29</v>
      </c>
      <c r="M116" t="s">
        <v>28</v>
      </c>
      <c r="N116" t="b">
        <v>1</v>
      </c>
    </row>
    <row r="117" spans="1:14" x14ac:dyDescent="0.2">
      <c r="A117">
        <v>966</v>
      </c>
      <c r="B117" t="s">
        <v>13</v>
      </c>
      <c r="C117" t="s">
        <v>13</v>
      </c>
      <c r="D117" t="s">
        <v>18</v>
      </c>
      <c r="E117">
        <v>44</v>
      </c>
      <c r="F117">
        <v>117</v>
      </c>
      <c r="G117">
        <v>255</v>
      </c>
      <c r="H117">
        <v>124.69635723553</v>
      </c>
      <c r="I117">
        <v>99.878227768244997</v>
      </c>
      <c r="J117">
        <v>99.878227768244997</v>
      </c>
      <c r="K117" t="s">
        <v>29</v>
      </c>
      <c r="L117" t="s">
        <v>29</v>
      </c>
      <c r="M117" t="s">
        <v>28</v>
      </c>
      <c r="N117" t="b">
        <v>1</v>
      </c>
    </row>
    <row r="118" spans="1:14" x14ac:dyDescent="0.2">
      <c r="A118">
        <v>967</v>
      </c>
      <c r="B118" t="s">
        <v>13</v>
      </c>
      <c r="C118" t="s">
        <v>13</v>
      </c>
      <c r="D118" t="s">
        <v>14</v>
      </c>
      <c r="E118">
        <v>219</v>
      </c>
      <c r="F118">
        <v>100</v>
      </c>
      <c r="G118">
        <v>52</v>
      </c>
      <c r="H118">
        <v>314.75813972596001</v>
      </c>
      <c r="I118">
        <v>100</v>
      </c>
      <c r="J118">
        <v>100</v>
      </c>
      <c r="K118" t="s">
        <v>29</v>
      </c>
      <c r="L118" t="s">
        <v>29</v>
      </c>
      <c r="M118" t="s">
        <v>28</v>
      </c>
      <c r="N118" t="b">
        <v>1</v>
      </c>
    </row>
    <row r="119" spans="1:14" x14ac:dyDescent="0.2">
      <c r="A119">
        <v>968</v>
      </c>
      <c r="B119" t="s">
        <v>13</v>
      </c>
      <c r="C119" t="s">
        <v>13</v>
      </c>
      <c r="D119" t="s">
        <v>18</v>
      </c>
      <c r="E119">
        <v>12</v>
      </c>
      <c r="F119">
        <v>96</v>
      </c>
      <c r="G119">
        <v>255</v>
      </c>
      <c r="H119">
        <v>96.887362996635005</v>
      </c>
      <c r="I119">
        <v>100</v>
      </c>
      <c r="J119">
        <v>100</v>
      </c>
      <c r="K119" t="s">
        <v>29</v>
      </c>
      <c r="L119" t="s">
        <v>29</v>
      </c>
      <c r="M119" t="s">
        <v>28</v>
      </c>
      <c r="N119" t="b">
        <v>1</v>
      </c>
    </row>
    <row r="120" spans="1:14" x14ac:dyDescent="0.2">
      <c r="A120">
        <v>969</v>
      </c>
      <c r="B120" t="s">
        <v>13</v>
      </c>
      <c r="C120" t="s">
        <v>13</v>
      </c>
      <c r="D120" t="s">
        <v>14</v>
      </c>
      <c r="E120">
        <v>219</v>
      </c>
      <c r="F120">
        <v>100</v>
      </c>
      <c r="G120">
        <v>52</v>
      </c>
      <c r="H120">
        <v>314.52995419026001</v>
      </c>
      <c r="I120">
        <v>100</v>
      </c>
      <c r="J120">
        <v>100</v>
      </c>
      <c r="K120" t="s">
        <v>29</v>
      </c>
      <c r="L120" t="s">
        <v>29</v>
      </c>
      <c r="M120" t="s">
        <v>28</v>
      </c>
      <c r="N120" t="b">
        <v>1</v>
      </c>
    </row>
    <row r="121" spans="1:14" x14ac:dyDescent="0.2">
      <c r="A121">
        <v>970</v>
      </c>
      <c r="B121" t="s">
        <v>13</v>
      </c>
      <c r="C121" t="s">
        <v>13</v>
      </c>
      <c r="D121" t="s">
        <v>18</v>
      </c>
      <c r="E121">
        <v>12</v>
      </c>
      <c r="F121">
        <v>98</v>
      </c>
      <c r="G121">
        <v>255</v>
      </c>
      <c r="H121">
        <v>98.452474223882007</v>
      </c>
      <c r="I121">
        <v>100</v>
      </c>
      <c r="J121">
        <v>100</v>
      </c>
      <c r="K121" t="s">
        <v>29</v>
      </c>
      <c r="L121" t="s">
        <v>29</v>
      </c>
      <c r="M121" t="s">
        <v>28</v>
      </c>
      <c r="N121" t="b">
        <v>1</v>
      </c>
    </row>
    <row r="122" spans="1:14" x14ac:dyDescent="0.2">
      <c r="A122">
        <v>1007</v>
      </c>
      <c r="B122" t="s">
        <v>13</v>
      </c>
      <c r="C122" t="s">
        <v>13</v>
      </c>
      <c r="D122" t="s">
        <v>14</v>
      </c>
      <c r="E122">
        <v>223</v>
      </c>
      <c r="F122">
        <v>100</v>
      </c>
      <c r="G122">
        <v>58</v>
      </c>
      <c r="H122">
        <v>313.97388228313997</v>
      </c>
      <c r="I122">
        <v>100</v>
      </c>
      <c r="J122">
        <v>100</v>
      </c>
      <c r="K122" t="s">
        <v>31</v>
      </c>
      <c r="L122" t="s">
        <v>16</v>
      </c>
      <c r="M122" t="s">
        <v>17</v>
      </c>
      <c r="N122" t="b">
        <v>1</v>
      </c>
    </row>
    <row r="123" spans="1:14" x14ac:dyDescent="0.2">
      <c r="A123">
        <v>1008</v>
      </c>
      <c r="B123" t="s">
        <v>13</v>
      </c>
      <c r="C123" t="s">
        <v>13</v>
      </c>
      <c r="D123" t="s">
        <v>18</v>
      </c>
      <c r="E123">
        <v>40</v>
      </c>
      <c r="F123">
        <v>101</v>
      </c>
      <c r="G123">
        <v>255</v>
      </c>
      <c r="H123">
        <v>108.63323091101999</v>
      </c>
      <c r="I123">
        <v>99.995147167780004</v>
      </c>
      <c r="J123">
        <v>99.995147167780004</v>
      </c>
      <c r="K123" t="s">
        <v>31</v>
      </c>
      <c r="L123" t="s">
        <v>16</v>
      </c>
      <c r="M123" t="s">
        <v>17</v>
      </c>
      <c r="N123" t="b">
        <v>1</v>
      </c>
    </row>
    <row r="124" spans="1:14" x14ac:dyDescent="0.2">
      <c r="A124">
        <v>1009</v>
      </c>
      <c r="B124" t="s">
        <v>13</v>
      </c>
      <c r="C124" t="s">
        <v>13</v>
      </c>
      <c r="D124" t="s">
        <v>14</v>
      </c>
      <c r="E124">
        <v>221</v>
      </c>
      <c r="F124">
        <v>98</v>
      </c>
      <c r="G124">
        <v>61</v>
      </c>
      <c r="H124">
        <v>310.25140017626001</v>
      </c>
      <c r="I124">
        <v>99.990632905249996</v>
      </c>
      <c r="J124">
        <v>99.990632905249996</v>
      </c>
      <c r="K124" t="s">
        <v>31</v>
      </c>
      <c r="L124" t="s">
        <v>16</v>
      </c>
      <c r="M124" t="s">
        <v>17</v>
      </c>
      <c r="N124" t="b">
        <v>1</v>
      </c>
    </row>
    <row r="125" spans="1:14" x14ac:dyDescent="0.2">
      <c r="A125">
        <v>1010</v>
      </c>
      <c r="B125" t="s">
        <v>13</v>
      </c>
      <c r="C125" t="s">
        <v>13</v>
      </c>
      <c r="D125" t="s">
        <v>18</v>
      </c>
      <c r="E125">
        <v>59</v>
      </c>
      <c r="F125">
        <v>119</v>
      </c>
      <c r="G125">
        <v>253</v>
      </c>
      <c r="H125">
        <v>132.97720253969001</v>
      </c>
      <c r="I125">
        <v>82.152298803551005</v>
      </c>
      <c r="J125">
        <v>82.152298803551005</v>
      </c>
      <c r="K125" t="s">
        <v>31</v>
      </c>
      <c r="L125" t="s">
        <v>16</v>
      </c>
      <c r="M125" t="s">
        <v>17</v>
      </c>
      <c r="N125" t="b">
        <v>1</v>
      </c>
    </row>
    <row r="126" spans="1:14" x14ac:dyDescent="0.2">
      <c r="A126">
        <v>1011</v>
      </c>
      <c r="B126" t="s">
        <v>13</v>
      </c>
      <c r="C126" t="s">
        <v>13</v>
      </c>
      <c r="D126" t="s">
        <v>14</v>
      </c>
      <c r="E126">
        <v>262</v>
      </c>
      <c r="F126">
        <v>64</v>
      </c>
      <c r="G126">
        <v>33</v>
      </c>
      <c r="H126">
        <v>349.54043049767</v>
      </c>
      <c r="I126">
        <v>87.953045536743005</v>
      </c>
      <c r="J126">
        <v>87.953045536743005</v>
      </c>
      <c r="K126" t="s">
        <v>31</v>
      </c>
      <c r="L126" t="s">
        <v>16</v>
      </c>
      <c r="M126" t="s">
        <v>17</v>
      </c>
      <c r="N126" t="b">
        <v>1</v>
      </c>
    </row>
    <row r="127" spans="1:14" x14ac:dyDescent="0.2">
      <c r="A127">
        <v>1012</v>
      </c>
      <c r="B127" t="s">
        <v>13</v>
      </c>
      <c r="C127" t="s">
        <v>22</v>
      </c>
      <c r="D127" t="s">
        <v>18</v>
      </c>
      <c r="E127">
        <v>61</v>
      </c>
      <c r="F127">
        <v>32</v>
      </c>
      <c r="G127">
        <v>135</v>
      </c>
      <c r="H127">
        <v>138.49274853066001</v>
      </c>
      <c r="I127">
        <v>0</v>
      </c>
      <c r="J127">
        <v>98.987302847145997</v>
      </c>
      <c r="K127" t="s">
        <v>31</v>
      </c>
      <c r="L127" t="s">
        <v>16</v>
      </c>
      <c r="M127" t="s">
        <v>17</v>
      </c>
      <c r="N127" t="b">
        <v>0</v>
      </c>
    </row>
    <row r="128" spans="1:14" x14ac:dyDescent="0.2">
      <c r="A128">
        <v>1055</v>
      </c>
      <c r="B128" t="s">
        <v>13</v>
      </c>
      <c r="C128" t="s">
        <v>13</v>
      </c>
      <c r="D128" t="s">
        <v>14</v>
      </c>
      <c r="E128">
        <v>222</v>
      </c>
      <c r="F128">
        <v>100</v>
      </c>
      <c r="G128">
        <v>55</v>
      </c>
      <c r="H128">
        <v>315.25191734744999</v>
      </c>
      <c r="I128">
        <v>100</v>
      </c>
      <c r="J128">
        <v>100</v>
      </c>
      <c r="K128" t="s">
        <v>31</v>
      </c>
      <c r="L128" t="s">
        <v>16</v>
      </c>
      <c r="M128" t="s">
        <v>26</v>
      </c>
      <c r="N128" t="b">
        <v>1</v>
      </c>
    </row>
    <row r="129" spans="1:14" x14ac:dyDescent="0.2">
      <c r="A129">
        <v>1056</v>
      </c>
      <c r="B129" t="s">
        <v>13</v>
      </c>
      <c r="C129" t="s">
        <v>13</v>
      </c>
      <c r="D129" t="s">
        <v>18</v>
      </c>
      <c r="E129">
        <v>27</v>
      </c>
      <c r="F129">
        <v>94</v>
      </c>
      <c r="G129">
        <v>255</v>
      </c>
      <c r="H129">
        <v>97.294590356900997</v>
      </c>
      <c r="I129">
        <v>100</v>
      </c>
      <c r="J129">
        <v>100</v>
      </c>
      <c r="K129" t="s">
        <v>31</v>
      </c>
      <c r="L129" t="s">
        <v>16</v>
      </c>
      <c r="M129" t="s">
        <v>26</v>
      </c>
      <c r="N129" t="b">
        <v>1</v>
      </c>
    </row>
    <row r="130" spans="1:14" x14ac:dyDescent="0.2">
      <c r="A130">
        <v>1057</v>
      </c>
      <c r="B130" t="s">
        <v>13</v>
      </c>
      <c r="C130" t="s">
        <v>13</v>
      </c>
      <c r="D130" t="s">
        <v>14</v>
      </c>
      <c r="E130">
        <v>221</v>
      </c>
      <c r="F130">
        <v>99</v>
      </c>
      <c r="G130">
        <v>52</v>
      </c>
      <c r="H130">
        <v>315.97916565473997</v>
      </c>
      <c r="I130">
        <v>100</v>
      </c>
      <c r="J130">
        <v>100</v>
      </c>
      <c r="K130" t="s">
        <v>31</v>
      </c>
      <c r="L130" t="s">
        <v>16</v>
      </c>
      <c r="M130" t="s">
        <v>26</v>
      </c>
      <c r="N130" t="b">
        <v>1</v>
      </c>
    </row>
    <row r="131" spans="1:14" x14ac:dyDescent="0.2">
      <c r="A131">
        <v>1058</v>
      </c>
      <c r="B131" t="s">
        <v>13</v>
      </c>
      <c r="C131" t="s">
        <v>13</v>
      </c>
      <c r="D131" t="s">
        <v>18</v>
      </c>
      <c r="E131">
        <v>19</v>
      </c>
      <c r="F131">
        <v>93</v>
      </c>
      <c r="G131">
        <v>247</v>
      </c>
      <c r="H131">
        <v>95.391227417501995</v>
      </c>
      <c r="I131">
        <v>95.655699453943996</v>
      </c>
      <c r="J131">
        <v>95.655699453943996</v>
      </c>
      <c r="K131" t="s">
        <v>31</v>
      </c>
      <c r="L131" t="s">
        <v>16</v>
      </c>
      <c r="M131" t="s">
        <v>26</v>
      </c>
      <c r="N131" t="b">
        <v>1</v>
      </c>
    </row>
    <row r="132" spans="1:14" x14ac:dyDescent="0.2">
      <c r="A132">
        <v>1059</v>
      </c>
      <c r="B132" t="s">
        <v>13</v>
      </c>
      <c r="C132" t="s">
        <v>22</v>
      </c>
      <c r="D132" t="s">
        <v>14</v>
      </c>
      <c r="E132">
        <v>278</v>
      </c>
      <c r="F132">
        <v>91</v>
      </c>
      <c r="G132">
        <v>44</v>
      </c>
      <c r="H132">
        <v>360.68215999632002</v>
      </c>
      <c r="I132">
        <v>35.278526346263</v>
      </c>
      <c r="J132">
        <v>64.396997784421998</v>
      </c>
      <c r="K132" t="s">
        <v>31</v>
      </c>
      <c r="L132" t="s">
        <v>16</v>
      </c>
      <c r="M132" t="s">
        <v>26</v>
      </c>
      <c r="N132" t="b">
        <v>0</v>
      </c>
    </row>
    <row r="133" spans="1:14" x14ac:dyDescent="0.2">
      <c r="A133">
        <v>1060</v>
      </c>
      <c r="B133" t="s">
        <v>13</v>
      </c>
      <c r="C133" t="s">
        <v>22</v>
      </c>
      <c r="D133" t="s">
        <v>18</v>
      </c>
      <c r="E133">
        <v>121</v>
      </c>
      <c r="F133">
        <v>9</v>
      </c>
      <c r="G133">
        <v>214</v>
      </c>
      <c r="H133">
        <v>128.44300776554999</v>
      </c>
      <c r="I133">
        <v>10.704171506101</v>
      </c>
      <c r="J133">
        <v>83.418902156501005</v>
      </c>
      <c r="K133" t="s">
        <v>31</v>
      </c>
      <c r="L133" t="s">
        <v>16</v>
      </c>
      <c r="M133" t="s">
        <v>26</v>
      </c>
      <c r="N133" t="b">
        <v>0</v>
      </c>
    </row>
    <row r="134" spans="1:14" x14ac:dyDescent="0.2">
      <c r="A134">
        <v>1103</v>
      </c>
      <c r="B134" t="s">
        <v>13</v>
      </c>
      <c r="C134" t="s">
        <v>13</v>
      </c>
      <c r="D134" t="s">
        <v>14</v>
      </c>
      <c r="E134">
        <v>222</v>
      </c>
      <c r="F134">
        <v>100</v>
      </c>
      <c r="G134">
        <v>58</v>
      </c>
      <c r="H134">
        <v>313.21542910209001</v>
      </c>
      <c r="I134">
        <v>100</v>
      </c>
      <c r="J134">
        <v>100</v>
      </c>
      <c r="K134" t="s">
        <v>31</v>
      </c>
      <c r="L134" t="s">
        <v>16</v>
      </c>
      <c r="M134" t="s">
        <v>27</v>
      </c>
      <c r="N134" t="b">
        <v>1</v>
      </c>
    </row>
    <row r="135" spans="1:14" x14ac:dyDescent="0.2">
      <c r="A135">
        <v>1104</v>
      </c>
      <c r="B135" t="s">
        <v>13</v>
      </c>
      <c r="C135" t="s">
        <v>13</v>
      </c>
      <c r="D135" t="s">
        <v>18</v>
      </c>
      <c r="E135">
        <v>40</v>
      </c>
      <c r="F135">
        <v>105</v>
      </c>
      <c r="G135">
        <v>255</v>
      </c>
      <c r="H135">
        <v>112.55430389758</v>
      </c>
      <c r="I135">
        <v>99.774681871455002</v>
      </c>
      <c r="J135">
        <v>99.774681871455002</v>
      </c>
      <c r="K135" t="s">
        <v>31</v>
      </c>
      <c r="L135" t="s">
        <v>16</v>
      </c>
      <c r="M135" t="s">
        <v>27</v>
      </c>
      <c r="N135" t="b">
        <v>1</v>
      </c>
    </row>
    <row r="136" spans="1:14" x14ac:dyDescent="0.2">
      <c r="A136">
        <v>1105</v>
      </c>
      <c r="B136" t="s">
        <v>13</v>
      </c>
      <c r="C136" t="s">
        <v>13</v>
      </c>
      <c r="D136" t="s">
        <v>14</v>
      </c>
      <c r="E136">
        <v>220</v>
      </c>
      <c r="F136">
        <v>100</v>
      </c>
      <c r="G136">
        <v>57</v>
      </c>
      <c r="H136">
        <v>312.21453427776999</v>
      </c>
      <c r="I136">
        <v>99.995316452625005</v>
      </c>
      <c r="J136">
        <v>99.995316452625005</v>
      </c>
      <c r="K136" t="s">
        <v>31</v>
      </c>
      <c r="L136" t="s">
        <v>16</v>
      </c>
      <c r="M136" t="s">
        <v>27</v>
      </c>
      <c r="N136" t="b">
        <v>1</v>
      </c>
    </row>
    <row r="137" spans="1:14" x14ac:dyDescent="0.2">
      <c r="A137">
        <v>1106</v>
      </c>
      <c r="B137" t="s">
        <v>13</v>
      </c>
      <c r="C137" t="s">
        <v>13</v>
      </c>
      <c r="D137" t="s">
        <v>18</v>
      </c>
      <c r="E137">
        <v>38</v>
      </c>
      <c r="F137">
        <v>110</v>
      </c>
      <c r="G137">
        <v>255</v>
      </c>
      <c r="H137">
        <v>116.67062595781999</v>
      </c>
      <c r="I137">
        <v>98.991852320416001</v>
      </c>
      <c r="J137">
        <v>98.991852320416001</v>
      </c>
      <c r="K137" t="s">
        <v>31</v>
      </c>
      <c r="L137" t="s">
        <v>16</v>
      </c>
      <c r="M137" t="s">
        <v>27</v>
      </c>
      <c r="N137" t="b">
        <v>1</v>
      </c>
    </row>
    <row r="138" spans="1:14" x14ac:dyDescent="0.2">
      <c r="A138">
        <v>1107</v>
      </c>
      <c r="B138" t="s">
        <v>13</v>
      </c>
      <c r="C138" t="s">
        <v>13</v>
      </c>
      <c r="D138" t="s">
        <v>14</v>
      </c>
      <c r="E138">
        <v>274</v>
      </c>
      <c r="F138">
        <v>89</v>
      </c>
      <c r="G138">
        <v>44</v>
      </c>
      <c r="H138">
        <v>357.43950961769002</v>
      </c>
      <c r="I138">
        <v>53.843532679949</v>
      </c>
      <c r="J138">
        <v>53.843532679949</v>
      </c>
      <c r="K138" t="s">
        <v>31</v>
      </c>
      <c r="L138" t="s">
        <v>16</v>
      </c>
      <c r="M138" t="s">
        <v>27</v>
      </c>
      <c r="N138" t="b">
        <v>1</v>
      </c>
    </row>
    <row r="139" spans="1:14" x14ac:dyDescent="0.2">
      <c r="A139">
        <v>1108</v>
      </c>
      <c r="B139" t="s">
        <v>13</v>
      </c>
      <c r="C139" t="s">
        <v>22</v>
      </c>
      <c r="D139" t="s">
        <v>18</v>
      </c>
      <c r="E139">
        <v>110</v>
      </c>
      <c r="F139">
        <v>11</v>
      </c>
      <c r="G139">
        <v>211</v>
      </c>
      <c r="H139">
        <v>119.3668445098</v>
      </c>
      <c r="I139">
        <v>30.831163812179</v>
      </c>
      <c r="J139">
        <v>69.123333381814007</v>
      </c>
      <c r="K139" t="s">
        <v>31</v>
      </c>
      <c r="L139" t="s">
        <v>16</v>
      </c>
      <c r="M139" t="s">
        <v>27</v>
      </c>
      <c r="N139" t="b">
        <v>0</v>
      </c>
    </row>
    <row r="140" spans="1:14" x14ac:dyDescent="0.2">
      <c r="A140">
        <v>1151</v>
      </c>
      <c r="B140" t="s">
        <v>13</v>
      </c>
      <c r="C140" t="s">
        <v>13</v>
      </c>
      <c r="D140" t="s">
        <v>14</v>
      </c>
      <c r="E140">
        <v>222</v>
      </c>
      <c r="F140">
        <v>100</v>
      </c>
      <c r="G140">
        <v>57</v>
      </c>
      <c r="H140">
        <v>314.08044349068001</v>
      </c>
      <c r="I140">
        <v>100</v>
      </c>
      <c r="J140">
        <v>100</v>
      </c>
      <c r="K140" t="s">
        <v>31</v>
      </c>
      <c r="L140" t="s">
        <v>16</v>
      </c>
      <c r="M140" t="s">
        <v>28</v>
      </c>
      <c r="N140" t="b">
        <v>1</v>
      </c>
    </row>
    <row r="141" spans="1:14" x14ac:dyDescent="0.2">
      <c r="A141">
        <v>1152</v>
      </c>
      <c r="B141" t="s">
        <v>13</v>
      </c>
      <c r="C141" t="s">
        <v>13</v>
      </c>
      <c r="D141" t="s">
        <v>18</v>
      </c>
      <c r="E141">
        <v>34</v>
      </c>
      <c r="F141">
        <v>100</v>
      </c>
      <c r="G141">
        <v>255</v>
      </c>
      <c r="H141">
        <v>105.38432785325</v>
      </c>
      <c r="I141">
        <v>100</v>
      </c>
      <c r="J141">
        <v>100</v>
      </c>
      <c r="K141" t="s">
        <v>31</v>
      </c>
      <c r="L141" t="s">
        <v>16</v>
      </c>
      <c r="M141" t="s">
        <v>28</v>
      </c>
      <c r="N141" t="b">
        <v>1</v>
      </c>
    </row>
    <row r="142" spans="1:14" x14ac:dyDescent="0.2">
      <c r="A142">
        <v>1153</v>
      </c>
      <c r="B142" t="s">
        <v>13</v>
      </c>
      <c r="C142" t="s">
        <v>13</v>
      </c>
      <c r="D142" t="s">
        <v>14</v>
      </c>
      <c r="E142">
        <v>236</v>
      </c>
      <c r="F142">
        <v>100</v>
      </c>
      <c r="G142">
        <v>65</v>
      </c>
      <c r="H142">
        <v>318.99186627421</v>
      </c>
      <c r="I142">
        <v>100</v>
      </c>
      <c r="J142">
        <v>100</v>
      </c>
      <c r="K142" t="s">
        <v>31</v>
      </c>
      <c r="L142" t="s">
        <v>16</v>
      </c>
      <c r="M142" t="s">
        <v>28</v>
      </c>
      <c r="N142" t="b">
        <v>1</v>
      </c>
    </row>
    <row r="143" spans="1:14" x14ac:dyDescent="0.2">
      <c r="A143">
        <v>1154</v>
      </c>
      <c r="B143" t="s">
        <v>13</v>
      </c>
      <c r="C143" t="s">
        <v>13</v>
      </c>
      <c r="D143" t="s">
        <v>18</v>
      </c>
      <c r="E143">
        <v>76</v>
      </c>
      <c r="F143">
        <v>89</v>
      </c>
      <c r="G143">
        <v>255</v>
      </c>
      <c r="H143">
        <v>116.70176940454</v>
      </c>
      <c r="I143">
        <v>99.999379288902006</v>
      </c>
      <c r="J143">
        <v>99.999379288902006</v>
      </c>
      <c r="K143" t="s">
        <v>31</v>
      </c>
      <c r="L143" t="s">
        <v>16</v>
      </c>
      <c r="M143" t="s">
        <v>28</v>
      </c>
      <c r="N143" t="b">
        <v>1</v>
      </c>
    </row>
    <row r="144" spans="1:14" x14ac:dyDescent="0.2">
      <c r="A144">
        <v>1155</v>
      </c>
      <c r="B144" t="s">
        <v>13</v>
      </c>
      <c r="C144" t="s">
        <v>22</v>
      </c>
      <c r="D144" t="s">
        <v>14</v>
      </c>
      <c r="E144">
        <v>284</v>
      </c>
      <c r="F144">
        <v>90</v>
      </c>
      <c r="G144">
        <v>44</v>
      </c>
      <c r="H144">
        <v>365.17169229810997</v>
      </c>
      <c r="I144">
        <v>11.551964273717999</v>
      </c>
      <c r="J144">
        <v>79.457664729507997</v>
      </c>
      <c r="K144" t="s">
        <v>31</v>
      </c>
      <c r="L144" t="s">
        <v>16</v>
      </c>
      <c r="M144" t="s">
        <v>28</v>
      </c>
      <c r="N144" t="b">
        <v>0</v>
      </c>
    </row>
    <row r="145" spans="1:14" x14ac:dyDescent="0.2">
      <c r="A145">
        <v>1156</v>
      </c>
      <c r="B145" t="s">
        <v>13</v>
      </c>
      <c r="C145" t="s">
        <v>22</v>
      </c>
      <c r="D145" t="s">
        <v>18</v>
      </c>
      <c r="E145">
        <v>134</v>
      </c>
      <c r="F145">
        <v>8</v>
      </c>
      <c r="G145">
        <v>211</v>
      </c>
      <c r="H145">
        <v>140.91791749505001</v>
      </c>
      <c r="I145">
        <v>1.385169132614E-2</v>
      </c>
      <c r="J145">
        <v>99.947155797590995</v>
      </c>
      <c r="K145" t="s">
        <v>31</v>
      </c>
      <c r="L145" t="s">
        <v>16</v>
      </c>
      <c r="M145" t="s">
        <v>28</v>
      </c>
      <c r="N145" t="b">
        <v>0</v>
      </c>
    </row>
    <row r="146" spans="1:14" x14ac:dyDescent="0.2">
      <c r="A146">
        <v>1201</v>
      </c>
      <c r="B146" t="s">
        <v>13</v>
      </c>
      <c r="C146" t="s">
        <v>13</v>
      </c>
      <c r="D146" t="s">
        <v>14</v>
      </c>
      <c r="E146">
        <v>231</v>
      </c>
      <c r="F146">
        <v>95</v>
      </c>
      <c r="G146">
        <v>58</v>
      </c>
      <c r="H146">
        <v>318.29731663436002</v>
      </c>
      <c r="I146">
        <v>100</v>
      </c>
      <c r="J146">
        <v>100</v>
      </c>
      <c r="K146" t="s">
        <v>31</v>
      </c>
      <c r="L146" t="s">
        <v>29</v>
      </c>
      <c r="M146" t="s">
        <v>17</v>
      </c>
      <c r="N146" t="b">
        <v>1</v>
      </c>
    </row>
    <row r="147" spans="1:14" x14ac:dyDescent="0.2">
      <c r="A147">
        <v>1202</v>
      </c>
      <c r="B147" t="s">
        <v>13</v>
      </c>
      <c r="C147" t="s">
        <v>13</v>
      </c>
      <c r="D147" t="s">
        <v>18</v>
      </c>
      <c r="E147">
        <v>47</v>
      </c>
      <c r="F147">
        <v>76</v>
      </c>
      <c r="G147">
        <v>250</v>
      </c>
      <c r="H147">
        <v>89.449088329871998</v>
      </c>
      <c r="I147">
        <v>100</v>
      </c>
      <c r="J147">
        <v>100</v>
      </c>
      <c r="K147" t="s">
        <v>31</v>
      </c>
      <c r="L147" t="s">
        <v>29</v>
      </c>
      <c r="M147" t="s">
        <v>17</v>
      </c>
      <c r="N147" t="b">
        <v>1</v>
      </c>
    </row>
    <row r="148" spans="1:14" x14ac:dyDescent="0.2">
      <c r="A148">
        <v>1203</v>
      </c>
      <c r="B148" t="s">
        <v>13</v>
      </c>
      <c r="C148" t="s">
        <v>13</v>
      </c>
      <c r="D148" t="s">
        <v>14</v>
      </c>
      <c r="E148">
        <v>220</v>
      </c>
      <c r="F148">
        <v>99</v>
      </c>
      <c r="G148">
        <v>49</v>
      </c>
      <c r="H148">
        <v>317.12717231255999</v>
      </c>
      <c r="I148">
        <v>84.805376149965994</v>
      </c>
      <c r="J148">
        <v>84.805376149965994</v>
      </c>
      <c r="K148" t="s">
        <v>31</v>
      </c>
      <c r="L148" t="s">
        <v>29</v>
      </c>
      <c r="M148" t="s">
        <v>17</v>
      </c>
      <c r="N148" t="b">
        <v>1</v>
      </c>
    </row>
    <row r="149" spans="1:14" x14ac:dyDescent="0.2">
      <c r="A149">
        <v>1204</v>
      </c>
      <c r="B149" t="s">
        <v>13</v>
      </c>
      <c r="C149" t="s">
        <v>13</v>
      </c>
      <c r="D149" t="s">
        <v>18</v>
      </c>
      <c r="E149">
        <v>7</v>
      </c>
      <c r="F149">
        <v>90</v>
      </c>
      <c r="G149">
        <v>241</v>
      </c>
      <c r="H149">
        <v>90.921492107404006</v>
      </c>
      <c r="I149">
        <v>89.283290533894004</v>
      </c>
      <c r="J149">
        <v>89.283290533894004</v>
      </c>
      <c r="K149" t="s">
        <v>31</v>
      </c>
      <c r="L149" t="s">
        <v>29</v>
      </c>
      <c r="M149" t="s">
        <v>17</v>
      </c>
      <c r="N149" t="b">
        <v>1</v>
      </c>
    </row>
    <row r="150" spans="1:14" x14ac:dyDescent="0.2">
      <c r="A150">
        <v>1205</v>
      </c>
      <c r="B150" t="s">
        <v>13</v>
      </c>
      <c r="C150" t="s">
        <v>13</v>
      </c>
      <c r="D150" t="s">
        <v>14</v>
      </c>
      <c r="E150">
        <v>220</v>
      </c>
      <c r="F150">
        <v>99</v>
      </c>
      <c r="G150">
        <v>47</v>
      </c>
      <c r="H150">
        <v>318.43480095704001</v>
      </c>
      <c r="I150">
        <v>78.342943250521998</v>
      </c>
      <c r="J150">
        <v>78.342943250521998</v>
      </c>
      <c r="K150" t="s">
        <v>31</v>
      </c>
      <c r="L150" t="s">
        <v>29</v>
      </c>
      <c r="M150" t="s">
        <v>17</v>
      </c>
      <c r="N150" t="b">
        <v>1</v>
      </c>
    </row>
    <row r="151" spans="1:14" x14ac:dyDescent="0.2">
      <c r="A151">
        <v>1206</v>
      </c>
      <c r="B151" t="s">
        <v>13</v>
      </c>
      <c r="C151" t="s">
        <v>13</v>
      </c>
      <c r="D151" t="s">
        <v>18</v>
      </c>
      <c r="E151">
        <v>6</v>
      </c>
      <c r="F151">
        <v>86</v>
      </c>
      <c r="G151">
        <v>235</v>
      </c>
      <c r="H151">
        <v>88.591603707920996</v>
      </c>
      <c r="I151">
        <v>83.527951042845004</v>
      </c>
      <c r="J151">
        <v>83.527951042845004</v>
      </c>
      <c r="K151" t="s">
        <v>31</v>
      </c>
      <c r="L151" t="s">
        <v>29</v>
      </c>
      <c r="M151" t="s">
        <v>17</v>
      </c>
      <c r="N151" t="b">
        <v>1</v>
      </c>
    </row>
    <row r="152" spans="1:14" x14ac:dyDescent="0.2">
      <c r="A152">
        <v>1249</v>
      </c>
      <c r="B152" t="s">
        <v>13</v>
      </c>
      <c r="C152" t="s">
        <v>19</v>
      </c>
      <c r="D152" t="s">
        <v>14</v>
      </c>
      <c r="E152">
        <v>206</v>
      </c>
      <c r="F152">
        <v>100</v>
      </c>
      <c r="G152">
        <v>44</v>
      </c>
      <c r="H152">
        <v>311.57085935642999</v>
      </c>
      <c r="I152">
        <v>16.423112798441998</v>
      </c>
      <c r="J152">
        <v>83.576887201557994</v>
      </c>
      <c r="K152" t="s">
        <v>31</v>
      </c>
      <c r="L152" t="s">
        <v>29</v>
      </c>
      <c r="M152" t="s">
        <v>26</v>
      </c>
      <c r="N152" t="b">
        <v>0</v>
      </c>
    </row>
    <row r="153" spans="1:14" x14ac:dyDescent="0.2">
      <c r="A153">
        <v>1250</v>
      </c>
      <c r="B153" t="s">
        <v>13</v>
      </c>
      <c r="C153" t="s">
        <v>19</v>
      </c>
      <c r="D153" t="s">
        <v>18</v>
      </c>
      <c r="E153">
        <v>0</v>
      </c>
      <c r="F153">
        <v>140</v>
      </c>
      <c r="G153">
        <v>223</v>
      </c>
      <c r="H153">
        <v>144.12849198681999</v>
      </c>
      <c r="I153">
        <v>0.29083136351606997</v>
      </c>
      <c r="J153">
        <v>83.664068896675005</v>
      </c>
      <c r="K153" t="s">
        <v>31</v>
      </c>
      <c r="L153" t="s">
        <v>29</v>
      </c>
      <c r="M153" t="s">
        <v>26</v>
      </c>
      <c r="N153" t="b">
        <v>0</v>
      </c>
    </row>
    <row r="154" spans="1:14" x14ac:dyDescent="0.2">
      <c r="A154">
        <v>1251</v>
      </c>
      <c r="B154" t="s">
        <v>13</v>
      </c>
      <c r="C154" t="s">
        <v>13</v>
      </c>
      <c r="D154" t="s">
        <v>14</v>
      </c>
      <c r="E154">
        <v>218</v>
      </c>
      <c r="F154">
        <v>99</v>
      </c>
      <c r="G154">
        <v>50</v>
      </c>
      <c r="H154">
        <v>315.23385951847001</v>
      </c>
      <c r="I154">
        <v>92.647068576123004</v>
      </c>
      <c r="J154">
        <v>92.647068576123004</v>
      </c>
      <c r="K154" t="s">
        <v>31</v>
      </c>
      <c r="L154" t="s">
        <v>29</v>
      </c>
      <c r="M154" t="s">
        <v>26</v>
      </c>
      <c r="N154" t="b">
        <v>1</v>
      </c>
    </row>
    <row r="155" spans="1:14" x14ac:dyDescent="0.2">
      <c r="A155">
        <v>1252</v>
      </c>
      <c r="B155" t="s">
        <v>13</v>
      </c>
      <c r="C155" t="s">
        <v>13</v>
      </c>
      <c r="D155" t="s">
        <v>18</v>
      </c>
      <c r="E155">
        <v>9</v>
      </c>
      <c r="F155">
        <v>98</v>
      </c>
      <c r="G155">
        <v>247</v>
      </c>
      <c r="H155">
        <v>98.685520851236006</v>
      </c>
      <c r="I155">
        <v>97.326883328850997</v>
      </c>
      <c r="J155">
        <v>97.326883328850997</v>
      </c>
      <c r="K155" t="s">
        <v>31</v>
      </c>
      <c r="L155" t="s">
        <v>29</v>
      </c>
      <c r="M155" t="s">
        <v>26</v>
      </c>
      <c r="N155" t="b">
        <v>1</v>
      </c>
    </row>
    <row r="156" spans="1:14" x14ac:dyDescent="0.2">
      <c r="A156">
        <v>1253</v>
      </c>
      <c r="B156" t="s">
        <v>13</v>
      </c>
      <c r="C156" t="s">
        <v>13</v>
      </c>
      <c r="D156" t="s">
        <v>14</v>
      </c>
      <c r="E156">
        <v>217</v>
      </c>
      <c r="F156">
        <v>100</v>
      </c>
      <c r="G156">
        <v>52</v>
      </c>
      <c r="H156">
        <v>313.27826064538999</v>
      </c>
      <c r="I156">
        <v>98.137137509625006</v>
      </c>
      <c r="J156">
        <v>98.137137509625006</v>
      </c>
      <c r="K156" t="s">
        <v>31</v>
      </c>
      <c r="L156" t="s">
        <v>29</v>
      </c>
      <c r="M156" t="s">
        <v>26</v>
      </c>
      <c r="N156" t="b">
        <v>1</v>
      </c>
    </row>
    <row r="157" spans="1:14" x14ac:dyDescent="0.2">
      <c r="A157">
        <v>1254</v>
      </c>
      <c r="B157" t="s">
        <v>13</v>
      </c>
      <c r="C157" t="s">
        <v>13</v>
      </c>
      <c r="D157" t="s">
        <v>18</v>
      </c>
      <c r="E157">
        <v>10</v>
      </c>
      <c r="F157">
        <v>105</v>
      </c>
      <c r="G157">
        <v>255</v>
      </c>
      <c r="H157">
        <v>105.69041201484001</v>
      </c>
      <c r="I157">
        <v>99.959325181175998</v>
      </c>
      <c r="J157">
        <v>99.959325181175998</v>
      </c>
      <c r="K157" t="s">
        <v>31</v>
      </c>
      <c r="L157" t="s">
        <v>29</v>
      </c>
      <c r="M157" t="s">
        <v>26</v>
      </c>
      <c r="N157" t="b">
        <v>1</v>
      </c>
    </row>
    <row r="158" spans="1:14" x14ac:dyDescent="0.2">
      <c r="A158">
        <v>1297</v>
      </c>
      <c r="B158" t="s">
        <v>13</v>
      </c>
      <c r="C158" t="s">
        <v>19</v>
      </c>
      <c r="D158" t="s">
        <v>14</v>
      </c>
      <c r="E158">
        <v>210</v>
      </c>
      <c r="F158">
        <v>99</v>
      </c>
      <c r="G158">
        <v>48</v>
      </c>
      <c r="H158">
        <v>310.97721337361997</v>
      </c>
      <c r="I158">
        <v>18.442173143411001</v>
      </c>
      <c r="J158">
        <v>78.941755291985004</v>
      </c>
      <c r="K158" t="s">
        <v>31</v>
      </c>
      <c r="L158" t="s">
        <v>29</v>
      </c>
      <c r="M158" t="s">
        <v>27</v>
      </c>
      <c r="N158" t="b">
        <v>0</v>
      </c>
    </row>
    <row r="159" spans="1:14" x14ac:dyDescent="0.2">
      <c r="A159">
        <v>1298</v>
      </c>
      <c r="B159" t="s">
        <v>13</v>
      </c>
      <c r="C159" t="s">
        <v>19</v>
      </c>
      <c r="D159" t="s">
        <v>18</v>
      </c>
      <c r="E159">
        <v>1</v>
      </c>
      <c r="F159">
        <v>126</v>
      </c>
      <c r="G159">
        <v>244</v>
      </c>
      <c r="H159">
        <v>126.63928653904</v>
      </c>
      <c r="I159">
        <v>17.956212782021002</v>
      </c>
      <c r="J159">
        <v>78.948865255471006</v>
      </c>
      <c r="K159" t="s">
        <v>31</v>
      </c>
      <c r="L159" t="s">
        <v>29</v>
      </c>
      <c r="M159" t="s">
        <v>27</v>
      </c>
      <c r="N159" t="b">
        <v>0</v>
      </c>
    </row>
    <row r="160" spans="1:14" x14ac:dyDescent="0.2">
      <c r="A160">
        <v>1299</v>
      </c>
      <c r="B160" t="s">
        <v>13</v>
      </c>
      <c r="C160" t="s">
        <v>13</v>
      </c>
      <c r="D160" t="s">
        <v>14</v>
      </c>
      <c r="E160">
        <v>218</v>
      </c>
      <c r="F160">
        <v>99</v>
      </c>
      <c r="G160">
        <v>50</v>
      </c>
      <c r="H160">
        <v>315.35280122390998</v>
      </c>
      <c r="I160">
        <v>86.598163001388997</v>
      </c>
      <c r="J160">
        <v>86.598163001388997</v>
      </c>
      <c r="K160" t="s">
        <v>31</v>
      </c>
      <c r="L160" t="s">
        <v>29</v>
      </c>
      <c r="M160" t="s">
        <v>27</v>
      </c>
      <c r="N160" t="b">
        <v>1</v>
      </c>
    </row>
    <row r="161" spans="1:14" x14ac:dyDescent="0.2">
      <c r="A161">
        <v>1300</v>
      </c>
      <c r="B161" t="s">
        <v>13</v>
      </c>
      <c r="C161" t="s">
        <v>13</v>
      </c>
      <c r="D161" t="s">
        <v>18</v>
      </c>
      <c r="E161">
        <v>8</v>
      </c>
      <c r="F161">
        <v>98</v>
      </c>
      <c r="G161">
        <v>246</v>
      </c>
      <c r="H161">
        <v>98.943423106143001</v>
      </c>
      <c r="I161">
        <v>92.525633609780002</v>
      </c>
      <c r="J161">
        <v>92.525633609780002</v>
      </c>
      <c r="K161" t="s">
        <v>31</v>
      </c>
      <c r="L161" t="s">
        <v>29</v>
      </c>
      <c r="M161" t="s">
        <v>27</v>
      </c>
      <c r="N161" t="b">
        <v>1</v>
      </c>
    </row>
    <row r="162" spans="1:14" x14ac:dyDescent="0.2">
      <c r="A162">
        <v>1301</v>
      </c>
      <c r="B162" t="s">
        <v>13</v>
      </c>
      <c r="C162" t="s">
        <v>13</v>
      </c>
      <c r="D162" t="s">
        <v>14</v>
      </c>
      <c r="E162">
        <v>220</v>
      </c>
      <c r="F162">
        <v>99</v>
      </c>
      <c r="G162">
        <v>48</v>
      </c>
      <c r="H162">
        <v>318.05186719979002</v>
      </c>
      <c r="I162">
        <v>85.000055264699</v>
      </c>
      <c r="J162">
        <v>85.000055264699</v>
      </c>
      <c r="K162" t="s">
        <v>31</v>
      </c>
      <c r="L162" t="s">
        <v>29</v>
      </c>
      <c r="M162" t="s">
        <v>27</v>
      </c>
      <c r="N162" t="b">
        <v>1</v>
      </c>
    </row>
    <row r="163" spans="1:14" x14ac:dyDescent="0.2">
      <c r="A163">
        <v>1302</v>
      </c>
      <c r="B163" t="s">
        <v>13</v>
      </c>
      <c r="C163" t="s">
        <v>13</v>
      </c>
      <c r="D163" t="s">
        <v>18</v>
      </c>
      <c r="E163">
        <v>7</v>
      </c>
      <c r="F163">
        <v>88</v>
      </c>
      <c r="G163">
        <v>236</v>
      </c>
      <c r="H163">
        <v>90.650761005134001</v>
      </c>
      <c r="I163">
        <v>90.403469149402994</v>
      </c>
      <c r="J163">
        <v>90.403469149402994</v>
      </c>
      <c r="K163" t="s">
        <v>31</v>
      </c>
      <c r="L163" t="s">
        <v>29</v>
      </c>
      <c r="M163" t="s">
        <v>27</v>
      </c>
      <c r="N163" t="b">
        <v>1</v>
      </c>
    </row>
    <row r="164" spans="1:14" x14ac:dyDescent="0.2">
      <c r="A164">
        <v>1345</v>
      </c>
      <c r="B164" t="s">
        <v>13</v>
      </c>
      <c r="C164" t="s">
        <v>19</v>
      </c>
      <c r="D164" t="s">
        <v>14</v>
      </c>
      <c r="E164">
        <v>204</v>
      </c>
      <c r="F164">
        <v>100</v>
      </c>
      <c r="G164">
        <v>47</v>
      </c>
      <c r="H164">
        <v>307.93807255399003</v>
      </c>
      <c r="I164">
        <v>6.6355144933219998</v>
      </c>
      <c r="J164">
        <v>93.364485506677994</v>
      </c>
      <c r="K164" t="s">
        <v>31</v>
      </c>
      <c r="L164" t="s">
        <v>29</v>
      </c>
      <c r="M164" t="s">
        <v>28</v>
      </c>
      <c r="N164" t="b">
        <v>0</v>
      </c>
    </row>
    <row r="165" spans="1:14" x14ac:dyDescent="0.2">
      <c r="A165">
        <v>1346</v>
      </c>
      <c r="B165" t="s">
        <v>13</v>
      </c>
      <c r="C165" t="s">
        <v>19</v>
      </c>
      <c r="D165" t="s">
        <v>18</v>
      </c>
      <c r="E165">
        <v>0</v>
      </c>
      <c r="F165">
        <v>150</v>
      </c>
      <c r="G165">
        <v>241</v>
      </c>
      <c r="H165">
        <v>150.78714793694999</v>
      </c>
      <c r="I165">
        <v>0.34844463905931999</v>
      </c>
      <c r="J165">
        <v>93.424243056923004</v>
      </c>
      <c r="K165" t="s">
        <v>31</v>
      </c>
      <c r="L165" t="s">
        <v>29</v>
      </c>
      <c r="M165" t="s">
        <v>28</v>
      </c>
      <c r="N165" t="b">
        <v>0</v>
      </c>
    </row>
    <row r="166" spans="1:14" x14ac:dyDescent="0.2">
      <c r="A166">
        <v>1347</v>
      </c>
      <c r="B166" t="s">
        <v>13</v>
      </c>
      <c r="C166" t="s">
        <v>13</v>
      </c>
      <c r="D166" t="s">
        <v>14</v>
      </c>
      <c r="E166">
        <v>218</v>
      </c>
      <c r="F166">
        <v>99</v>
      </c>
      <c r="G166">
        <v>49</v>
      </c>
      <c r="H166">
        <v>315.91385856078</v>
      </c>
      <c r="I166">
        <v>69.547455797450993</v>
      </c>
      <c r="J166">
        <v>69.547455797450993</v>
      </c>
      <c r="K166" t="s">
        <v>31</v>
      </c>
      <c r="L166" t="s">
        <v>29</v>
      </c>
      <c r="M166" t="s">
        <v>28</v>
      </c>
      <c r="N166" t="b">
        <v>1</v>
      </c>
    </row>
    <row r="167" spans="1:14" x14ac:dyDescent="0.2">
      <c r="A167">
        <v>1348</v>
      </c>
      <c r="B167" t="s">
        <v>13</v>
      </c>
      <c r="C167" t="s">
        <v>13</v>
      </c>
      <c r="D167" t="s">
        <v>18</v>
      </c>
      <c r="E167">
        <v>6</v>
      </c>
      <c r="F167">
        <v>96</v>
      </c>
      <c r="G167">
        <v>243</v>
      </c>
      <c r="H167">
        <v>96.761176630232995</v>
      </c>
      <c r="I167">
        <v>75.155864874125001</v>
      </c>
      <c r="J167">
        <v>75.155864874125001</v>
      </c>
      <c r="K167" t="s">
        <v>31</v>
      </c>
      <c r="L167" t="s">
        <v>29</v>
      </c>
      <c r="M167" t="s">
        <v>28</v>
      </c>
      <c r="N167" t="b">
        <v>1</v>
      </c>
    </row>
    <row r="168" spans="1:14" x14ac:dyDescent="0.2">
      <c r="A168">
        <v>1349</v>
      </c>
      <c r="B168" t="s">
        <v>13</v>
      </c>
      <c r="C168" t="s">
        <v>13</v>
      </c>
      <c r="D168" t="s">
        <v>14</v>
      </c>
      <c r="E168">
        <v>219</v>
      </c>
      <c r="F168">
        <v>99</v>
      </c>
      <c r="G168">
        <v>49</v>
      </c>
      <c r="H168">
        <v>316.65842996718999</v>
      </c>
      <c r="I168">
        <v>85.447625644294007</v>
      </c>
      <c r="J168">
        <v>85.447625644294007</v>
      </c>
      <c r="K168" t="s">
        <v>31</v>
      </c>
      <c r="L168" t="s">
        <v>29</v>
      </c>
      <c r="M168" t="s">
        <v>28</v>
      </c>
      <c r="N168" t="b">
        <v>1</v>
      </c>
    </row>
    <row r="169" spans="1:14" x14ac:dyDescent="0.2">
      <c r="A169">
        <v>1350</v>
      </c>
      <c r="B169" t="s">
        <v>13</v>
      </c>
      <c r="C169" t="s">
        <v>13</v>
      </c>
      <c r="D169" t="s">
        <v>18</v>
      </c>
      <c r="E169">
        <v>7</v>
      </c>
      <c r="F169">
        <v>91</v>
      </c>
      <c r="G169">
        <v>243</v>
      </c>
      <c r="H169">
        <v>92.358835351492999</v>
      </c>
      <c r="I169">
        <v>90.846102549175995</v>
      </c>
      <c r="J169">
        <v>90.846102549175995</v>
      </c>
      <c r="K169" t="s">
        <v>31</v>
      </c>
      <c r="L169" t="s">
        <v>29</v>
      </c>
      <c r="M169" t="s">
        <v>28</v>
      </c>
      <c r="N169" t="b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78"/>
  <sheetViews>
    <sheetView topLeftCell="I1" workbookViewId="0">
      <selection activeCell="X15" sqref="X15"/>
    </sheetView>
  </sheetViews>
  <sheetFormatPr baseColWidth="10" defaultColWidth="11.1640625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15</v>
      </c>
      <c r="R1" t="s">
        <v>30</v>
      </c>
      <c r="S1" t="s">
        <v>31</v>
      </c>
      <c r="T1" t="s">
        <v>29</v>
      </c>
      <c r="W1" t="s">
        <v>54</v>
      </c>
      <c r="X1" t="s">
        <v>55</v>
      </c>
      <c r="Y1" t="s">
        <v>56</v>
      </c>
      <c r="Z1" t="s">
        <v>57</v>
      </c>
    </row>
    <row r="2" spans="1:26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COUNTIFS($B$2:$B$1378,$P2,$K$2:$K$1378,Q$1,$N$2:$N$1378,"TRUE")/COUNTIFS($B$2:$B$1378,$P2,$K$2:$K$1378,Q$1)</f>
        <v>0.76315789473684215</v>
      </c>
      <c r="R2" s="1">
        <f>COUNTIFS($B$2:$B$1378,$P2,$K$2:$K$1378,R$1,$N$2:$N$1378,"TRUE")/COUNTIFS($B$2:$B$1378,$P2,$K$2:$K$1378,R$1)</f>
        <v>0.94736842105263153</v>
      </c>
      <c r="S2" s="1">
        <f t="shared" ref="R2:T9" si="0">COUNTIFS($B$2:$B$1378,$P2,$K$2:$K$1378,S$1,$N$2:$N$1378,"TRUE")/COUNTIFS($B$2:$B$1378,$P2,$K$2:$K$1378,S$1)</f>
        <v>0.75</v>
      </c>
      <c r="T2" s="1">
        <f t="shared" si="0"/>
        <v>0.79545454545454541</v>
      </c>
      <c r="V2" t="s">
        <v>44</v>
      </c>
      <c r="W2" s="1">
        <v>0.76315789473684215</v>
      </c>
      <c r="X2" s="1">
        <v>0.94736842105263153</v>
      </c>
      <c r="Y2" s="1">
        <v>0.75</v>
      </c>
      <c r="Z2" s="1">
        <v>0.79545454545454541</v>
      </c>
    </row>
    <row r="3" spans="1:26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COUNTIFS($B$2:$B$1378,$P3,$K$2:$K$1378,Q$1,$N$2:$N$1378,"TRUE")/COUNTIFS($B$2:$B$1378,$P3,$K$2:$K$1378,Q$1)</f>
        <v>0.84210526315789469</v>
      </c>
      <c r="R3" s="1">
        <f t="shared" si="0"/>
        <v>1</v>
      </c>
      <c r="S3" s="1">
        <f t="shared" si="0"/>
        <v>0.91666666666666663</v>
      </c>
      <c r="T3" s="1">
        <f t="shared" si="0"/>
        <v>0.89583333333333337</v>
      </c>
      <c r="V3" t="s">
        <v>45</v>
      </c>
      <c r="W3" s="1">
        <v>0.84210526315789469</v>
      </c>
      <c r="X3" s="1">
        <v>1</v>
      </c>
      <c r="Y3" s="1">
        <v>0.91666666666666663</v>
      </c>
      <c r="Z3" s="1">
        <v>0.89583333333333337</v>
      </c>
    </row>
    <row r="4" spans="1:26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0.31578947368421051</v>
      </c>
      <c r="R4" s="1">
        <f t="shared" si="0"/>
        <v>0.86842105263157898</v>
      </c>
      <c r="S4" s="1">
        <f t="shared" si="0"/>
        <v>0.79166666666666663</v>
      </c>
      <c r="T4" s="1">
        <f t="shared" si="0"/>
        <v>0.63461538461538458</v>
      </c>
      <c r="V4" t="s">
        <v>46</v>
      </c>
      <c r="W4" s="1">
        <v>0.31578947368421051</v>
      </c>
      <c r="X4" s="1">
        <v>0.86842105263157898</v>
      </c>
      <c r="Y4" s="1">
        <v>0.79166666666666663</v>
      </c>
      <c r="Z4" s="1">
        <v>0.63461538461538458</v>
      </c>
    </row>
    <row r="5" spans="1:26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0.61111111111111116</v>
      </c>
      <c r="R5" s="1">
        <f t="shared" si="0"/>
        <v>0.65</v>
      </c>
      <c r="S5" s="1">
        <f t="shared" si="0"/>
        <v>0.85416666666666663</v>
      </c>
      <c r="T5" s="1">
        <f t="shared" si="0"/>
        <v>0.8</v>
      </c>
      <c r="V5" t="s">
        <v>47</v>
      </c>
      <c r="W5" s="1">
        <v>0.61111111111111116</v>
      </c>
      <c r="X5" s="1">
        <v>0.65</v>
      </c>
      <c r="Y5" s="1">
        <v>0.85416666666666663</v>
      </c>
      <c r="Z5" s="1">
        <v>0.8</v>
      </c>
    </row>
    <row r="6" spans="1:26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0.55263157894736847</v>
      </c>
      <c r="R6" s="1">
        <f t="shared" si="0"/>
        <v>0.92105263157894735</v>
      </c>
      <c r="S6" s="1">
        <f t="shared" si="0"/>
        <v>0.97916666666666663</v>
      </c>
      <c r="T6" s="1">
        <f t="shared" si="0"/>
        <v>0.97826086956521741</v>
      </c>
      <c r="V6" t="s">
        <v>48</v>
      </c>
      <c r="W6" s="1">
        <v>0.55263157894736847</v>
      </c>
      <c r="X6" s="1">
        <v>0.92105263157894735</v>
      </c>
      <c r="Y6" s="1">
        <v>0.97916666666666663</v>
      </c>
      <c r="Z6" s="1">
        <v>0.97826086956521741</v>
      </c>
    </row>
    <row r="7" spans="1:26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0.18421052631578946</v>
      </c>
      <c r="R7" s="1">
        <f>COUNTIFS($B$2:$B$1378,$P7,$K$2:$K$1378,R$1,$N$2:$N$1378,"TRUE")/COUNTIFS($B$2:$B$1378,$P7,$K$2:$K$1378,R$1)</f>
        <v>0.5</v>
      </c>
      <c r="S7" s="1">
        <f t="shared" si="0"/>
        <v>0.42</v>
      </c>
      <c r="T7" s="1">
        <f t="shared" si="0"/>
        <v>0.42499999999999999</v>
      </c>
      <c r="V7" t="s">
        <v>49</v>
      </c>
      <c r="W7" s="1">
        <v>0.18421052631578946</v>
      </c>
      <c r="X7" s="1">
        <v>0.5</v>
      </c>
      <c r="Y7" s="1">
        <v>0.42</v>
      </c>
      <c r="Z7" s="1">
        <v>0.42499999999999999</v>
      </c>
    </row>
    <row r="8" spans="1:26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0.44736842105263158</v>
      </c>
      <c r="R8" s="1">
        <f t="shared" si="0"/>
        <v>0.9</v>
      </c>
      <c r="S8" s="1">
        <f t="shared" si="0"/>
        <v>1</v>
      </c>
      <c r="T8" s="1">
        <f t="shared" si="0"/>
        <v>0.95652173913043481</v>
      </c>
      <c r="V8" t="s">
        <v>50</v>
      </c>
      <c r="W8" s="1">
        <v>0.44736842105263158</v>
      </c>
      <c r="X8" s="1">
        <v>0.9</v>
      </c>
      <c r="Y8" s="1">
        <v>1</v>
      </c>
      <c r="Z8" s="1">
        <v>0.95652173913043481</v>
      </c>
    </row>
    <row r="9" spans="1:26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0.8</v>
      </c>
      <c r="R9" s="1">
        <f t="shared" si="0"/>
        <v>0.5</v>
      </c>
      <c r="S9" s="1">
        <f t="shared" si="0"/>
        <v>0.19148936170212766</v>
      </c>
      <c r="T9" s="1">
        <f t="shared" si="0"/>
        <v>0.125</v>
      </c>
      <c r="V9" t="s">
        <v>51</v>
      </c>
      <c r="W9" s="1">
        <v>0.8</v>
      </c>
      <c r="X9" s="1">
        <v>0.5</v>
      </c>
      <c r="Y9" s="1">
        <v>0.19148936170212766</v>
      </c>
      <c r="Z9" s="1">
        <v>0.125</v>
      </c>
    </row>
    <row r="10" spans="1:26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6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6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6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6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6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6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82"/>
  <sheetViews>
    <sheetView topLeftCell="E1" workbookViewId="0">
      <selection activeCell="U14" sqref="U14"/>
    </sheetView>
  </sheetViews>
  <sheetFormatPr baseColWidth="10" defaultColWidth="11.1640625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22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35</v>
      </c>
      <c r="Q2">
        <v>634</v>
      </c>
      <c r="R2">
        <v>743</v>
      </c>
      <c r="T2" t="s">
        <v>35</v>
      </c>
      <c r="U2">
        <v>634</v>
      </c>
      <c r="V2">
        <v>743</v>
      </c>
    </row>
    <row r="3" spans="1:22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Q3" t="s">
        <v>37</v>
      </c>
      <c r="R3" t="s">
        <v>38</v>
      </c>
      <c r="U3" t="s">
        <v>52</v>
      </c>
      <c r="V3" t="s">
        <v>53</v>
      </c>
    </row>
    <row r="4" spans="1:22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13</v>
      </c>
      <c r="Q4" s="2">
        <f>COUNTIFS($B$2:$B$635,$P4,$N$2:$N$635,"TRUE")/COUNTIF($B$2:$B$635,$P4)</f>
        <v>0.7432432432432432</v>
      </c>
      <c r="R4" s="2">
        <f>COUNTIFS($B$639:$B$1382,$P4,$N$639:$N$1382,"TRUE")/COUNTIF($B$639:$B$1382,$P4)</f>
        <v>0.86170212765957444</v>
      </c>
      <c r="T4" t="s">
        <v>44</v>
      </c>
      <c r="U4" s="1">
        <v>0.7432432432432432</v>
      </c>
      <c r="V4" s="1">
        <v>0.86170212765957444</v>
      </c>
    </row>
    <row r="5" spans="1:22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19</v>
      </c>
      <c r="Q5" s="2">
        <f t="shared" ref="Q5:Q11" si="0">COUNTIFS($B$2:$B$635,$P5,$N$2:$N$635,"TRUE")/COUNTIF($B$2:$B$635,$P5)</f>
        <v>0.86250000000000004</v>
      </c>
      <c r="R5" s="2">
        <f t="shared" ref="R5:R11" si="1">COUNTIFS($B$639:$B$1382,$P5,$N$639:$N$1382,"TRUE")/COUNTIF($B$639:$B$1382,$P5)</f>
        <v>0.95744680851063835</v>
      </c>
      <c r="T5" t="s">
        <v>45</v>
      </c>
      <c r="U5" s="1">
        <v>0.86250000000000004</v>
      </c>
      <c r="V5" s="1">
        <v>0.95744680851063835</v>
      </c>
    </row>
    <row r="6" spans="1:22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v>1</v>
      </c>
      <c r="P6" t="s">
        <v>21</v>
      </c>
      <c r="Q6" s="2">
        <f t="shared" si="0"/>
        <v>0.57317073170731703</v>
      </c>
      <c r="R6" s="2">
        <f t="shared" si="1"/>
        <v>0.73404255319148937</v>
      </c>
      <c r="T6" t="s">
        <v>46</v>
      </c>
      <c r="U6" s="1">
        <v>0.57317073170731703</v>
      </c>
      <c r="V6" s="1">
        <v>0.73404255319148937</v>
      </c>
    </row>
    <row r="7" spans="1:22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v>0</v>
      </c>
      <c r="P7" t="s">
        <v>22</v>
      </c>
      <c r="Q7" s="2">
        <f t="shared" si="0"/>
        <v>0.75609756097560976</v>
      </c>
      <c r="R7" s="2">
        <f t="shared" si="1"/>
        <v>0.72826086956521741</v>
      </c>
      <c r="T7" t="s">
        <v>47</v>
      </c>
      <c r="U7" s="1">
        <v>0.75609756097560976</v>
      </c>
      <c r="V7" s="1">
        <v>0.72826086956521741</v>
      </c>
    </row>
    <row r="8" spans="1:22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v>1</v>
      </c>
      <c r="P8" t="s">
        <v>23</v>
      </c>
      <c r="Q8" s="2">
        <f t="shared" si="0"/>
        <v>0.92105263157894735</v>
      </c>
      <c r="R8" s="2">
        <f t="shared" si="1"/>
        <v>0.82978723404255317</v>
      </c>
      <c r="T8" t="s">
        <v>48</v>
      </c>
      <c r="U8" s="1">
        <v>0.92105263157894735</v>
      </c>
      <c r="V8" s="1">
        <v>0.82978723404255317</v>
      </c>
    </row>
    <row r="9" spans="1:22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v>1</v>
      </c>
      <c r="P9" t="s">
        <v>24</v>
      </c>
      <c r="Q9" s="2">
        <f t="shared" si="0"/>
        <v>0.36585365853658536</v>
      </c>
      <c r="R9" s="2">
        <f t="shared" si="1"/>
        <v>0.40697674418604651</v>
      </c>
      <c r="T9" t="s">
        <v>49</v>
      </c>
      <c r="U9" s="1">
        <v>0.36585365853658536</v>
      </c>
      <c r="V9" s="1">
        <v>0.40697674418604651</v>
      </c>
    </row>
    <row r="10" spans="1:22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v>1</v>
      </c>
      <c r="P10" t="s">
        <v>25</v>
      </c>
      <c r="Q10" s="2">
        <f t="shared" si="0"/>
        <v>0.9358974358974359</v>
      </c>
      <c r="R10" s="2">
        <f t="shared" si="1"/>
        <v>0.76595744680851063</v>
      </c>
      <c r="T10" t="s">
        <v>50</v>
      </c>
      <c r="U10" s="1">
        <v>0.9358974358974359</v>
      </c>
      <c r="V10" s="1">
        <v>0.76595744680851063</v>
      </c>
    </row>
    <row r="11" spans="1:22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v>0</v>
      </c>
      <c r="P11" t="s">
        <v>20</v>
      </c>
      <c r="Q11" s="2">
        <f t="shared" si="0"/>
        <v>0.17499999999999999</v>
      </c>
      <c r="R11" s="2">
        <f t="shared" si="1"/>
        <v>0.55789473684210522</v>
      </c>
      <c r="T11" t="s">
        <v>51</v>
      </c>
      <c r="U11" s="1">
        <v>0.17499999999999999</v>
      </c>
      <c r="V11" s="1">
        <v>0.55789473684210522</v>
      </c>
    </row>
    <row r="12" spans="1:22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v>1</v>
      </c>
    </row>
    <row r="13" spans="1:22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v>0</v>
      </c>
    </row>
    <row r="14" spans="1:22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v>1</v>
      </c>
    </row>
    <row r="15" spans="1:22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v>0</v>
      </c>
    </row>
    <row r="16" spans="1:22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v>1</v>
      </c>
    </row>
    <row r="130" spans="1:14" x14ac:dyDescent="0.2">
      <c r="A130">
        <v>305</v>
      </c>
      <c r="B130" t="s">
        <v>13</v>
      </c>
      <c r="C130" t="s">
        <v>13</v>
      </c>
      <c r="D130" t="s">
        <v>14</v>
      </c>
      <c r="E130">
        <v>223</v>
      </c>
      <c r="F130">
        <v>82</v>
      </c>
      <c r="G130">
        <v>51</v>
      </c>
      <c r="H130">
        <v>312.77526914735</v>
      </c>
      <c r="I130">
        <v>91.560304058152994</v>
      </c>
      <c r="J130">
        <v>91.560304058152994</v>
      </c>
      <c r="K130" t="s">
        <v>30</v>
      </c>
      <c r="L130" t="s">
        <v>16</v>
      </c>
      <c r="M130" t="s">
        <v>17</v>
      </c>
      <c r="N130" t="b">
        <v>1</v>
      </c>
    </row>
    <row r="131" spans="1:14" x14ac:dyDescent="0.2">
      <c r="A131">
        <v>306</v>
      </c>
      <c r="B131" t="s">
        <v>13</v>
      </c>
      <c r="C131" t="s">
        <v>13</v>
      </c>
      <c r="D131" t="s">
        <v>18</v>
      </c>
      <c r="E131">
        <v>52</v>
      </c>
      <c r="F131">
        <v>96</v>
      </c>
      <c r="G131">
        <v>210</v>
      </c>
      <c r="H131">
        <v>118.03304074515999</v>
      </c>
      <c r="I131">
        <v>73.598561304531998</v>
      </c>
      <c r="J131">
        <v>73.598561304531998</v>
      </c>
      <c r="K131" t="s">
        <v>30</v>
      </c>
      <c r="L131" t="s">
        <v>16</v>
      </c>
      <c r="M131" t="s">
        <v>17</v>
      </c>
      <c r="N131" t="b">
        <v>1</v>
      </c>
    </row>
    <row r="132" spans="1:14" x14ac:dyDescent="0.2">
      <c r="A132">
        <v>307</v>
      </c>
      <c r="B132" t="s">
        <v>13</v>
      </c>
      <c r="C132" t="s">
        <v>13</v>
      </c>
      <c r="D132" t="s">
        <v>14</v>
      </c>
      <c r="E132">
        <v>206</v>
      </c>
      <c r="F132">
        <v>76</v>
      </c>
      <c r="G132">
        <v>57</v>
      </c>
      <c r="H132">
        <v>295.96635231933999</v>
      </c>
      <c r="I132">
        <v>80.248352153105998</v>
      </c>
      <c r="J132">
        <v>80.248352153105998</v>
      </c>
      <c r="K132" t="s">
        <v>30</v>
      </c>
      <c r="L132" t="s">
        <v>16</v>
      </c>
      <c r="M132" t="s">
        <v>17</v>
      </c>
      <c r="N132" t="b">
        <v>1</v>
      </c>
    </row>
    <row r="133" spans="1:14" x14ac:dyDescent="0.2">
      <c r="A133">
        <v>308</v>
      </c>
      <c r="B133" t="s">
        <v>13</v>
      </c>
      <c r="C133" t="s">
        <v>13</v>
      </c>
      <c r="D133" t="s">
        <v>18</v>
      </c>
      <c r="E133">
        <v>77</v>
      </c>
      <c r="F133">
        <v>98</v>
      </c>
      <c r="G133">
        <v>214</v>
      </c>
      <c r="H133">
        <v>130.84992011682999</v>
      </c>
      <c r="I133">
        <v>74.163351975357003</v>
      </c>
      <c r="J133">
        <v>74.163351975357003</v>
      </c>
      <c r="K133" t="s">
        <v>30</v>
      </c>
      <c r="L133" t="s">
        <v>16</v>
      </c>
      <c r="M133" t="s">
        <v>17</v>
      </c>
      <c r="N133" t="b">
        <v>1</v>
      </c>
    </row>
    <row r="134" spans="1:14" x14ac:dyDescent="0.2">
      <c r="A134">
        <v>309</v>
      </c>
      <c r="B134" t="s">
        <v>19</v>
      </c>
      <c r="C134" t="s">
        <v>19</v>
      </c>
      <c r="D134" t="s">
        <v>14</v>
      </c>
      <c r="E134">
        <v>173</v>
      </c>
      <c r="F134">
        <v>82</v>
      </c>
      <c r="G134">
        <v>31</v>
      </c>
      <c r="H134">
        <v>203.68616331760001</v>
      </c>
      <c r="I134">
        <v>74.340762492798007</v>
      </c>
      <c r="J134">
        <v>74.340762492798007</v>
      </c>
      <c r="K134" t="s">
        <v>30</v>
      </c>
      <c r="L134" t="s">
        <v>16</v>
      </c>
      <c r="M134" t="s">
        <v>17</v>
      </c>
      <c r="N134" t="b">
        <v>1</v>
      </c>
    </row>
    <row r="135" spans="1:14" x14ac:dyDescent="0.2">
      <c r="A135">
        <v>310</v>
      </c>
      <c r="B135" t="s">
        <v>19</v>
      </c>
      <c r="C135" t="s">
        <v>19</v>
      </c>
      <c r="D135" t="s">
        <v>18</v>
      </c>
      <c r="E135">
        <v>13</v>
      </c>
      <c r="F135">
        <v>126</v>
      </c>
      <c r="G135">
        <v>143</v>
      </c>
      <c r="H135">
        <v>20.028975734027998</v>
      </c>
      <c r="I135">
        <v>73.995929263763003</v>
      </c>
      <c r="J135">
        <v>73.995929263763003</v>
      </c>
      <c r="K135" t="s">
        <v>30</v>
      </c>
      <c r="L135" t="s">
        <v>16</v>
      </c>
      <c r="M135" t="s">
        <v>17</v>
      </c>
      <c r="N135" t="b">
        <v>1</v>
      </c>
    </row>
    <row r="136" spans="1:14" x14ac:dyDescent="0.2">
      <c r="A136">
        <v>311</v>
      </c>
      <c r="B136" t="s">
        <v>19</v>
      </c>
      <c r="C136" t="s">
        <v>19</v>
      </c>
      <c r="D136" t="s">
        <v>14</v>
      </c>
      <c r="E136">
        <v>177</v>
      </c>
      <c r="F136">
        <v>67</v>
      </c>
      <c r="G136">
        <v>39</v>
      </c>
      <c r="H136">
        <v>207.32306834054</v>
      </c>
      <c r="I136">
        <v>77.616932095899003</v>
      </c>
      <c r="J136">
        <v>77.616932095899003</v>
      </c>
      <c r="K136" t="s">
        <v>30</v>
      </c>
      <c r="L136" t="s">
        <v>16</v>
      </c>
      <c r="M136" t="s">
        <v>17</v>
      </c>
      <c r="N136" t="b">
        <v>1</v>
      </c>
    </row>
    <row r="137" spans="1:14" x14ac:dyDescent="0.2">
      <c r="A137">
        <v>312</v>
      </c>
      <c r="B137" t="s">
        <v>19</v>
      </c>
      <c r="C137" t="s">
        <v>19</v>
      </c>
      <c r="D137" t="s">
        <v>18</v>
      </c>
      <c r="E137">
        <v>38</v>
      </c>
      <c r="F137">
        <v>146</v>
      </c>
      <c r="G137">
        <v>160</v>
      </c>
      <c r="H137">
        <v>53.165446209702999</v>
      </c>
      <c r="I137">
        <v>75.108977118895993</v>
      </c>
      <c r="J137">
        <v>75.108977118895993</v>
      </c>
      <c r="K137" t="s">
        <v>30</v>
      </c>
      <c r="L137" t="s">
        <v>16</v>
      </c>
      <c r="M137" t="s">
        <v>17</v>
      </c>
      <c r="N137" t="b">
        <v>1</v>
      </c>
    </row>
    <row r="138" spans="1:14" x14ac:dyDescent="0.2">
      <c r="A138">
        <v>313</v>
      </c>
      <c r="B138" t="s">
        <v>21</v>
      </c>
      <c r="C138" t="s">
        <v>21</v>
      </c>
      <c r="D138" t="s">
        <v>14</v>
      </c>
      <c r="E138">
        <v>136</v>
      </c>
      <c r="F138">
        <v>70</v>
      </c>
      <c r="G138">
        <v>36</v>
      </c>
      <c r="H138">
        <v>232.46099097515</v>
      </c>
      <c r="I138">
        <v>76.942388417304997</v>
      </c>
      <c r="J138">
        <v>76.942388417304997</v>
      </c>
      <c r="K138" t="s">
        <v>30</v>
      </c>
      <c r="L138" t="s">
        <v>16</v>
      </c>
      <c r="M138" t="s">
        <v>17</v>
      </c>
      <c r="N138" t="b">
        <v>1</v>
      </c>
    </row>
    <row r="139" spans="1:14" x14ac:dyDescent="0.2">
      <c r="A139">
        <v>314</v>
      </c>
      <c r="B139" t="s">
        <v>21</v>
      </c>
      <c r="C139" t="s">
        <v>19</v>
      </c>
      <c r="D139" t="s">
        <v>18</v>
      </c>
      <c r="E139">
        <v>36</v>
      </c>
      <c r="F139">
        <v>150</v>
      </c>
      <c r="G139">
        <v>74</v>
      </c>
      <c r="H139">
        <v>133.65083437697999</v>
      </c>
      <c r="I139">
        <v>0</v>
      </c>
      <c r="J139">
        <v>74.594125477313</v>
      </c>
      <c r="K139" t="s">
        <v>30</v>
      </c>
      <c r="L139" t="s">
        <v>16</v>
      </c>
      <c r="M139" t="s">
        <v>17</v>
      </c>
      <c r="N139" t="b">
        <v>0</v>
      </c>
    </row>
    <row r="140" spans="1:14" x14ac:dyDescent="0.2">
      <c r="A140">
        <v>315</v>
      </c>
      <c r="B140" t="s">
        <v>22</v>
      </c>
      <c r="C140" t="s">
        <v>22</v>
      </c>
      <c r="D140" t="s">
        <v>14</v>
      </c>
      <c r="E140">
        <v>265</v>
      </c>
      <c r="F140">
        <v>87</v>
      </c>
      <c r="G140">
        <v>58</v>
      </c>
      <c r="H140">
        <v>176.9815315651</v>
      </c>
      <c r="I140">
        <v>81.323988057517994</v>
      </c>
      <c r="J140">
        <v>81.323988057517994</v>
      </c>
      <c r="K140" t="s">
        <v>30</v>
      </c>
      <c r="L140" t="s">
        <v>16</v>
      </c>
      <c r="M140" t="s">
        <v>17</v>
      </c>
      <c r="N140" t="b">
        <v>1</v>
      </c>
    </row>
    <row r="141" spans="1:14" x14ac:dyDescent="0.2">
      <c r="A141">
        <v>316</v>
      </c>
      <c r="B141" t="s">
        <v>22</v>
      </c>
      <c r="C141" t="s">
        <v>24</v>
      </c>
      <c r="D141" t="s">
        <v>18</v>
      </c>
      <c r="E141">
        <v>160</v>
      </c>
      <c r="F141">
        <v>87</v>
      </c>
      <c r="G141">
        <v>207</v>
      </c>
      <c r="H141">
        <v>121.41481110223999</v>
      </c>
      <c r="I141">
        <v>8.6297463943738997</v>
      </c>
      <c r="J141">
        <v>67.307428613992002</v>
      </c>
      <c r="K141" t="s">
        <v>30</v>
      </c>
      <c r="L141" t="s">
        <v>16</v>
      </c>
      <c r="M141" t="s">
        <v>17</v>
      </c>
      <c r="N141" t="b">
        <v>0</v>
      </c>
    </row>
    <row r="142" spans="1:14" x14ac:dyDescent="0.2">
      <c r="A142">
        <v>317</v>
      </c>
      <c r="B142" t="s">
        <v>22</v>
      </c>
      <c r="C142" t="s">
        <v>22</v>
      </c>
      <c r="D142" t="s">
        <v>14</v>
      </c>
      <c r="E142">
        <v>240</v>
      </c>
      <c r="F142">
        <v>50</v>
      </c>
      <c r="G142">
        <v>54</v>
      </c>
      <c r="H142">
        <v>143.60716005972</v>
      </c>
      <c r="I142">
        <v>78.125745911348005</v>
      </c>
      <c r="J142">
        <v>78.125745911348005</v>
      </c>
      <c r="K142" t="s">
        <v>30</v>
      </c>
      <c r="L142" t="s">
        <v>16</v>
      </c>
      <c r="M142" t="s">
        <v>17</v>
      </c>
      <c r="N142" t="b">
        <v>1</v>
      </c>
    </row>
    <row r="143" spans="1:14" x14ac:dyDescent="0.2">
      <c r="A143">
        <v>318</v>
      </c>
      <c r="B143" t="s">
        <v>22</v>
      </c>
      <c r="C143" t="s">
        <v>22</v>
      </c>
      <c r="D143" t="s">
        <v>18</v>
      </c>
      <c r="E143">
        <v>152</v>
      </c>
      <c r="F143">
        <v>90</v>
      </c>
      <c r="G143">
        <v>183</v>
      </c>
      <c r="H143">
        <v>108.48133246579</v>
      </c>
      <c r="I143">
        <v>77.791577627541002</v>
      </c>
      <c r="J143">
        <v>77.791577627541002</v>
      </c>
      <c r="K143" t="s">
        <v>30</v>
      </c>
      <c r="L143" t="s">
        <v>16</v>
      </c>
      <c r="M143" t="s">
        <v>17</v>
      </c>
      <c r="N143" t="b">
        <v>1</v>
      </c>
    </row>
    <row r="144" spans="1:14" x14ac:dyDescent="0.2">
      <c r="A144">
        <v>319</v>
      </c>
      <c r="B144" t="s">
        <v>23</v>
      </c>
      <c r="C144" t="s">
        <v>23</v>
      </c>
      <c r="D144" t="s">
        <v>14</v>
      </c>
      <c r="E144">
        <v>25</v>
      </c>
      <c r="F144">
        <v>49</v>
      </c>
      <c r="G144">
        <v>45</v>
      </c>
      <c r="H144">
        <v>239.61499042388999</v>
      </c>
      <c r="I144">
        <v>79.848614206045994</v>
      </c>
      <c r="J144">
        <v>79.848614206045994</v>
      </c>
      <c r="K144" t="s">
        <v>30</v>
      </c>
      <c r="L144" t="s">
        <v>16</v>
      </c>
      <c r="M144" t="s">
        <v>17</v>
      </c>
      <c r="N144" t="b">
        <v>1</v>
      </c>
    </row>
    <row r="145" spans="1:14" x14ac:dyDescent="0.2">
      <c r="A145">
        <v>320</v>
      </c>
      <c r="B145" t="s">
        <v>23</v>
      </c>
      <c r="C145" t="s">
        <v>23</v>
      </c>
      <c r="D145" t="s">
        <v>18</v>
      </c>
      <c r="E145">
        <v>168</v>
      </c>
      <c r="F145">
        <v>69</v>
      </c>
      <c r="G145">
        <v>60</v>
      </c>
      <c r="H145">
        <v>126.09434489664</v>
      </c>
      <c r="I145">
        <v>54.102759286542998</v>
      </c>
      <c r="J145">
        <v>54.102759286542998</v>
      </c>
      <c r="K145" t="s">
        <v>30</v>
      </c>
      <c r="L145" t="s">
        <v>16</v>
      </c>
      <c r="M145" t="s">
        <v>17</v>
      </c>
      <c r="N145" t="b">
        <v>1</v>
      </c>
    </row>
    <row r="146" spans="1:14" x14ac:dyDescent="0.2">
      <c r="A146">
        <v>321</v>
      </c>
      <c r="B146" t="s">
        <v>24</v>
      </c>
      <c r="C146" t="s">
        <v>19</v>
      </c>
      <c r="D146" t="s">
        <v>14</v>
      </c>
      <c r="E146">
        <v>145</v>
      </c>
      <c r="F146">
        <v>39</v>
      </c>
      <c r="G146">
        <v>52</v>
      </c>
      <c r="H146">
        <v>315.81645058353001</v>
      </c>
      <c r="I146">
        <v>0</v>
      </c>
      <c r="J146">
        <v>68.408175103728993</v>
      </c>
      <c r="K146" t="s">
        <v>30</v>
      </c>
      <c r="L146" t="s">
        <v>16</v>
      </c>
      <c r="M146" t="s">
        <v>17</v>
      </c>
      <c r="N146" t="b">
        <v>0</v>
      </c>
    </row>
    <row r="147" spans="1:14" x14ac:dyDescent="0.2">
      <c r="A147">
        <v>322</v>
      </c>
      <c r="B147" t="s">
        <v>24</v>
      </c>
      <c r="C147" t="s">
        <v>24</v>
      </c>
      <c r="D147" t="s">
        <v>18</v>
      </c>
      <c r="E147">
        <v>129</v>
      </c>
      <c r="F147">
        <v>138</v>
      </c>
      <c r="G147">
        <v>137</v>
      </c>
      <c r="H147">
        <v>209.02081554677</v>
      </c>
      <c r="I147">
        <v>68.292497126390003</v>
      </c>
      <c r="J147">
        <v>68.292497126390003</v>
      </c>
      <c r="K147" t="s">
        <v>30</v>
      </c>
      <c r="L147" t="s">
        <v>16</v>
      </c>
      <c r="M147" t="s">
        <v>17</v>
      </c>
      <c r="N147" t="b">
        <v>1</v>
      </c>
    </row>
    <row r="148" spans="1:14" x14ac:dyDescent="0.2">
      <c r="A148">
        <v>323</v>
      </c>
      <c r="B148" t="s">
        <v>24</v>
      </c>
      <c r="C148" t="s">
        <v>19</v>
      </c>
      <c r="D148" t="s">
        <v>14</v>
      </c>
      <c r="E148">
        <v>162</v>
      </c>
      <c r="F148">
        <v>15</v>
      </c>
      <c r="G148">
        <v>51</v>
      </c>
      <c r="H148">
        <v>328.19805256490997</v>
      </c>
      <c r="I148">
        <v>0</v>
      </c>
      <c r="J148">
        <v>67.611802765099</v>
      </c>
      <c r="K148" t="s">
        <v>30</v>
      </c>
      <c r="L148" t="s">
        <v>16</v>
      </c>
      <c r="M148" t="s">
        <v>17</v>
      </c>
      <c r="N148" t="b">
        <v>0</v>
      </c>
    </row>
    <row r="149" spans="1:14" x14ac:dyDescent="0.2">
      <c r="A149">
        <v>324</v>
      </c>
      <c r="B149" t="s">
        <v>24</v>
      </c>
      <c r="C149" t="s">
        <v>19</v>
      </c>
      <c r="D149" t="s">
        <v>18</v>
      </c>
      <c r="E149">
        <v>131</v>
      </c>
      <c r="F149">
        <v>131</v>
      </c>
      <c r="G149">
        <v>128</v>
      </c>
      <c r="H149">
        <v>216.82645650913</v>
      </c>
      <c r="I149">
        <v>4.5458623680354</v>
      </c>
      <c r="J149">
        <v>74.629111011923001</v>
      </c>
      <c r="K149" t="s">
        <v>30</v>
      </c>
      <c r="L149" t="s">
        <v>16</v>
      </c>
      <c r="M149" t="s">
        <v>17</v>
      </c>
      <c r="N149" t="b">
        <v>0</v>
      </c>
    </row>
    <row r="150" spans="1:14" x14ac:dyDescent="0.2">
      <c r="A150">
        <v>325</v>
      </c>
      <c r="B150" t="s">
        <v>25</v>
      </c>
      <c r="C150" t="s">
        <v>25</v>
      </c>
      <c r="D150" t="s">
        <v>14</v>
      </c>
      <c r="E150">
        <v>66</v>
      </c>
      <c r="F150">
        <v>87</v>
      </c>
      <c r="G150">
        <v>30</v>
      </c>
      <c r="H150">
        <v>80.241112804897995</v>
      </c>
      <c r="I150">
        <v>72.729509339163002</v>
      </c>
      <c r="J150">
        <v>72.729509339163002</v>
      </c>
      <c r="K150" t="s">
        <v>30</v>
      </c>
      <c r="L150" t="s">
        <v>16</v>
      </c>
      <c r="M150" t="s">
        <v>17</v>
      </c>
      <c r="N150" t="b">
        <v>1</v>
      </c>
    </row>
    <row r="151" spans="1:14" x14ac:dyDescent="0.2">
      <c r="A151">
        <v>326</v>
      </c>
      <c r="B151" t="s">
        <v>25</v>
      </c>
      <c r="C151" t="s">
        <v>25</v>
      </c>
      <c r="D151" t="s">
        <v>18</v>
      </c>
      <c r="E151">
        <v>114</v>
      </c>
      <c r="F151">
        <v>138</v>
      </c>
      <c r="G151">
        <v>12</v>
      </c>
      <c r="H151">
        <v>21.293178881770999</v>
      </c>
      <c r="I151">
        <v>75.974304817676995</v>
      </c>
      <c r="J151">
        <v>75.974304817676995</v>
      </c>
      <c r="K151" t="s">
        <v>30</v>
      </c>
      <c r="L151" t="s">
        <v>16</v>
      </c>
      <c r="M151" t="s">
        <v>17</v>
      </c>
      <c r="N151" t="b">
        <v>1</v>
      </c>
    </row>
    <row r="152" spans="1:14" x14ac:dyDescent="0.2">
      <c r="A152">
        <v>327</v>
      </c>
      <c r="B152" t="s">
        <v>25</v>
      </c>
      <c r="C152" t="s">
        <v>25</v>
      </c>
      <c r="D152" t="s">
        <v>14</v>
      </c>
      <c r="E152">
        <v>82</v>
      </c>
      <c r="F152">
        <v>36</v>
      </c>
      <c r="G152">
        <v>39</v>
      </c>
      <c r="H152">
        <v>110.39020298339</v>
      </c>
      <c r="I152">
        <v>81.734955232622994</v>
      </c>
      <c r="J152">
        <v>81.734955232622994</v>
      </c>
      <c r="K152" t="s">
        <v>30</v>
      </c>
      <c r="L152" t="s">
        <v>16</v>
      </c>
      <c r="M152" t="s">
        <v>17</v>
      </c>
      <c r="N152" t="b">
        <v>1</v>
      </c>
    </row>
    <row r="153" spans="1:14" x14ac:dyDescent="0.2">
      <c r="A153">
        <v>328</v>
      </c>
      <c r="B153" t="s">
        <v>25</v>
      </c>
      <c r="C153" t="s">
        <v>25</v>
      </c>
      <c r="D153" t="s">
        <v>18</v>
      </c>
      <c r="E153">
        <v>124</v>
      </c>
      <c r="F153">
        <v>133</v>
      </c>
      <c r="G153">
        <v>66</v>
      </c>
      <c r="H153">
        <v>66.180109518636002</v>
      </c>
      <c r="I153">
        <v>76.778915685426</v>
      </c>
      <c r="J153">
        <v>76.778915685426</v>
      </c>
      <c r="K153" t="s">
        <v>30</v>
      </c>
      <c r="L153" t="s">
        <v>16</v>
      </c>
      <c r="M153" t="s">
        <v>17</v>
      </c>
      <c r="N153" t="b">
        <v>1</v>
      </c>
    </row>
    <row r="154" spans="1:14" x14ac:dyDescent="0.2">
      <c r="A154">
        <v>329</v>
      </c>
      <c r="B154" t="s">
        <v>20</v>
      </c>
      <c r="C154" t="s">
        <v>23</v>
      </c>
      <c r="D154" t="s">
        <v>14</v>
      </c>
      <c r="E154">
        <v>47</v>
      </c>
      <c r="F154">
        <v>20</v>
      </c>
      <c r="G154">
        <v>25</v>
      </c>
      <c r="H154">
        <v>56.554192999487</v>
      </c>
      <c r="I154">
        <v>13.109249103213999</v>
      </c>
      <c r="J154">
        <v>56.412199568775002</v>
      </c>
      <c r="K154" t="s">
        <v>30</v>
      </c>
      <c r="L154" t="s">
        <v>16</v>
      </c>
      <c r="M154" t="s">
        <v>17</v>
      </c>
      <c r="N154" t="b">
        <v>0</v>
      </c>
    </row>
    <row r="155" spans="1:14" x14ac:dyDescent="0.2">
      <c r="A155">
        <v>330</v>
      </c>
      <c r="B155" t="s">
        <v>20</v>
      </c>
      <c r="C155" t="s">
        <v>25</v>
      </c>
      <c r="D155" t="s">
        <v>18</v>
      </c>
      <c r="E155">
        <v>76</v>
      </c>
      <c r="F155">
        <v>64</v>
      </c>
      <c r="G155">
        <v>52</v>
      </c>
      <c r="H155">
        <v>112.35337266699</v>
      </c>
      <c r="I155">
        <v>46.019802941155</v>
      </c>
      <c r="J155">
        <v>49.286266879815003</v>
      </c>
      <c r="K155" t="s">
        <v>30</v>
      </c>
      <c r="L155" t="s">
        <v>16</v>
      </c>
      <c r="M155" t="s">
        <v>17</v>
      </c>
      <c r="N155" t="b">
        <v>0</v>
      </c>
    </row>
    <row r="156" spans="1:14" x14ac:dyDescent="0.2">
      <c r="A156">
        <v>331</v>
      </c>
      <c r="B156" t="s">
        <v>20</v>
      </c>
      <c r="C156" t="s">
        <v>25</v>
      </c>
      <c r="D156" t="s">
        <v>14</v>
      </c>
      <c r="E156">
        <v>46</v>
      </c>
      <c r="F156">
        <v>12</v>
      </c>
      <c r="G156">
        <v>32</v>
      </c>
      <c r="H156">
        <v>57.403763182349998</v>
      </c>
      <c r="I156">
        <v>1.5562920073288999</v>
      </c>
      <c r="J156">
        <v>70.800169961983997</v>
      </c>
      <c r="K156" t="s">
        <v>30</v>
      </c>
      <c r="L156" t="s">
        <v>16</v>
      </c>
      <c r="M156" t="s">
        <v>17</v>
      </c>
      <c r="N156" t="b">
        <v>0</v>
      </c>
    </row>
    <row r="157" spans="1:14" x14ac:dyDescent="0.2">
      <c r="A157">
        <v>332</v>
      </c>
      <c r="B157" t="s">
        <v>20</v>
      </c>
      <c r="C157" t="s">
        <v>25</v>
      </c>
      <c r="D157" t="s">
        <v>18</v>
      </c>
      <c r="E157">
        <v>89</v>
      </c>
      <c r="F157">
        <v>83</v>
      </c>
      <c r="G157">
        <v>74</v>
      </c>
      <c r="H157">
        <v>143.06008016013001</v>
      </c>
      <c r="I157">
        <v>26.891292608290001</v>
      </c>
      <c r="J157">
        <v>63.567249251055998</v>
      </c>
      <c r="K157" t="s">
        <v>30</v>
      </c>
      <c r="L157" t="s">
        <v>16</v>
      </c>
      <c r="M157" t="s">
        <v>17</v>
      </c>
      <c r="N157" t="b">
        <v>0</v>
      </c>
    </row>
    <row r="158" spans="1:14" x14ac:dyDescent="0.2">
      <c r="A158">
        <v>333</v>
      </c>
      <c r="B158" t="s">
        <v>13</v>
      </c>
      <c r="C158" t="s">
        <v>13</v>
      </c>
      <c r="D158" t="s">
        <v>14</v>
      </c>
      <c r="E158">
        <v>218</v>
      </c>
      <c r="F158">
        <v>86</v>
      </c>
      <c r="G158">
        <v>47</v>
      </c>
      <c r="H158">
        <v>313.50422176828999</v>
      </c>
      <c r="I158">
        <v>92.952559050785993</v>
      </c>
      <c r="J158">
        <v>92.952559050785993</v>
      </c>
      <c r="K158" t="s">
        <v>30</v>
      </c>
      <c r="L158" t="s">
        <v>16</v>
      </c>
      <c r="M158" t="s">
        <v>26</v>
      </c>
      <c r="N158" t="b">
        <v>1</v>
      </c>
    </row>
    <row r="159" spans="1:14" x14ac:dyDescent="0.2">
      <c r="A159">
        <v>334</v>
      </c>
      <c r="B159" t="s">
        <v>13</v>
      </c>
      <c r="C159" t="s">
        <v>13</v>
      </c>
      <c r="D159" t="s">
        <v>18</v>
      </c>
      <c r="E159">
        <v>38</v>
      </c>
      <c r="F159">
        <v>85</v>
      </c>
      <c r="G159">
        <v>200</v>
      </c>
      <c r="H159">
        <v>108.26437538374999</v>
      </c>
      <c r="I159">
        <v>64.795128659303998</v>
      </c>
      <c r="J159">
        <v>64.795128659303998</v>
      </c>
      <c r="K159" t="s">
        <v>30</v>
      </c>
      <c r="L159" t="s">
        <v>16</v>
      </c>
      <c r="M159" t="s">
        <v>26</v>
      </c>
      <c r="N159" t="b">
        <v>1</v>
      </c>
    </row>
    <row r="160" spans="1:14" x14ac:dyDescent="0.2">
      <c r="A160">
        <v>335</v>
      </c>
      <c r="B160" t="s">
        <v>13</v>
      </c>
      <c r="C160" t="s">
        <v>13</v>
      </c>
      <c r="D160" t="s">
        <v>14</v>
      </c>
      <c r="E160">
        <v>230</v>
      </c>
      <c r="F160">
        <v>82</v>
      </c>
      <c r="G160">
        <v>49</v>
      </c>
      <c r="H160">
        <v>320.00888265798</v>
      </c>
      <c r="I160">
        <v>91.122815590683004</v>
      </c>
      <c r="J160">
        <v>91.122815590683004</v>
      </c>
      <c r="K160" t="s">
        <v>30</v>
      </c>
      <c r="L160" t="s">
        <v>16</v>
      </c>
      <c r="M160" t="s">
        <v>26</v>
      </c>
      <c r="N160" t="b">
        <v>1</v>
      </c>
    </row>
    <row r="161" spans="1:14" x14ac:dyDescent="0.2">
      <c r="A161">
        <v>336</v>
      </c>
      <c r="B161" t="s">
        <v>13</v>
      </c>
      <c r="C161" t="s">
        <v>13</v>
      </c>
      <c r="D161" t="s">
        <v>18</v>
      </c>
      <c r="E161">
        <v>34</v>
      </c>
      <c r="F161">
        <v>95</v>
      </c>
      <c r="G161">
        <v>214</v>
      </c>
      <c r="H161">
        <v>108.73697035417</v>
      </c>
      <c r="I161">
        <v>74.469475403193996</v>
      </c>
      <c r="J161">
        <v>74.469475403193996</v>
      </c>
      <c r="K161" t="s">
        <v>30</v>
      </c>
      <c r="L161" t="s">
        <v>16</v>
      </c>
      <c r="M161" t="s">
        <v>26</v>
      </c>
      <c r="N161" t="b">
        <v>1</v>
      </c>
    </row>
    <row r="162" spans="1:14" x14ac:dyDescent="0.2">
      <c r="A162">
        <v>337</v>
      </c>
      <c r="B162" t="s">
        <v>19</v>
      </c>
      <c r="C162" t="s">
        <v>19</v>
      </c>
      <c r="D162" t="s">
        <v>14</v>
      </c>
      <c r="E162">
        <v>176</v>
      </c>
      <c r="F162">
        <v>86</v>
      </c>
      <c r="G162">
        <v>45</v>
      </c>
      <c r="H162">
        <v>199.40352348082001</v>
      </c>
      <c r="I162">
        <v>85.562654860365001</v>
      </c>
      <c r="J162">
        <v>85.562654860365001</v>
      </c>
      <c r="K162" t="s">
        <v>30</v>
      </c>
      <c r="L162" t="s">
        <v>16</v>
      </c>
      <c r="M162" t="s">
        <v>26</v>
      </c>
      <c r="N162" t="b">
        <v>1</v>
      </c>
    </row>
    <row r="163" spans="1:14" x14ac:dyDescent="0.2">
      <c r="A163">
        <v>338</v>
      </c>
      <c r="B163" t="s">
        <v>19</v>
      </c>
      <c r="C163" t="s">
        <v>19</v>
      </c>
      <c r="D163" t="s">
        <v>18</v>
      </c>
      <c r="E163">
        <v>40</v>
      </c>
      <c r="F163">
        <v>179</v>
      </c>
      <c r="G163">
        <v>189</v>
      </c>
      <c r="H163">
        <v>89.526339918442005</v>
      </c>
      <c r="I163">
        <v>68.645343171416002</v>
      </c>
      <c r="J163">
        <v>68.645343171416002</v>
      </c>
      <c r="K163" t="s">
        <v>30</v>
      </c>
      <c r="L163" t="s">
        <v>16</v>
      </c>
      <c r="M163" t="s">
        <v>26</v>
      </c>
      <c r="N163" t="b">
        <v>1</v>
      </c>
    </row>
    <row r="164" spans="1:14" x14ac:dyDescent="0.2">
      <c r="A164">
        <v>339</v>
      </c>
      <c r="B164" t="s">
        <v>19</v>
      </c>
      <c r="C164" t="s">
        <v>19</v>
      </c>
      <c r="D164" t="s">
        <v>14</v>
      </c>
      <c r="E164">
        <v>154</v>
      </c>
      <c r="F164">
        <v>82</v>
      </c>
      <c r="G164">
        <v>50</v>
      </c>
      <c r="H164">
        <v>179.37018177393</v>
      </c>
      <c r="I164">
        <v>77.446913683350004</v>
      </c>
      <c r="J164">
        <v>77.446913683350004</v>
      </c>
      <c r="K164" t="s">
        <v>30</v>
      </c>
      <c r="L164" t="s">
        <v>16</v>
      </c>
      <c r="M164" t="s">
        <v>26</v>
      </c>
      <c r="N164" t="b">
        <v>1</v>
      </c>
    </row>
    <row r="165" spans="1:14" x14ac:dyDescent="0.2">
      <c r="A165">
        <v>340</v>
      </c>
      <c r="B165" t="s">
        <v>19</v>
      </c>
      <c r="C165" t="s">
        <v>19</v>
      </c>
      <c r="D165" t="s">
        <v>18</v>
      </c>
      <c r="E165">
        <v>48</v>
      </c>
      <c r="F165">
        <v>197</v>
      </c>
      <c r="G165">
        <v>205</v>
      </c>
      <c r="H165">
        <v>113.58318368584</v>
      </c>
      <c r="I165">
        <v>74.383196560583002</v>
      </c>
      <c r="J165">
        <v>74.383196560583002</v>
      </c>
      <c r="K165" t="s">
        <v>30</v>
      </c>
      <c r="L165" t="s">
        <v>16</v>
      </c>
      <c r="M165" t="s">
        <v>26</v>
      </c>
      <c r="N165" t="b">
        <v>1</v>
      </c>
    </row>
    <row r="166" spans="1:14" x14ac:dyDescent="0.2">
      <c r="A166">
        <v>341</v>
      </c>
      <c r="B166" t="s">
        <v>21</v>
      </c>
      <c r="C166" t="s">
        <v>21</v>
      </c>
      <c r="D166" t="s">
        <v>14</v>
      </c>
      <c r="E166">
        <v>114</v>
      </c>
      <c r="F166">
        <v>96</v>
      </c>
      <c r="G166">
        <v>44</v>
      </c>
      <c r="H166">
        <v>200.38362356517999</v>
      </c>
      <c r="I166">
        <v>77.316507924505999</v>
      </c>
      <c r="J166">
        <v>77.316507924505999</v>
      </c>
      <c r="K166" t="s">
        <v>30</v>
      </c>
      <c r="L166" t="s">
        <v>16</v>
      </c>
      <c r="M166" t="s">
        <v>26</v>
      </c>
      <c r="N166" t="b">
        <v>1</v>
      </c>
    </row>
    <row r="167" spans="1:14" x14ac:dyDescent="0.2">
      <c r="A167">
        <v>342</v>
      </c>
      <c r="B167" t="s">
        <v>21</v>
      </c>
      <c r="C167" t="s">
        <v>21</v>
      </c>
      <c r="D167" t="s">
        <v>18</v>
      </c>
      <c r="E167">
        <v>36</v>
      </c>
      <c r="F167">
        <v>191</v>
      </c>
      <c r="G167">
        <v>31</v>
      </c>
      <c r="H167">
        <v>80.053421186308</v>
      </c>
      <c r="I167">
        <v>67.460405685487999</v>
      </c>
      <c r="J167">
        <v>67.460405685487999</v>
      </c>
      <c r="K167" t="s">
        <v>30</v>
      </c>
      <c r="L167" t="s">
        <v>16</v>
      </c>
      <c r="M167" t="s">
        <v>26</v>
      </c>
      <c r="N167" t="b">
        <v>1</v>
      </c>
    </row>
    <row r="168" spans="1:14" x14ac:dyDescent="0.2">
      <c r="A168">
        <v>343</v>
      </c>
      <c r="B168" t="s">
        <v>21</v>
      </c>
      <c r="C168" t="s">
        <v>21</v>
      </c>
      <c r="D168" t="s">
        <v>14</v>
      </c>
      <c r="E168">
        <v>120</v>
      </c>
      <c r="F168">
        <v>82</v>
      </c>
      <c r="G168">
        <v>50</v>
      </c>
      <c r="H168">
        <v>216.47871165160001</v>
      </c>
      <c r="I168">
        <v>74.720919826132999</v>
      </c>
      <c r="J168">
        <v>74.720919826132999</v>
      </c>
      <c r="K168" t="s">
        <v>30</v>
      </c>
      <c r="L168" t="s">
        <v>16</v>
      </c>
      <c r="M168" t="s">
        <v>26</v>
      </c>
      <c r="N168" t="b">
        <v>1</v>
      </c>
    </row>
    <row r="169" spans="1:14" x14ac:dyDescent="0.2">
      <c r="A169">
        <v>344</v>
      </c>
      <c r="B169" t="s">
        <v>21</v>
      </c>
      <c r="C169" t="s">
        <v>21</v>
      </c>
      <c r="D169" t="s">
        <v>18</v>
      </c>
      <c r="E169">
        <v>50</v>
      </c>
      <c r="F169">
        <v>209</v>
      </c>
      <c r="G169">
        <v>89</v>
      </c>
      <c r="H169">
        <v>112.25986182868</v>
      </c>
      <c r="I169">
        <v>73.957445175692001</v>
      </c>
      <c r="J169">
        <v>73.957445175692001</v>
      </c>
      <c r="K169" t="s">
        <v>30</v>
      </c>
      <c r="L169" t="s">
        <v>16</v>
      </c>
      <c r="M169" t="s">
        <v>26</v>
      </c>
      <c r="N169" t="b">
        <v>1</v>
      </c>
    </row>
    <row r="170" spans="1:14" x14ac:dyDescent="0.2">
      <c r="A170">
        <v>345</v>
      </c>
      <c r="B170" t="s">
        <v>22</v>
      </c>
      <c r="C170" t="s">
        <v>22</v>
      </c>
      <c r="D170" t="s">
        <v>14</v>
      </c>
      <c r="E170">
        <v>264</v>
      </c>
      <c r="F170">
        <v>87</v>
      </c>
      <c r="G170">
        <v>56</v>
      </c>
      <c r="H170">
        <v>176.63340892849001</v>
      </c>
      <c r="I170">
        <v>66.618100725611001</v>
      </c>
      <c r="J170">
        <v>66.618100725611001</v>
      </c>
      <c r="K170" t="s">
        <v>30</v>
      </c>
      <c r="L170" t="s">
        <v>16</v>
      </c>
      <c r="M170" t="s">
        <v>26</v>
      </c>
      <c r="N170" t="b">
        <v>1</v>
      </c>
    </row>
    <row r="171" spans="1:14" x14ac:dyDescent="0.2">
      <c r="A171">
        <v>346</v>
      </c>
      <c r="B171" t="s">
        <v>22</v>
      </c>
      <c r="C171" t="s">
        <v>24</v>
      </c>
      <c r="D171" t="s">
        <v>18</v>
      </c>
      <c r="E171">
        <v>158</v>
      </c>
      <c r="F171">
        <v>90</v>
      </c>
      <c r="G171">
        <v>192</v>
      </c>
      <c r="H171">
        <v>114.99781744019</v>
      </c>
      <c r="I171">
        <v>8.3792048239408992</v>
      </c>
      <c r="J171">
        <v>63.579212046761</v>
      </c>
      <c r="K171" t="s">
        <v>30</v>
      </c>
      <c r="L171" t="s">
        <v>16</v>
      </c>
      <c r="M171" t="s">
        <v>26</v>
      </c>
      <c r="N171" t="b">
        <v>0</v>
      </c>
    </row>
    <row r="172" spans="1:14" x14ac:dyDescent="0.2">
      <c r="A172">
        <v>347</v>
      </c>
      <c r="B172" t="s">
        <v>22</v>
      </c>
      <c r="C172" t="s">
        <v>22</v>
      </c>
      <c r="D172" t="s">
        <v>14</v>
      </c>
      <c r="E172">
        <v>293</v>
      </c>
      <c r="F172">
        <v>83</v>
      </c>
      <c r="G172">
        <v>62</v>
      </c>
      <c r="H172">
        <v>196.00037320508</v>
      </c>
      <c r="I172">
        <v>86.046865945023995</v>
      </c>
      <c r="J172">
        <v>86.046865945023995</v>
      </c>
      <c r="K172" t="s">
        <v>30</v>
      </c>
      <c r="L172" t="s">
        <v>16</v>
      </c>
      <c r="M172" t="s">
        <v>26</v>
      </c>
      <c r="N172" t="b">
        <v>1</v>
      </c>
    </row>
    <row r="173" spans="1:14" x14ac:dyDescent="0.2">
      <c r="A173">
        <v>348</v>
      </c>
      <c r="B173" t="s">
        <v>22</v>
      </c>
      <c r="C173" t="s">
        <v>24</v>
      </c>
      <c r="D173" t="s">
        <v>18</v>
      </c>
      <c r="E173">
        <v>192</v>
      </c>
      <c r="F173">
        <v>102</v>
      </c>
      <c r="G173">
        <v>210</v>
      </c>
      <c r="H173">
        <v>146.43237865835999</v>
      </c>
      <c r="I173">
        <v>18.979596097645999</v>
      </c>
      <c r="J173">
        <v>74.772551703824007</v>
      </c>
      <c r="K173" t="s">
        <v>30</v>
      </c>
      <c r="L173" t="s">
        <v>16</v>
      </c>
      <c r="M173" t="s">
        <v>26</v>
      </c>
      <c r="N173" t="b">
        <v>0</v>
      </c>
    </row>
    <row r="174" spans="1:14" x14ac:dyDescent="0.2">
      <c r="A174">
        <v>349</v>
      </c>
      <c r="B174" t="s">
        <v>23</v>
      </c>
      <c r="C174" t="s">
        <v>23</v>
      </c>
      <c r="D174" t="s">
        <v>14</v>
      </c>
      <c r="E174">
        <v>15</v>
      </c>
      <c r="F174">
        <v>92</v>
      </c>
      <c r="G174">
        <v>42</v>
      </c>
      <c r="H174">
        <v>260.54664539345998</v>
      </c>
      <c r="I174">
        <v>85.922385155751002</v>
      </c>
      <c r="J174">
        <v>85.922385155751002</v>
      </c>
      <c r="K174" t="s">
        <v>30</v>
      </c>
      <c r="L174" t="s">
        <v>16</v>
      </c>
      <c r="M174" t="s">
        <v>26</v>
      </c>
      <c r="N174" t="b">
        <v>1</v>
      </c>
    </row>
    <row r="175" spans="1:14" x14ac:dyDescent="0.2">
      <c r="A175">
        <v>350</v>
      </c>
      <c r="B175" t="s">
        <v>23</v>
      </c>
      <c r="C175" t="s">
        <v>23</v>
      </c>
      <c r="D175" t="s">
        <v>18</v>
      </c>
      <c r="E175">
        <v>197</v>
      </c>
      <c r="F175">
        <v>51</v>
      </c>
      <c r="G175">
        <v>17</v>
      </c>
      <c r="H175">
        <v>79.226986149965001</v>
      </c>
      <c r="I175">
        <v>70.110108505943003</v>
      </c>
      <c r="J175">
        <v>70.110108505943003</v>
      </c>
      <c r="K175" t="s">
        <v>30</v>
      </c>
      <c r="L175" t="s">
        <v>16</v>
      </c>
      <c r="M175" t="s">
        <v>26</v>
      </c>
      <c r="N175" t="b">
        <v>1</v>
      </c>
    </row>
    <row r="176" spans="1:14" x14ac:dyDescent="0.2">
      <c r="A176">
        <v>351</v>
      </c>
      <c r="B176" t="s">
        <v>23</v>
      </c>
      <c r="C176" t="s">
        <v>23</v>
      </c>
      <c r="D176" t="s">
        <v>14</v>
      </c>
      <c r="E176">
        <v>8</v>
      </c>
      <c r="F176">
        <v>93</v>
      </c>
      <c r="G176">
        <v>51</v>
      </c>
      <c r="H176">
        <v>268.69312080725001</v>
      </c>
      <c r="I176">
        <v>85.358610193995005</v>
      </c>
      <c r="J176">
        <v>85.358610193995005</v>
      </c>
      <c r="K176" t="s">
        <v>30</v>
      </c>
      <c r="L176" t="s">
        <v>16</v>
      </c>
      <c r="M176" t="s">
        <v>26</v>
      </c>
      <c r="N176" t="b">
        <v>1</v>
      </c>
    </row>
    <row r="177" spans="1:14" x14ac:dyDescent="0.2">
      <c r="A177">
        <v>352</v>
      </c>
      <c r="B177" t="s">
        <v>23</v>
      </c>
      <c r="C177" t="s">
        <v>23</v>
      </c>
      <c r="D177" t="s">
        <v>18</v>
      </c>
      <c r="E177">
        <v>227</v>
      </c>
      <c r="F177">
        <v>48</v>
      </c>
      <c r="G177">
        <v>33</v>
      </c>
      <c r="H177">
        <v>64.655178950446</v>
      </c>
      <c r="I177">
        <v>84.189811196611998</v>
      </c>
      <c r="J177">
        <v>84.189811196611998</v>
      </c>
      <c r="K177" t="s">
        <v>30</v>
      </c>
      <c r="L177" t="s">
        <v>16</v>
      </c>
      <c r="M177" t="s">
        <v>26</v>
      </c>
      <c r="N177" t="b">
        <v>1</v>
      </c>
    </row>
    <row r="178" spans="1:14" x14ac:dyDescent="0.2">
      <c r="A178">
        <v>353</v>
      </c>
      <c r="B178" t="s">
        <v>24</v>
      </c>
      <c r="C178" t="s">
        <v>19</v>
      </c>
      <c r="D178" t="s">
        <v>14</v>
      </c>
      <c r="E178">
        <v>174</v>
      </c>
      <c r="F178">
        <v>23</v>
      </c>
      <c r="G178">
        <v>64</v>
      </c>
      <c r="H178">
        <v>311.78799928936002</v>
      </c>
      <c r="I178">
        <v>6.7564967291346996</v>
      </c>
      <c r="J178">
        <v>64.770243787105002</v>
      </c>
      <c r="K178" t="s">
        <v>30</v>
      </c>
      <c r="L178" t="s">
        <v>16</v>
      </c>
      <c r="M178" t="s">
        <v>26</v>
      </c>
      <c r="N178" t="b">
        <v>0</v>
      </c>
    </row>
    <row r="179" spans="1:14" x14ac:dyDescent="0.2">
      <c r="A179">
        <v>354</v>
      </c>
      <c r="B179" t="s">
        <v>24</v>
      </c>
      <c r="C179" t="s">
        <v>24</v>
      </c>
      <c r="D179" t="s">
        <v>18</v>
      </c>
      <c r="E179">
        <v>159</v>
      </c>
      <c r="F179">
        <v>167</v>
      </c>
      <c r="G179">
        <v>166</v>
      </c>
      <c r="H179">
        <v>158.20573748659001</v>
      </c>
      <c r="I179">
        <v>71.101496985883003</v>
      </c>
      <c r="J179">
        <v>71.101496985883003</v>
      </c>
      <c r="K179" t="s">
        <v>30</v>
      </c>
      <c r="L179" t="s">
        <v>16</v>
      </c>
      <c r="M179" t="s">
        <v>26</v>
      </c>
      <c r="N179" t="b">
        <v>1</v>
      </c>
    </row>
    <row r="180" spans="1:14" x14ac:dyDescent="0.2">
      <c r="A180">
        <v>355</v>
      </c>
      <c r="B180" t="s">
        <v>24</v>
      </c>
      <c r="C180" t="s">
        <v>25</v>
      </c>
      <c r="D180" t="s">
        <v>14</v>
      </c>
      <c r="E180">
        <v>84</v>
      </c>
      <c r="F180">
        <v>13</v>
      </c>
      <c r="G180">
        <v>72</v>
      </c>
      <c r="H180">
        <v>348.42877585755002</v>
      </c>
      <c r="I180">
        <v>1.8621332937583E-3</v>
      </c>
      <c r="J180">
        <v>71.082424226693007</v>
      </c>
      <c r="K180" t="s">
        <v>30</v>
      </c>
      <c r="L180" t="s">
        <v>16</v>
      </c>
      <c r="M180" t="s">
        <v>26</v>
      </c>
      <c r="N180" t="b">
        <v>0</v>
      </c>
    </row>
    <row r="181" spans="1:14" x14ac:dyDescent="0.2">
      <c r="A181">
        <v>356</v>
      </c>
      <c r="B181" t="s">
        <v>24</v>
      </c>
      <c r="C181" t="s">
        <v>24</v>
      </c>
      <c r="D181" t="s">
        <v>18</v>
      </c>
      <c r="E181">
        <v>186</v>
      </c>
      <c r="F181">
        <v>187</v>
      </c>
      <c r="G181">
        <v>179</v>
      </c>
      <c r="H181">
        <v>123.34707413315</v>
      </c>
      <c r="I181">
        <v>85.386260051993006</v>
      </c>
      <c r="J181">
        <v>85.386260051993006</v>
      </c>
      <c r="K181" t="s">
        <v>30</v>
      </c>
      <c r="L181" t="s">
        <v>16</v>
      </c>
      <c r="M181" t="s">
        <v>26</v>
      </c>
      <c r="N181" t="b">
        <v>1</v>
      </c>
    </row>
    <row r="182" spans="1:14" x14ac:dyDescent="0.2">
      <c r="A182">
        <v>357</v>
      </c>
      <c r="B182" t="s">
        <v>25</v>
      </c>
      <c r="C182" t="s">
        <v>25</v>
      </c>
      <c r="D182" t="s">
        <v>14</v>
      </c>
      <c r="E182">
        <v>78</v>
      </c>
      <c r="F182">
        <v>86</v>
      </c>
      <c r="G182">
        <v>40</v>
      </c>
      <c r="H182">
        <v>76.536704005733995</v>
      </c>
      <c r="I182">
        <v>76.774401422896005</v>
      </c>
      <c r="J182">
        <v>76.774401422896005</v>
      </c>
      <c r="K182" t="s">
        <v>30</v>
      </c>
      <c r="L182" t="s">
        <v>16</v>
      </c>
      <c r="M182" t="s">
        <v>26</v>
      </c>
      <c r="N182" t="b">
        <v>1</v>
      </c>
    </row>
    <row r="183" spans="1:14" x14ac:dyDescent="0.2">
      <c r="A183">
        <v>358</v>
      </c>
      <c r="B183" t="s">
        <v>25</v>
      </c>
      <c r="C183" t="s">
        <v>25</v>
      </c>
      <c r="D183" t="s">
        <v>18</v>
      </c>
      <c r="E183">
        <v>130</v>
      </c>
      <c r="F183">
        <v>173</v>
      </c>
      <c r="G183">
        <v>29</v>
      </c>
      <c r="H183">
        <v>53.622812533685</v>
      </c>
      <c r="I183">
        <v>73.119146623811005</v>
      </c>
      <c r="J183">
        <v>73.119146623811005</v>
      </c>
      <c r="K183" t="s">
        <v>30</v>
      </c>
      <c r="L183" t="s">
        <v>16</v>
      </c>
      <c r="M183" t="s">
        <v>26</v>
      </c>
      <c r="N183" t="b">
        <v>1</v>
      </c>
    </row>
    <row r="184" spans="1:14" x14ac:dyDescent="0.2">
      <c r="A184">
        <v>359</v>
      </c>
      <c r="B184" t="s">
        <v>25</v>
      </c>
      <c r="C184" t="s">
        <v>25</v>
      </c>
      <c r="D184" t="s">
        <v>14</v>
      </c>
      <c r="E184">
        <v>67</v>
      </c>
      <c r="F184">
        <v>49</v>
      </c>
      <c r="G184">
        <v>58</v>
      </c>
      <c r="H184">
        <v>115.43682538803</v>
      </c>
      <c r="I184">
        <v>82.550626043571</v>
      </c>
      <c r="J184">
        <v>82.550626043571</v>
      </c>
      <c r="K184" t="s">
        <v>30</v>
      </c>
      <c r="L184" t="s">
        <v>16</v>
      </c>
      <c r="M184" t="s">
        <v>26</v>
      </c>
      <c r="N184" t="b">
        <v>1</v>
      </c>
    </row>
    <row r="185" spans="1:14" x14ac:dyDescent="0.2">
      <c r="A185">
        <v>360</v>
      </c>
      <c r="B185" t="s">
        <v>25</v>
      </c>
      <c r="C185" t="s">
        <v>24</v>
      </c>
      <c r="D185" t="s">
        <v>18</v>
      </c>
      <c r="E185">
        <v>168</v>
      </c>
      <c r="F185">
        <v>181</v>
      </c>
      <c r="G185">
        <v>112</v>
      </c>
      <c r="H185">
        <v>130.27221280150999</v>
      </c>
      <c r="I185">
        <v>18.288180362845001</v>
      </c>
      <c r="J185">
        <v>74.972646390479994</v>
      </c>
      <c r="K185" t="s">
        <v>30</v>
      </c>
      <c r="L185" t="s">
        <v>16</v>
      </c>
      <c r="M185" t="s">
        <v>26</v>
      </c>
      <c r="N185" t="b">
        <v>0</v>
      </c>
    </row>
    <row r="186" spans="1:14" x14ac:dyDescent="0.2">
      <c r="A186">
        <v>361</v>
      </c>
      <c r="B186" t="s">
        <v>20</v>
      </c>
      <c r="C186" t="s">
        <v>13</v>
      </c>
      <c r="D186" t="s">
        <v>14</v>
      </c>
      <c r="E186">
        <v>155</v>
      </c>
      <c r="F186">
        <v>22</v>
      </c>
      <c r="G186">
        <v>31</v>
      </c>
      <c r="H186">
        <v>159.54352765139001</v>
      </c>
      <c r="I186">
        <v>1.8141692543736001</v>
      </c>
      <c r="J186">
        <v>43.621318830512998</v>
      </c>
      <c r="K186" t="s">
        <v>30</v>
      </c>
      <c r="L186" t="s">
        <v>16</v>
      </c>
      <c r="M186" t="s">
        <v>26</v>
      </c>
      <c r="N186" t="b">
        <v>0</v>
      </c>
    </row>
    <row r="187" spans="1:14" x14ac:dyDescent="0.2">
      <c r="A187">
        <v>362</v>
      </c>
      <c r="B187" t="s">
        <v>20</v>
      </c>
      <c r="C187" t="s">
        <v>20</v>
      </c>
      <c r="D187" t="s">
        <v>18</v>
      </c>
      <c r="E187">
        <v>84</v>
      </c>
      <c r="F187">
        <v>77</v>
      </c>
      <c r="G187">
        <v>75</v>
      </c>
      <c r="H187">
        <v>135.88811852284999</v>
      </c>
      <c r="I187">
        <v>34.568981035019</v>
      </c>
      <c r="J187">
        <v>34.568981035019</v>
      </c>
      <c r="K187" t="s">
        <v>30</v>
      </c>
      <c r="L187" t="s">
        <v>16</v>
      </c>
      <c r="M187" t="s">
        <v>26</v>
      </c>
      <c r="N187" t="b">
        <v>1</v>
      </c>
    </row>
    <row r="188" spans="1:14" x14ac:dyDescent="0.2">
      <c r="A188">
        <v>363</v>
      </c>
      <c r="B188" t="s">
        <v>20</v>
      </c>
      <c r="C188" t="s">
        <v>13</v>
      </c>
      <c r="D188" t="s">
        <v>14</v>
      </c>
      <c r="E188">
        <v>168</v>
      </c>
      <c r="F188">
        <v>19</v>
      </c>
      <c r="G188">
        <v>34</v>
      </c>
      <c r="H188">
        <v>172.08946119895</v>
      </c>
      <c r="I188">
        <v>2.1191076882969</v>
      </c>
      <c r="J188">
        <v>48.353507384487003</v>
      </c>
      <c r="K188" t="s">
        <v>30</v>
      </c>
      <c r="L188" t="s">
        <v>16</v>
      </c>
      <c r="M188" t="s">
        <v>26</v>
      </c>
      <c r="N188" t="b">
        <v>0</v>
      </c>
    </row>
    <row r="189" spans="1:14" x14ac:dyDescent="0.2">
      <c r="A189">
        <v>364</v>
      </c>
      <c r="B189" t="s">
        <v>20</v>
      </c>
      <c r="C189" t="s">
        <v>20</v>
      </c>
      <c r="D189" t="s">
        <v>18</v>
      </c>
      <c r="E189">
        <v>89</v>
      </c>
      <c r="F189">
        <v>88</v>
      </c>
      <c r="G189">
        <v>86</v>
      </c>
      <c r="H189">
        <v>151.37004165601999</v>
      </c>
      <c r="I189">
        <v>40.276983863204002</v>
      </c>
      <c r="J189">
        <v>40.276983863204002</v>
      </c>
      <c r="K189" t="s">
        <v>30</v>
      </c>
      <c r="L189" t="s">
        <v>16</v>
      </c>
      <c r="M189" t="s">
        <v>26</v>
      </c>
      <c r="N189" t="b">
        <v>1</v>
      </c>
    </row>
    <row r="190" spans="1:14" x14ac:dyDescent="0.2">
      <c r="A190">
        <v>365</v>
      </c>
      <c r="B190" t="s">
        <v>13</v>
      </c>
      <c r="C190" t="s">
        <v>13</v>
      </c>
      <c r="D190" t="s">
        <v>14</v>
      </c>
      <c r="E190">
        <v>223</v>
      </c>
      <c r="F190">
        <v>83</v>
      </c>
      <c r="G190">
        <v>50</v>
      </c>
      <c r="H190">
        <v>314.33811243079998</v>
      </c>
      <c r="I190">
        <v>94.999438538598</v>
      </c>
      <c r="J190">
        <v>94.999438538598</v>
      </c>
      <c r="K190" t="s">
        <v>30</v>
      </c>
      <c r="L190" t="s">
        <v>16</v>
      </c>
      <c r="M190" t="s">
        <v>27</v>
      </c>
      <c r="N190" t="b">
        <v>1</v>
      </c>
    </row>
    <row r="191" spans="1:14" x14ac:dyDescent="0.2">
      <c r="A191">
        <v>366</v>
      </c>
      <c r="B191" t="s">
        <v>13</v>
      </c>
      <c r="C191" t="s">
        <v>13</v>
      </c>
      <c r="D191" t="s">
        <v>18</v>
      </c>
      <c r="E191">
        <v>50</v>
      </c>
      <c r="F191">
        <v>100</v>
      </c>
      <c r="G191">
        <v>205</v>
      </c>
      <c r="H191">
        <v>122.95812056906</v>
      </c>
      <c r="I191">
        <v>45.090654855851</v>
      </c>
      <c r="J191">
        <v>45.090654855851</v>
      </c>
      <c r="K191" t="s">
        <v>30</v>
      </c>
      <c r="L191" t="s">
        <v>16</v>
      </c>
      <c r="M191" t="s">
        <v>27</v>
      </c>
      <c r="N191" t="b">
        <v>1</v>
      </c>
    </row>
    <row r="192" spans="1:14" x14ac:dyDescent="0.2">
      <c r="A192">
        <v>367</v>
      </c>
      <c r="B192" t="s">
        <v>13</v>
      </c>
      <c r="C192" t="s">
        <v>13</v>
      </c>
      <c r="D192" t="s">
        <v>14</v>
      </c>
      <c r="E192">
        <v>191</v>
      </c>
      <c r="F192">
        <v>83</v>
      </c>
      <c r="G192">
        <v>58</v>
      </c>
      <c r="H192">
        <v>286.59062280774998</v>
      </c>
      <c r="I192">
        <v>81.283528979590002</v>
      </c>
      <c r="J192">
        <v>81.283528979590002</v>
      </c>
      <c r="K192" t="s">
        <v>30</v>
      </c>
      <c r="L192" t="s">
        <v>16</v>
      </c>
      <c r="M192" t="s">
        <v>27</v>
      </c>
      <c r="N192" t="b">
        <v>1</v>
      </c>
    </row>
    <row r="193" spans="1:14" x14ac:dyDescent="0.2">
      <c r="A193">
        <v>368</v>
      </c>
      <c r="B193" t="s">
        <v>13</v>
      </c>
      <c r="C193" t="s">
        <v>13</v>
      </c>
      <c r="D193" t="s">
        <v>18</v>
      </c>
      <c r="E193">
        <v>72</v>
      </c>
      <c r="F193">
        <v>114</v>
      </c>
      <c r="G193">
        <v>224</v>
      </c>
      <c r="H193">
        <v>138.03835815171999</v>
      </c>
      <c r="I193">
        <v>73.703969334614996</v>
      </c>
      <c r="J193">
        <v>73.703969334614996</v>
      </c>
      <c r="K193" t="s">
        <v>30</v>
      </c>
      <c r="L193" t="s">
        <v>16</v>
      </c>
      <c r="M193" t="s">
        <v>27</v>
      </c>
      <c r="N193" t="b">
        <v>1</v>
      </c>
    </row>
    <row r="194" spans="1:14" x14ac:dyDescent="0.2">
      <c r="A194">
        <v>369</v>
      </c>
      <c r="B194" t="s">
        <v>19</v>
      </c>
      <c r="C194" t="s">
        <v>19</v>
      </c>
      <c r="D194" t="s">
        <v>14</v>
      </c>
      <c r="E194">
        <v>181</v>
      </c>
      <c r="F194">
        <v>74</v>
      </c>
      <c r="G194">
        <v>38</v>
      </c>
      <c r="H194">
        <v>209.63262582665001</v>
      </c>
      <c r="I194">
        <v>81.384027749172006</v>
      </c>
      <c r="J194">
        <v>81.384027749172006</v>
      </c>
      <c r="K194" t="s">
        <v>30</v>
      </c>
      <c r="L194" t="s">
        <v>16</v>
      </c>
      <c r="M194" t="s">
        <v>27</v>
      </c>
      <c r="N194" t="b">
        <v>1</v>
      </c>
    </row>
    <row r="195" spans="1:14" x14ac:dyDescent="0.2">
      <c r="A195">
        <v>370</v>
      </c>
      <c r="B195" t="s">
        <v>19</v>
      </c>
      <c r="C195" t="s">
        <v>19</v>
      </c>
      <c r="D195" t="s">
        <v>18</v>
      </c>
      <c r="E195">
        <v>19</v>
      </c>
      <c r="F195">
        <v>154</v>
      </c>
      <c r="G195">
        <v>173</v>
      </c>
      <c r="H195">
        <v>55.812773431568999</v>
      </c>
      <c r="I195">
        <v>72.010782316054005</v>
      </c>
      <c r="J195">
        <v>72.010782316054005</v>
      </c>
      <c r="K195" t="s">
        <v>30</v>
      </c>
      <c r="L195" t="s">
        <v>16</v>
      </c>
      <c r="M195" t="s">
        <v>27</v>
      </c>
      <c r="N195" t="b">
        <v>1</v>
      </c>
    </row>
    <row r="196" spans="1:14" x14ac:dyDescent="0.2">
      <c r="A196">
        <v>371</v>
      </c>
      <c r="B196" t="s">
        <v>19</v>
      </c>
      <c r="C196" t="s">
        <v>19</v>
      </c>
      <c r="D196" t="s">
        <v>14</v>
      </c>
      <c r="E196">
        <v>161</v>
      </c>
      <c r="F196">
        <v>84</v>
      </c>
      <c r="G196">
        <v>31</v>
      </c>
      <c r="H196">
        <v>193.18239736173001</v>
      </c>
      <c r="I196">
        <v>74.466315419422997</v>
      </c>
      <c r="J196">
        <v>74.466315419422997</v>
      </c>
      <c r="K196" t="s">
        <v>30</v>
      </c>
      <c r="L196" t="s">
        <v>16</v>
      </c>
      <c r="M196" t="s">
        <v>27</v>
      </c>
      <c r="N196" t="b">
        <v>1</v>
      </c>
    </row>
    <row r="197" spans="1:14" x14ac:dyDescent="0.2">
      <c r="A197">
        <v>372</v>
      </c>
      <c r="B197" t="s">
        <v>19</v>
      </c>
      <c r="C197" t="s">
        <v>19</v>
      </c>
      <c r="D197" t="s">
        <v>18</v>
      </c>
      <c r="E197">
        <v>24</v>
      </c>
      <c r="F197">
        <v>123</v>
      </c>
      <c r="G197">
        <v>134</v>
      </c>
      <c r="H197">
        <v>25.359899909422001</v>
      </c>
      <c r="I197">
        <v>74.436182717033006</v>
      </c>
      <c r="J197">
        <v>74.436182717033006</v>
      </c>
      <c r="K197" t="s">
        <v>30</v>
      </c>
      <c r="L197" t="s">
        <v>16</v>
      </c>
      <c r="M197" t="s">
        <v>27</v>
      </c>
      <c r="N197" t="b">
        <v>1</v>
      </c>
    </row>
    <row r="198" spans="1:14" x14ac:dyDescent="0.2">
      <c r="A198">
        <v>373</v>
      </c>
      <c r="B198" t="s">
        <v>21</v>
      </c>
      <c r="C198" t="s">
        <v>21</v>
      </c>
      <c r="D198" t="s">
        <v>14</v>
      </c>
      <c r="E198">
        <v>108</v>
      </c>
      <c r="F198">
        <v>88</v>
      </c>
      <c r="G198">
        <v>34</v>
      </c>
      <c r="H198">
        <v>202.20270646732001</v>
      </c>
      <c r="I198">
        <v>72.503175501548995</v>
      </c>
      <c r="J198">
        <v>72.503175501548995</v>
      </c>
      <c r="K198" t="s">
        <v>30</v>
      </c>
      <c r="L198" t="s">
        <v>16</v>
      </c>
      <c r="M198" t="s">
        <v>27</v>
      </c>
      <c r="N198" t="b">
        <v>1</v>
      </c>
    </row>
    <row r="199" spans="1:14" x14ac:dyDescent="0.2">
      <c r="A199">
        <v>374</v>
      </c>
      <c r="B199" t="s">
        <v>21</v>
      </c>
      <c r="C199" t="s">
        <v>21</v>
      </c>
      <c r="D199" t="s">
        <v>18</v>
      </c>
      <c r="E199">
        <v>21</v>
      </c>
      <c r="F199">
        <v>160</v>
      </c>
      <c r="G199">
        <v>12</v>
      </c>
      <c r="H199">
        <v>97.786016079548006</v>
      </c>
      <c r="I199">
        <v>72.246144678728001</v>
      </c>
      <c r="J199">
        <v>72.246144678728001</v>
      </c>
      <c r="K199" t="s">
        <v>30</v>
      </c>
      <c r="L199" t="s">
        <v>16</v>
      </c>
      <c r="M199" t="s">
        <v>27</v>
      </c>
      <c r="N199" t="b">
        <v>1</v>
      </c>
    </row>
    <row r="200" spans="1:14" x14ac:dyDescent="0.2">
      <c r="A200">
        <v>375</v>
      </c>
      <c r="B200" t="s">
        <v>21</v>
      </c>
      <c r="C200" t="s">
        <v>21</v>
      </c>
      <c r="D200" t="s">
        <v>14</v>
      </c>
      <c r="E200">
        <v>118</v>
      </c>
      <c r="F200">
        <v>83</v>
      </c>
      <c r="G200">
        <v>31</v>
      </c>
      <c r="H200">
        <v>210.81274023585999</v>
      </c>
      <c r="I200">
        <v>75.879956730794007</v>
      </c>
      <c r="J200">
        <v>75.879956730794007</v>
      </c>
      <c r="K200" t="s">
        <v>30</v>
      </c>
      <c r="L200" t="s">
        <v>16</v>
      </c>
      <c r="M200" t="s">
        <v>27</v>
      </c>
      <c r="N200" t="b">
        <v>1</v>
      </c>
    </row>
    <row r="201" spans="1:14" x14ac:dyDescent="0.2">
      <c r="A201">
        <v>376</v>
      </c>
      <c r="B201" t="s">
        <v>21</v>
      </c>
      <c r="C201" t="s">
        <v>19</v>
      </c>
      <c r="D201" t="s">
        <v>18</v>
      </c>
      <c r="E201">
        <v>23</v>
      </c>
      <c r="F201">
        <v>134</v>
      </c>
      <c r="G201">
        <v>53</v>
      </c>
      <c r="H201">
        <v>134.19125532852999</v>
      </c>
      <c r="I201">
        <v>0</v>
      </c>
      <c r="J201">
        <v>75.826406291528002</v>
      </c>
      <c r="K201" t="s">
        <v>30</v>
      </c>
      <c r="L201" t="s">
        <v>16</v>
      </c>
      <c r="M201" t="s">
        <v>27</v>
      </c>
      <c r="N201" t="b">
        <v>0</v>
      </c>
    </row>
    <row r="202" spans="1:14" x14ac:dyDescent="0.2">
      <c r="A202">
        <v>381</v>
      </c>
      <c r="B202" t="s">
        <v>22</v>
      </c>
      <c r="C202" t="s">
        <v>22</v>
      </c>
      <c r="D202" t="s">
        <v>14</v>
      </c>
      <c r="E202">
        <v>265</v>
      </c>
      <c r="F202">
        <v>83</v>
      </c>
      <c r="G202">
        <v>55</v>
      </c>
      <c r="H202">
        <v>176.16507083328</v>
      </c>
      <c r="I202">
        <v>69.571444129512003</v>
      </c>
      <c r="J202">
        <v>69.571444129512003</v>
      </c>
      <c r="K202" t="s">
        <v>30</v>
      </c>
      <c r="L202" t="s">
        <v>16</v>
      </c>
      <c r="M202" t="s">
        <v>27</v>
      </c>
      <c r="N202" t="b">
        <v>1</v>
      </c>
    </row>
    <row r="203" spans="1:14" x14ac:dyDescent="0.2">
      <c r="A203">
        <v>382</v>
      </c>
      <c r="B203" t="s">
        <v>22</v>
      </c>
      <c r="C203" t="s">
        <v>24</v>
      </c>
      <c r="D203" t="s">
        <v>18</v>
      </c>
      <c r="E203">
        <v>154</v>
      </c>
      <c r="F203">
        <v>86</v>
      </c>
      <c r="G203">
        <v>192</v>
      </c>
      <c r="H203">
        <v>110.24141068375</v>
      </c>
      <c r="I203">
        <v>3.4760950049121</v>
      </c>
      <c r="J203">
        <v>65.601827373472005</v>
      </c>
      <c r="K203" t="s">
        <v>30</v>
      </c>
      <c r="L203" t="s">
        <v>16</v>
      </c>
      <c r="M203" t="s">
        <v>27</v>
      </c>
      <c r="N203" t="b">
        <v>0</v>
      </c>
    </row>
    <row r="204" spans="1:14" x14ac:dyDescent="0.2">
      <c r="A204">
        <v>383</v>
      </c>
      <c r="B204" t="s">
        <v>22</v>
      </c>
      <c r="C204" t="s">
        <v>22</v>
      </c>
      <c r="D204" t="s">
        <v>14</v>
      </c>
      <c r="E204">
        <v>240</v>
      </c>
      <c r="F204">
        <v>60</v>
      </c>
      <c r="G204">
        <v>55</v>
      </c>
      <c r="H204">
        <v>146.019557883</v>
      </c>
      <c r="I204">
        <v>74.544920015732004</v>
      </c>
      <c r="J204">
        <v>74.544920015732004</v>
      </c>
      <c r="K204" t="s">
        <v>30</v>
      </c>
      <c r="L204" t="s">
        <v>16</v>
      </c>
      <c r="M204" t="s">
        <v>27</v>
      </c>
      <c r="N204" t="b">
        <v>1</v>
      </c>
    </row>
    <row r="205" spans="1:14" x14ac:dyDescent="0.2">
      <c r="A205">
        <v>384</v>
      </c>
      <c r="B205" t="s">
        <v>22</v>
      </c>
      <c r="C205" t="s">
        <v>22</v>
      </c>
      <c r="D205" t="s">
        <v>18</v>
      </c>
      <c r="E205">
        <v>169</v>
      </c>
      <c r="F205">
        <v>88</v>
      </c>
      <c r="G205">
        <v>192</v>
      </c>
      <c r="H205">
        <v>115.80250015367</v>
      </c>
      <c r="I205">
        <v>74.156524153280003</v>
      </c>
      <c r="J205">
        <v>74.156524153280003</v>
      </c>
      <c r="K205" t="s">
        <v>30</v>
      </c>
      <c r="L205" t="s">
        <v>16</v>
      </c>
      <c r="M205" t="s">
        <v>27</v>
      </c>
      <c r="N205" t="b">
        <v>1</v>
      </c>
    </row>
    <row r="206" spans="1:14" x14ac:dyDescent="0.2">
      <c r="A206">
        <v>385</v>
      </c>
      <c r="B206" t="s">
        <v>23</v>
      </c>
      <c r="C206" t="s">
        <v>23</v>
      </c>
      <c r="D206" t="s">
        <v>14</v>
      </c>
      <c r="E206">
        <v>14</v>
      </c>
      <c r="F206">
        <v>94</v>
      </c>
      <c r="G206">
        <v>46</v>
      </c>
      <c r="H206">
        <v>262.76717217232999</v>
      </c>
      <c r="I206">
        <v>84.555635746413998</v>
      </c>
      <c r="J206">
        <v>84.555635746413998</v>
      </c>
      <c r="K206" t="s">
        <v>30</v>
      </c>
      <c r="L206" t="s">
        <v>16</v>
      </c>
      <c r="M206" t="s">
        <v>27</v>
      </c>
      <c r="N206" t="b">
        <v>1</v>
      </c>
    </row>
    <row r="207" spans="1:14" x14ac:dyDescent="0.2">
      <c r="A207">
        <v>386</v>
      </c>
      <c r="B207" t="s">
        <v>23</v>
      </c>
      <c r="C207" t="s">
        <v>23</v>
      </c>
      <c r="D207" t="s">
        <v>18</v>
      </c>
      <c r="E207">
        <v>215</v>
      </c>
      <c r="F207">
        <v>52</v>
      </c>
      <c r="G207">
        <v>18</v>
      </c>
      <c r="H207">
        <v>68.322455377384998</v>
      </c>
      <c r="I207">
        <v>78.764344774544</v>
      </c>
      <c r="J207">
        <v>78.764344774544</v>
      </c>
      <c r="K207" t="s">
        <v>30</v>
      </c>
      <c r="L207" t="s">
        <v>16</v>
      </c>
      <c r="M207" t="s">
        <v>27</v>
      </c>
      <c r="N207" t="b">
        <v>1</v>
      </c>
    </row>
    <row r="208" spans="1:14" x14ac:dyDescent="0.2">
      <c r="A208">
        <v>387</v>
      </c>
      <c r="B208" t="s">
        <v>23</v>
      </c>
      <c r="C208" t="s">
        <v>23</v>
      </c>
      <c r="D208" t="s">
        <v>14</v>
      </c>
      <c r="E208">
        <v>13</v>
      </c>
      <c r="F208">
        <v>68</v>
      </c>
      <c r="G208">
        <v>47</v>
      </c>
      <c r="H208">
        <v>256.09372166204997</v>
      </c>
      <c r="I208">
        <v>78.464710599092996</v>
      </c>
      <c r="J208">
        <v>78.464710599092996</v>
      </c>
      <c r="K208" t="s">
        <v>30</v>
      </c>
      <c r="L208" t="s">
        <v>16</v>
      </c>
      <c r="M208" t="s">
        <v>27</v>
      </c>
      <c r="N208" t="b">
        <v>1</v>
      </c>
    </row>
    <row r="209" spans="1:14" x14ac:dyDescent="0.2">
      <c r="A209">
        <v>388</v>
      </c>
      <c r="B209" t="s">
        <v>23</v>
      </c>
      <c r="C209" t="s">
        <v>23</v>
      </c>
      <c r="D209" t="s">
        <v>18</v>
      </c>
      <c r="E209">
        <v>193</v>
      </c>
      <c r="F209">
        <v>55</v>
      </c>
      <c r="G209">
        <v>45</v>
      </c>
      <c r="H209">
        <v>94.354154670838994</v>
      </c>
      <c r="I209">
        <v>77.042605045477998</v>
      </c>
      <c r="J209">
        <v>77.042605045477998</v>
      </c>
      <c r="K209" t="s">
        <v>30</v>
      </c>
      <c r="L209" t="s">
        <v>16</v>
      </c>
      <c r="M209" t="s">
        <v>27</v>
      </c>
      <c r="N209" t="b">
        <v>1</v>
      </c>
    </row>
    <row r="210" spans="1:14" x14ac:dyDescent="0.2">
      <c r="A210">
        <v>389</v>
      </c>
      <c r="B210" t="s">
        <v>24</v>
      </c>
      <c r="C210" t="s">
        <v>19</v>
      </c>
      <c r="D210" t="s">
        <v>14</v>
      </c>
      <c r="E210">
        <v>187</v>
      </c>
      <c r="F210">
        <v>23</v>
      </c>
      <c r="G210">
        <v>59</v>
      </c>
      <c r="H210">
        <v>310.84885240710003</v>
      </c>
      <c r="I210">
        <v>0</v>
      </c>
      <c r="J210">
        <v>81.640720002302004</v>
      </c>
      <c r="K210" t="s">
        <v>30</v>
      </c>
      <c r="L210" t="s">
        <v>16</v>
      </c>
      <c r="M210" t="s">
        <v>27</v>
      </c>
      <c r="N210" t="b">
        <v>0</v>
      </c>
    </row>
    <row r="211" spans="1:14" x14ac:dyDescent="0.2">
      <c r="A211">
        <v>390</v>
      </c>
      <c r="B211" t="s">
        <v>24</v>
      </c>
      <c r="C211" t="s">
        <v>24</v>
      </c>
      <c r="D211" t="s">
        <v>18</v>
      </c>
      <c r="E211">
        <v>139</v>
      </c>
      <c r="F211">
        <v>158</v>
      </c>
      <c r="G211">
        <v>163</v>
      </c>
      <c r="H211">
        <v>176.89411331407999</v>
      </c>
      <c r="I211">
        <v>81.024579595194993</v>
      </c>
      <c r="J211">
        <v>81.024579595194993</v>
      </c>
      <c r="K211" t="s">
        <v>30</v>
      </c>
      <c r="L211" t="s">
        <v>16</v>
      </c>
      <c r="M211" t="s">
        <v>27</v>
      </c>
      <c r="N211" t="b">
        <v>1</v>
      </c>
    </row>
    <row r="212" spans="1:14" x14ac:dyDescent="0.2">
      <c r="A212">
        <v>391</v>
      </c>
      <c r="B212" t="s">
        <v>24</v>
      </c>
      <c r="C212" t="s">
        <v>19</v>
      </c>
      <c r="D212" t="s">
        <v>14</v>
      </c>
      <c r="E212">
        <v>167</v>
      </c>
      <c r="F212">
        <v>17</v>
      </c>
      <c r="G212">
        <v>52</v>
      </c>
      <c r="H212">
        <v>325.29044532426002</v>
      </c>
      <c r="I212">
        <v>0</v>
      </c>
      <c r="J212">
        <v>76.586438816788998</v>
      </c>
      <c r="K212" t="s">
        <v>30</v>
      </c>
      <c r="L212" t="s">
        <v>16</v>
      </c>
      <c r="M212" t="s">
        <v>27</v>
      </c>
      <c r="N212" t="b">
        <v>0</v>
      </c>
    </row>
    <row r="213" spans="1:14" x14ac:dyDescent="0.2">
      <c r="A213">
        <v>392</v>
      </c>
      <c r="B213" t="s">
        <v>24</v>
      </c>
      <c r="C213" t="s">
        <v>19</v>
      </c>
      <c r="D213" t="s">
        <v>18</v>
      </c>
      <c r="E213">
        <v>131</v>
      </c>
      <c r="F213">
        <v>136</v>
      </c>
      <c r="G213">
        <v>134</v>
      </c>
      <c r="H213">
        <v>209.82852941541</v>
      </c>
      <c r="I213">
        <v>26.019588513685001</v>
      </c>
      <c r="J213">
        <v>50.654201283066001</v>
      </c>
      <c r="K213" t="s">
        <v>30</v>
      </c>
      <c r="L213" t="s">
        <v>16</v>
      </c>
      <c r="M213" t="s">
        <v>27</v>
      </c>
      <c r="N213" t="b">
        <v>0</v>
      </c>
    </row>
    <row r="214" spans="1:14" x14ac:dyDescent="0.2">
      <c r="A214">
        <v>393</v>
      </c>
      <c r="B214" t="s">
        <v>25</v>
      </c>
      <c r="C214" t="s">
        <v>25</v>
      </c>
      <c r="D214" t="s">
        <v>14</v>
      </c>
      <c r="E214">
        <v>69</v>
      </c>
      <c r="F214">
        <v>86</v>
      </c>
      <c r="G214">
        <v>33</v>
      </c>
      <c r="H214">
        <v>79.414728569898003</v>
      </c>
      <c r="I214">
        <v>81.383012040102003</v>
      </c>
      <c r="J214">
        <v>81.383012040102003</v>
      </c>
      <c r="K214" t="s">
        <v>30</v>
      </c>
      <c r="L214" t="s">
        <v>16</v>
      </c>
      <c r="M214" t="s">
        <v>27</v>
      </c>
      <c r="N214" t="b">
        <v>1</v>
      </c>
    </row>
    <row r="215" spans="1:14" x14ac:dyDescent="0.2">
      <c r="A215">
        <v>394</v>
      </c>
      <c r="B215" t="s">
        <v>25</v>
      </c>
      <c r="C215" t="s">
        <v>25</v>
      </c>
      <c r="D215" t="s">
        <v>18</v>
      </c>
      <c r="E215">
        <v>124</v>
      </c>
      <c r="F215">
        <v>152</v>
      </c>
      <c r="G215">
        <v>14</v>
      </c>
      <c r="H215">
        <v>28.231808416827</v>
      </c>
      <c r="I215">
        <v>81.078525032431997</v>
      </c>
      <c r="J215">
        <v>81.078525032431997</v>
      </c>
      <c r="K215" t="s">
        <v>30</v>
      </c>
      <c r="L215" t="s">
        <v>16</v>
      </c>
      <c r="M215" t="s">
        <v>27</v>
      </c>
      <c r="N215" t="b">
        <v>1</v>
      </c>
    </row>
    <row r="216" spans="1:14" x14ac:dyDescent="0.2">
      <c r="A216">
        <v>395</v>
      </c>
      <c r="B216" t="s">
        <v>25</v>
      </c>
      <c r="C216" t="s">
        <v>25</v>
      </c>
      <c r="D216" t="s">
        <v>14</v>
      </c>
      <c r="E216">
        <v>62</v>
      </c>
      <c r="F216">
        <v>50</v>
      </c>
      <c r="G216">
        <v>33</v>
      </c>
      <c r="H216">
        <v>107.74204988923</v>
      </c>
      <c r="I216">
        <v>77.577770868447999</v>
      </c>
      <c r="J216">
        <v>77.577770868447999</v>
      </c>
      <c r="K216" t="s">
        <v>30</v>
      </c>
      <c r="L216" t="s">
        <v>16</v>
      </c>
      <c r="M216" t="s">
        <v>27</v>
      </c>
      <c r="N216" t="b">
        <v>1</v>
      </c>
    </row>
    <row r="217" spans="1:14" x14ac:dyDescent="0.2">
      <c r="A217">
        <v>396</v>
      </c>
      <c r="B217" t="s">
        <v>25</v>
      </c>
      <c r="C217" t="s">
        <v>25</v>
      </c>
      <c r="D217" t="s">
        <v>18</v>
      </c>
      <c r="E217">
        <v>111</v>
      </c>
      <c r="F217">
        <v>119</v>
      </c>
      <c r="G217">
        <v>44</v>
      </c>
      <c r="H217">
        <v>47.826024536849999</v>
      </c>
      <c r="I217">
        <v>91.840301191595998</v>
      </c>
      <c r="J217">
        <v>91.840301191595998</v>
      </c>
      <c r="K217" t="s">
        <v>30</v>
      </c>
      <c r="L217" t="s">
        <v>16</v>
      </c>
      <c r="M217" t="s">
        <v>27</v>
      </c>
      <c r="N217" t="b">
        <v>1</v>
      </c>
    </row>
    <row r="218" spans="1:14" x14ac:dyDescent="0.2">
      <c r="A218">
        <v>397</v>
      </c>
      <c r="B218" t="s">
        <v>20</v>
      </c>
      <c r="C218" t="s">
        <v>23</v>
      </c>
      <c r="D218" t="s">
        <v>14</v>
      </c>
      <c r="E218">
        <v>81</v>
      </c>
      <c r="F218">
        <v>18</v>
      </c>
      <c r="G218">
        <v>26</v>
      </c>
      <c r="H218">
        <v>87.403177930747006</v>
      </c>
      <c r="I218">
        <v>3.0753977770643002</v>
      </c>
      <c r="J218">
        <v>56.398036070086</v>
      </c>
      <c r="K218" t="s">
        <v>30</v>
      </c>
      <c r="L218" t="s">
        <v>16</v>
      </c>
      <c r="M218" t="s">
        <v>27</v>
      </c>
      <c r="N218" t="b">
        <v>0</v>
      </c>
    </row>
    <row r="219" spans="1:14" x14ac:dyDescent="0.2">
      <c r="A219">
        <v>398</v>
      </c>
      <c r="B219" t="s">
        <v>20</v>
      </c>
      <c r="C219" t="s">
        <v>25</v>
      </c>
      <c r="D219" t="s">
        <v>18</v>
      </c>
      <c r="E219">
        <v>78</v>
      </c>
      <c r="F219">
        <v>67</v>
      </c>
      <c r="G219">
        <v>57</v>
      </c>
      <c r="H219">
        <v>117.45931621093</v>
      </c>
      <c r="I219">
        <v>44.910197211201002</v>
      </c>
      <c r="J219">
        <v>52.088043919260002</v>
      </c>
      <c r="K219" t="s">
        <v>30</v>
      </c>
      <c r="L219" t="s">
        <v>16</v>
      </c>
      <c r="M219" t="s">
        <v>27</v>
      </c>
      <c r="N219" t="b">
        <v>0</v>
      </c>
    </row>
    <row r="220" spans="1:14" x14ac:dyDescent="0.2">
      <c r="A220">
        <v>399</v>
      </c>
      <c r="B220" t="s">
        <v>20</v>
      </c>
      <c r="C220" t="s">
        <v>25</v>
      </c>
      <c r="D220" t="s">
        <v>14</v>
      </c>
      <c r="E220">
        <v>44</v>
      </c>
      <c r="F220">
        <v>14</v>
      </c>
      <c r="G220">
        <v>35</v>
      </c>
      <c r="H220">
        <v>57.891385273959003</v>
      </c>
      <c r="I220">
        <v>0.64198456009357996</v>
      </c>
      <c r="J220">
        <v>69.940146521675999</v>
      </c>
      <c r="K220" t="s">
        <v>30</v>
      </c>
      <c r="L220" t="s">
        <v>16</v>
      </c>
      <c r="M220" t="s">
        <v>27</v>
      </c>
      <c r="N220" t="b">
        <v>0</v>
      </c>
    </row>
    <row r="221" spans="1:14" x14ac:dyDescent="0.2">
      <c r="A221">
        <v>400</v>
      </c>
      <c r="B221" t="s">
        <v>20</v>
      </c>
      <c r="C221" t="s">
        <v>25</v>
      </c>
      <c r="D221" t="s">
        <v>18</v>
      </c>
      <c r="E221">
        <v>96</v>
      </c>
      <c r="F221">
        <v>91</v>
      </c>
      <c r="G221">
        <v>82</v>
      </c>
      <c r="H221">
        <v>155.70601685272001</v>
      </c>
      <c r="I221">
        <v>27.464152523388002</v>
      </c>
      <c r="J221">
        <v>53.621143902839997</v>
      </c>
      <c r="K221" t="s">
        <v>30</v>
      </c>
      <c r="L221" t="s">
        <v>16</v>
      </c>
      <c r="M221" t="s">
        <v>27</v>
      </c>
      <c r="N221" t="b">
        <v>0</v>
      </c>
    </row>
    <row r="222" spans="1:14" x14ac:dyDescent="0.2">
      <c r="A222">
        <v>401</v>
      </c>
      <c r="B222" t="s">
        <v>13</v>
      </c>
      <c r="C222" t="s">
        <v>13</v>
      </c>
      <c r="D222" t="s">
        <v>14</v>
      </c>
      <c r="E222">
        <v>199</v>
      </c>
      <c r="F222">
        <v>89</v>
      </c>
      <c r="G222">
        <v>53</v>
      </c>
      <c r="H222">
        <v>296.97812681948</v>
      </c>
      <c r="I222">
        <v>88.692562357482998</v>
      </c>
      <c r="J222">
        <v>88.692562357482998</v>
      </c>
      <c r="K222" t="s">
        <v>30</v>
      </c>
      <c r="L222" t="s">
        <v>16</v>
      </c>
      <c r="M222" t="s">
        <v>28</v>
      </c>
      <c r="N222" t="b">
        <v>1</v>
      </c>
    </row>
    <row r="223" spans="1:14" x14ac:dyDescent="0.2">
      <c r="A223">
        <v>402</v>
      </c>
      <c r="B223" t="s">
        <v>13</v>
      </c>
      <c r="C223" t="s">
        <v>13</v>
      </c>
      <c r="D223" t="s">
        <v>18</v>
      </c>
      <c r="E223">
        <v>46</v>
      </c>
      <c r="F223">
        <v>107</v>
      </c>
      <c r="G223">
        <v>227</v>
      </c>
      <c r="H223">
        <v>119.32806842136</v>
      </c>
      <c r="I223">
        <v>81.151204659170006</v>
      </c>
      <c r="J223">
        <v>81.151204659170006</v>
      </c>
      <c r="K223" t="s">
        <v>30</v>
      </c>
      <c r="L223" t="s">
        <v>16</v>
      </c>
      <c r="M223" t="s">
        <v>28</v>
      </c>
      <c r="N223" t="b">
        <v>1</v>
      </c>
    </row>
    <row r="224" spans="1:14" x14ac:dyDescent="0.2">
      <c r="A224">
        <v>403</v>
      </c>
      <c r="B224" t="s">
        <v>19</v>
      </c>
      <c r="C224" t="s">
        <v>19</v>
      </c>
      <c r="D224" t="s">
        <v>14</v>
      </c>
      <c r="E224">
        <v>170</v>
      </c>
      <c r="F224">
        <v>80</v>
      </c>
      <c r="G224">
        <v>42</v>
      </c>
      <c r="H224">
        <v>197.05345303350001</v>
      </c>
      <c r="I224">
        <v>75.135780552669999</v>
      </c>
      <c r="J224">
        <v>75.135780552669999</v>
      </c>
      <c r="K224" t="s">
        <v>30</v>
      </c>
      <c r="L224" t="s">
        <v>16</v>
      </c>
      <c r="M224" t="s">
        <v>28</v>
      </c>
      <c r="N224" t="b">
        <v>1</v>
      </c>
    </row>
    <row r="225" spans="1:14" x14ac:dyDescent="0.2">
      <c r="A225">
        <v>404</v>
      </c>
      <c r="B225" t="s">
        <v>19</v>
      </c>
      <c r="C225" t="s">
        <v>19</v>
      </c>
      <c r="D225" t="s">
        <v>18</v>
      </c>
      <c r="E225">
        <v>39</v>
      </c>
      <c r="F225">
        <v>162</v>
      </c>
      <c r="G225">
        <v>174</v>
      </c>
      <c r="H225">
        <v>69.405834505805998</v>
      </c>
      <c r="I225">
        <v>62.083693298747001</v>
      </c>
      <c r="J225">
        <v>62.083693298747001</v>
      </c>
      <c r="K225" t="s">
        <v>30</v>
      </c>
      <c r="L225" t="s">
        <v>16</v>
      </c>
      <c r="M225" t="s">
        <v>28</v>
      </c>
      <c r="N225" t="b">
        <v>1</v>
      </c>
    </row>
    <row r="226" spans="1:14" x14ac:dyDescent="0.2">
      <c r="A226">
        <v>405</v>
      </c>
      <c r="B226" t="s">
        <v>19</v>
      </c>
      <c r="C226" t="s">
        <v>19</v>
      </c>
      <c r="D226" t="s">
        <v>14</v>
      </c>
      <c r="E226">
        <v>167</v>
      </c>
      <c r="F226">
        <v>83</v>
      </c>
      <c r="G226">
        <v>38</v>
      </c>
      <c r="H226">
        <v>195.20121202963</v>
      </c>
      <c r="I226">
        <v>81.851931060439995</v>
      </c>
      <c r="J226">
        <v>81.851931060439995</v>
      </c>
      <c r="K226" t="s">
        <v>30</v>
      </c>
      <c r="L226" t="s">
        <v>16</v>
      </c>
      <c r="M226" t="s">
        <v>28</v>
      </c>
      <c r="N226" t="b">
        <v>1</v>
      </c>
    </row>
    <row r="227" spans="1:14" x14ac:dyDescent="0.2">
      <c r="A227">
        <v>406</v>
      </c>
      <c r="B227" t="s">
        <v>19</v>
      </c>
      <c r="C227" t="s">
        <v>19</v>
      </c>
      <c r="D227" t="s">
        <v>18</v>
      </c>
      <c r="E227">
        <v>23</v>
      </c>
      <c r="F227">
        <v>166</v>
      </c>
      <c r="G227">
        <v>173</v>
      </c>
      <c r="H227">
        <v>63.018184434477</v>
      </c>
      <c r="I227">
        <v>81.815365533944004</v>
      </c>
      <c r="J227">
        <v>81.815365533944004</v>
      </c>
      <c r="K227" t="s">
        <v>30</v>
      </c>
      <c r="L227" t="s">
        <v>16</v>
      </c>
      <c r="M227" t="s">
        <v>28</v>
      </c>
      <c r="N227" t="b">
        <v>1</v>
      </c>
    </row>
    <row r="228" spans="1:14" x14ac:dyDescent="0.2">
      <c r="A228">
        <v>407</v>
      </c>
      <c r="B228" t="s">
        <v>21</v>
      </c>
      <c r="C228" t="s">
        <v>21</v>
      </c>
      <c r="D228" t="s">
        <v>14</v>
      </c>
      <c r="E228">
        <v>109</v>
      </c>
      <c r="F228">
        <v>87</v>
      </c>
      <c r="G228">
        <v>38</v>
      </c>
      <c r="H228">
        <v>204.00703609537001</v>
      </c>
      <c r="I228">
        <v>63.334426161053997</v>
      </c>
      <c r="J228">
        <v>63.334426161053997</v>
      </c>
      <c r="K228" t="s">
        <v>30</v>
      </c>
      <c r="L228" t="s">
        <v>16</v>
      </c>
      <c r="M228" t="s">
        <v>28</v>
      </c>
      <c r="N228" t="b">
        <v>1</v>
      </c>
    </row>
    <row r="229" spans="1:14" x14ac:dyDescent="0.2">
      <c r="A229">
        <v>408</v>
      </c>
      <c r="B229" t="s">
        <v>21</v>
      </c>
      <c r="C229" t="s">
        <v>21</v>
      </c>
      <c r="D229" t="s">
        <v>18</v>
      </c>
      <c r="E229">
        <v>32</v>
      </c>
      <c r="F229">
        <v>169</v>
      </c>
      <c r="G229">
        <v>23</v>
      </c>
      <c r="H229">
        <v>94.982173893489005</v>
      </c>
      <c r="I229">
        <v>62.066144103159999</v>
      </c>
      <c r="J229">
        <v>62.066144103159999</v>
      </c>
      <c r="K229" t="s">
        <v>30</v>
      </c>
      <c r="L229" t="s">
        <v>16</v>
      </c>
      <c r="M229" t="s">
        <v>28</v>
      </c>
      <c r="N229" t="b">
        <v>1</v>
      </c>
    </row>
    <row r="230" spans="1:14" x14ac:dyDescent="0.2">
      <c r="A230">
        <v>409</v>
      </c>
      <c r="B230" t="s">
        <v>21</v>
      </c>
      <c r="C230" t="s">
        <v>21</v>
      </c>
      <c r="D230" t="s">
        <v>14</v>
      </c>
      <c r="E230">
        <v>140</v>
      </c>
      <c r="F230">
        <v>88</v>
      </c>
      <c r="G230">
        <v>32</v>
      </c>
      <c r="H230">
        <v>220.36276201458</v>
      </c>
      <c r="I230">
        <v>81.987133223222997</v>
      </c>
      <c r="J230">
        <v>81.987133223222997</v>
      </c>
      <c r="K230" t="s">
        <v>30</v>
      </c>
      <c r="L230" t="s">
        <v>16</v>
      </c>
      <c r="M230" t="s">
        <v>28</v>
      </c>
      <c r="N230" t="b">
        <v>1</v>
      </c>
    </row>
    <row r="231" spans="1:14" x14ac:dyDescent="0.2">
      <c r="A231">
        <v>410</v>
      </c>
      <c r="B231" t="s">
        <v>21</v>
      </c>
      <c r="C231" t="s">
        <v>19</v>
      </c>
      <c r="D231" t="s">
        <v>18</v>
      </c>
      <c r="E231">
        <v>13</v>
      </c>
      <c r="F231">
        <v>152</v>
      </c>
      <c r="G231">
        <v>65</v>
      </c>
      <c r="H231">
        <v>122.22819450784</v>
      </c>
      <c r="I231">
        <v>0</v>
      </c>
      <c r="J231">
        <v>81.933357070829999</v>
      </c>
      <c r="K231" t="s">
        <v>30</v>
      </c>
      <c r="L231" t="s">
        <v>16</v>
      </c>
      <c r="M231" t="s">
        <v>28</v>
      </c>
      <c r="N231" t="b">
        <v>0</v>
      </c>
    </row>
    <row r="232" spans="1:14" x14ac:dyDescent="0.2">
      <c r="A232">
        <v>411</v>
      </c>
      <c r="B232" t="s">
        <v>22</v>
      </c>
      <c r="C232" t="s">
        <v>22</v>
      </c>
      <c r="D232" t="s">
        <v>14</v>
      </c>
      <c r="E232">
        <v>261</v>
      </c>
      <c r="F232">
        <v>86</v>
      </c>
      <c r="G232">
        <v>50</v>
      </c>
      <c r="H232">
        <v>176.76106140616</v>
      </c>
      <c r="I232">
        <v>60.483951514563003</v>
      </c>
      <c r="J232">
        <v>60.483951514563003</v>
      </c>
      <c r="K232" t="s">
        <v>30</v>
      </c>
      <c r="L232" t="s">
        <v>16</v>
      </c>
      <c r="M232" t="s">
        <v>28</v>
      </c>
      <c r="N232" t="b">
        <v>1</v>
      </c>
    </row>
    <row r="233" spans="1:14" x14ac:dyDescent="0.2">
      <c r="A233">
        <v>412</v>
      </c>
      <c r="B233" t="s">
        <v>22</v>
      </c>
      <c r="C233" t="s">
        <v>24</v>
      </c>
      <c r="D233" t="s">
        <v>18</v>
      </c>
      <c r="E233">
        <v>138</v>
      </c>
      <c r="F233">
        <v>77</v>
      </c>
      <c r="G233">
        <v>178</v>
      </c>
      <c r="H233">
        <v>92.218437732696003</v>
      </c>
      <c r="I233">
        <v>4.2745551899630003</v>
      </c>
      <c r="J233">
        <v>58.740994751606003</v>
      </c>
      <c r="K233" t="s">
        <v>30</v>
      </c>
      <c r="L233" t="s">
        <v>16</v>
      </c>
      <c r="M233" t="s">
        <v>28</v>
      </c>
      <c r="N233" t="b">
        <v>0</v>
      </c>
    </row>
    <row r="234" spans="1:14" x14ac:dyDescent="0.2">
      <c r="A234">
        <v>413</v>
      </c>
      <c r="B234" t="s">
        <v>22</v>
      </c>
      <c r="C234" t="s">
        <v>22</v>
      </c>
      <c r="D234" t="s">
        <v>14</v>
      </c>
      <c r="E234">
        <v>255</v>
      </c>
      <c r="F234">
        <v>65</v>
      </c>
      <c r="G234">
        <v>53</v>
      </c>
      <c r="H234">
        <v>161.23919478547</v>
      </c>
      <c r="I234">
        <v>81.456425234502007</v>
      </c>
      <c r="J234">
        <v>81.456425234502007</v>
      </c>
      <c r="K234" t="s">
        <v>30</v>
      </c>
      <c r="L234" t="s">
        <v>16</v>
      </c>
      <c r="M234" t="s">
        <v>28</v>
      </c>
      <c r="N234" t="b">
        <v>1</v>
      </c>
    </row>
    <row r="235" spans="1:14" x14ac:dyDescent="0.2">
      <c r="A235">
        <v>414</v>
      </c>
      <c r="B235" t="s">
        <v>22</v>
      </c>
      <c r="C235" t="s">
        <v>22</v>
      </c>
      <c r="D235" t="s">
        <v>18</v>
      </c>
      <c r="E235">
        <v>167</v>
      </c>
      <c r="F235">
        <v>75</v>
      </c>
      <c r="G235">
        <v>194</v>
      </c>
      <c r="H235">
        <v>107.19820133426001</v>
      </c>
      <c r="I235">
        <v>79.061439677321005</v>
      </c>
      <c r="J235">
        <v>79.061439677321005</v>
      </c>
      <c r="K235" t="s">
        <v>30</v>
      </c>
      <c r="L235" t="s">
        <v>16</v>
      </c>
      <c r="M235" t="s">
        <v>28</v>
      </c>
      <c r="N235" t="b">
        <v>1</v>
      </c>
    </row>
    <row r="236" spans="1:14" x14ac:dyDescent="0.2">
      <c r="A236">
        <v>415</v>
      </c>
      <c r="B236" t="s">
        <v>23</v>
      </c>
      <c r="C236" t="s">
        <v>23</v>
      </c>
      <c r="D236" t="s">
        <v>14</v>
      </c>
      <c r="E236">
        <v>15</v>
      </c>
      <c r="F236">
        <v>89</v>
      </c>
      <c r="G236">
        <v>38</v>
      </c>
      <c r="H236">
        <v>258.81052624580002</v>
      </c>
      <c r="I236">
        <v>69.882476817851</v>
      </c>
      <c r="J236">
        <v>69.882476817851</v>
      </c>
      <c r="K236" t="s">
        <v>30</v>
      </c>
      <c r="L236" t="s">
        <v>16</v>
      </c>
      <c r="M236" t="s">
        <v>28</v>
      </c>
      <c r="N236" t="b">
        <v>1</v>
      </c>
    </row>
    <row r="237" spans="1:14" x14ac:dyDescent="0.2">
      <c r="A237">
        <v>416</v>
      </c>
      <c r="B237" t="s">
        <v>23</v>
      </c>
      <c r="C237" t="s">
        <v>23</v>
      </c>
      <c r="D237" t="s">
        <v>18</v>
      </c>
      <c r="E237">
        <v>182</v>
      </c>
      <c r="F237">
        <v>41</v>
      </c>
      <c r="G237">
        <v>12</v>
      </c>
      <c r="H237">
        <v>85.079247390598994</v>
      </c>
      <c r="I237">
        <v>65.813659142708005</v>
      </c>
      <c r="J237">
        <v>65.813659142708005</v>
      </c>
      <c r="K237" t="s">
        <v>30</v>
      </c>
      <c r="L237" t="s">
        <v>16</v>
      </c>
      <c r="M237" t="s">
        <v>28</v>
      </c>
      <c r="N237" t="b">
        <v>1</v>
      </c>
    </row>
    <row r="238" spans="1:14" x14ac:dyDescent="0.2">
      <c r="A238">
        <v>417</v>
      </c>
      <c r="B238" t="s">
        <v>23</v>
      </c>
      <c r="C238" t="s">
        <v>23</v>
      </c>
      <c r="D238" t="s">
        <v>14</v>
      </c>
      <c r="E238">
        <v>8</v>
      </c>
      <c r="F238">
        <v>78</v>
      </c>
      <c r="G238">
        <v>44</v>
      </c>
      <c r="H238">
        <v>262.52663591941001</v>
      </c>
      <c r="I238">
        <v>83.054135600546005</v>
      </c>
      <c r="J238">
        <v>83.054135600546005</v>
      </c>
      <c r="K238" t="s">
        <v>30</v>
      </c>
      <c r="L238" t="s">
        <v>16</v>
      </c>
      <c r="M238" t="s">
        <v>28</v>
      </c>
      <c r="N238" t="b">
        <v>1</v>
      </c>
    </row>
    <row r="239" spans="1:14" x14ac:dyDescent="0.2">
      <c r="A239">
        <v>418</v>
      </c>
      <c r="B239" t="s">
        <v>23</v>
      </c>
      <c r="C239" t="s">
        <v>23</v>
      </c>
      <c r="D239" t="s">
        <v>18</v>
      </c>
      <c r="E239">
        <v>198</v>
      </c>
      <c r="F239">
        <v>33</v>
      </c>
      <c r="G239">
        <v>24</v>
      </c>
      <c r="H239">
        <v>69.999399557085994</v>
      </c>
      <c r="I239">
        <v>82.861828016754998</v>
      </c>
      <c r="J239">
        <v>82.861828016754998</v>
      </c>
      <c r="K239" t="s">
        <v>30</v>
      </c>
      <c r="L239" t="s">
        <v>16</v>
      </c>
      <c r="M239" t="s">
        <v>28</v>
      </c>
      <c r="N239" t="b">
        <v>1</v>
      </c>
    </row>
    <row r="240" spans="1:14" x14ac:dyDescent="0.2">
      <c r="A240">
        <v>419</v>
      </c>
      <c r="B240" t="s">
        <v>24</v>
      </c>
      <c r="C240" t="s">
        <v>19</v>
      </c>
      <c r="D240" t="s">
        <v>14</v>
      </c>
      <c r="E240">
        <v>159</v>
      </c>
      <c r="F240">
        <v>26</v>
      </c>
      <c r="G240">
        <v>58</v>
      </c>
      <c r="H240">
        <v>316.79494232856001</v>
      </c>
      <c r="I240">
        <v>1.5179207758212E-2</v>
      </c>
      <c r="J240">
        <v>66.313218719969996</v>
      </c>
      <c r="K240" t="s">
        <v>30</v>
      </c>
      <c r="L240" t="s">
        <v>16</v>
      </c>
      <c r="M240" t="s">
        <v>28</v>
      </c>
      <c r="N240" t="b">
        <v>0</v>
      </c>
    </row>
    <row r="241" spans="1:14" x14ac:dyDescent="0.2">
      <c r="A241">
        <v>420</v>
      </c>
      <c r="B241" t="s">
        <v>24</v>
      </c>
      <c r="C241" t="s">
        <v>24</v>
      </c>
      <c r="D241" t="s">
        <v>18</v>
      </c>
      <c r="E241">
        <v>145</v>
      </c>
      <c r="F241">
        <v>152</v>
      </c>
      <c r="G241">
        <v>149</v>
      </c>
      <c r="H241">
        <v>184.16312730576001</v>
      </c>
      <c r="I241">
        <v>65.886338769445999</v>
      </c>
      <c r="J241">
        <v>65.886338769445999</v>
      </c>
      <c r="K241" t="s">
        <v>30</v>
      </c>
      <c r="L241" t="s">
        <v>16</v>
      </c>
      <c r="M241" t="s">
        <v>28</v>
      </c>
      <c r="N241" t="b">
        <v>1</v>
      </c>
    </row>
    <row r="242" spans="1:14" x14ac:dyDescent="0.2">
      <c r="A242">
        <v>421</v>
      </c>
      <c r="B242" t="s">
        <v>24</v>
      </c>
      <c r="C242" t="s">
        <v>19</v>
      </c>
      <c r="D242" t="s">
        <v>14</v>
      </c>
      <c r="E242">
        <v>183</v>
      </c>
      <c r="F242">
        <v>14</v>
      </c>
      <c r="G242">
        <v>62</v>
      </c>
      <c r="H242">
        <v>316.79373207535002</v>
      </c>
      <c r="I242">
        <v>0</v>
      </c>
      <c r="J242">
        <v>82.202237832793003</v>
      </c>
      <c r="K242" t="s">
        <v>30</v>
      </c>
      <c r="L242" t="s">
        <v>16</v>
      </c>
      <c r="M242" t="s">
        <v>28</v>
      </c>
      <c r="N242" t="b">
        <v>0</v>
      </c>
    </row>
    <row r="243" spans="1:14" x14ac:dyDescent="0.2">
      <c r="A243">
        <v>422</v>
      </c>
      <c r="B243" t="s">
        <v>24</v>
      </c>
      <c r="C243" t="s">
        <v>24</v>
      </c>
      <c r="D243" t="s">
        <v>18</v>
      </c>
      <c r="E243">
        <v>155</v>
      </c>
      <c r="F243">
        <v>161</v>
      </c>
      <c r="G243">
        <v>162</v>
      </c>
      <c r="H243">
        <v>165.72303022458999</v>
      </c>
      <c r="I243">
        <v>82.258271116450004</v>
      </c>
      <c r="J243">
        <v>82.258271116450004</v>
      </c>
      <c r="K243" t="s">
        <v>30</v>
      </c>
      <c r="L243" t="s">
        <v>16</v>
      </c>
      <c r="M243" t="s">
        <v>28</v>
      </c>
      <c r="N243" t="b">
        <v>1</v>
      </c>
    </row>
    <row r="244" spans="1:14" x14ac:dyDescent="0.2">
      <c r="A244">
        <v>423</v>
      </c>
      <c r="B244" t="s">
        <v>25</v>
      </c>
      <c r="C244" t="s">
        <v>25</v>
      </c>
      <c r="D244" t="s">
        <v>14</v>
      </c>
      <c r="E244">
        <v>73</v>
      </c>
      <c r="F244">
        <v>82</v>
      </c>
      <c r="G244">
        <v>36</v>
      </c>
      <c r="H244">
        <v>80.345438103581003</v>
      </c>
      <c r="I244">
        <v>72.111055372508005</v>
      </c>
      <c r="J244">
        <v>72.111055372508005</v>
      </c>
      <c r="K244" t="s">
        <v>30</v>
      </c>
      <c r="L244" t="s">
        <v>16</v>
      </c>
      <c r="M244" t="s">
        <v>28</v>
      </c>
      <c r="N244" t="b">
        <v>1</v>
      </c>
    </row>
    <row r="245" spans="1:14" x14ac:dyDescent="0.2">
      <c r="A245">
        <v>424</v>
      </c>
      <c r="B245" t="s">
        <v>25</v>
      </c>
      <c r="C245" t="s">
        <v>25</v>
      </c>
      <c r="D245" t="s">
        <v>18</v>
      </c>
      <c r="E245">
        <v>123</v>
      </c>
      <c r="F245">
        <v>156</v>
      </c>
      <c r="G245">
        <v>23</v>
      </c>
      <c r="H245">
        <v>36.512838409700997</v>
      </c>
      <c r="I245">
        <v>70.818622010076993</v>
      </c>
      <c r="J245">
        <v>70.818622010076993</v>
      </c>
      <c r="K245" t="s">
        <v>30</v>
      </c>
      <c r="L245" t="s">
        <v>16</v>
      </c>
      <c r="M245" t="s">
        <v>28</v>
      </c>
      <c r="N245" t="b">
        <v>1</v>
      </c>
    </row>
    <row r="246" spans="1:14" x14ac:dyDescent="0.2">
      <c r="A246">
        <v>425</v>
      </c>
      <c r="B246" t="s">
        <v>25</v>
      </c>
      <c r="C246" t="s">
        <v>25</v>
      </c>
      <c r="D246" t="s">
        <v>14</v>
      </c>
      <c r="E246">
        <v>68</v>
      </c>
      <c r="F246">
        <v>38</v>
      </c>
      <c r="G246">
        <v>49</v>
      </c>
      <c r="H246">
        <v>118.93658381564001</v>
      </c>
      <c r="I246">
        <v>84.492323214425994</v>
      </c>
      <c r="J246">
        <v>84.492323214425994</v>
      </c>
      <c r="K246" t="s">
        <v>30</v>
      </c>
      <c r="L246" t="s">
        <v>16</v>
      </c>
      <c r="M246" t="s">
        <v>28</v>
      </c>
      <c r="N246" t="b">
        <v>1</v>
      </c>
    </row>
    <row r="247" spans="1:14" x14ac:dyDescent="0.2">
      <c r="A247">
        <v>426</v>
      </c>
      <c r="B247" t="s">
        <v>25</v>
      </c>
      <c r="C247" t="s">
        <v>25</v>
      </c>
      <c r="D247" t="s">
        <v>18</v>
      </c>
      <c r="E247">
        <v>150</v>
      </c>
      <c r="F247">
        <v>162</v>
      </c>
      <c r="G247">
        <v>85</v>
      </c>
      <c r="H247">
        <v>94.082417393301</v>
      </c>
      <c r="I247">
        <v>91.737601719031005</v>
      </c>
      <c r="J247">
        <v>91.737601719031005</v>
      </c>
      <c r="K247" t="s">
        <v>30</v>
      </c>
      <c r="L247" t="s">
        <v>16</v>
      </c>
      <c r="M247" t="s">
        <v>28</v>
      </c>
      <c r="N247" t="b">
        <v>1</v>
      </c>
    </row>
    <row r="248" spans="1:14" x14ac:dyDescent="0.2">
      <c r="A248">
        <v>427</v>
      </c>
      <c r="B248" t="s">
        <v>20</v>
      </c>
      <c r="C248" t="s">
        <v>23</v>
      </c>
      <c r="D248" t="s">
        <v>14</v>
      </c>
      <c r="E248">
        <v>122</v>
      </c>
      <c r="F248">
        <v>21</v>
      </c>
      <c r="G248">
        <v>28</v>
      </c>
      <c r="H248">
        <v>126.7972465407</v>
      </c>
      <c r="I248">
        <v>3.4388523390369001</v>
      </c>
      <c r="J248">
        <v>35.009911627667996</v>
      </c>
      <c r="K248" t="s">
        <v>30</v>
      </c>
      <c r="L248" t="s">
        <v>16</v>
      </c>
      <c r="M248" t="s">
        <v>28</v>
      </c>
      <c r="N248" t="b">
        <v>0</v>
      </c>
    </row>
    <row r="249" spans="1:14" x14ac:dyDescent="0.2">
      <c r="A249">
        <v>428</v>
      </c>
      <c r="B249" t="s">
        <v>20</v>
      </c>
      <c r="C249" t="s">
        <v>25</v>
      </c>
      <c r="D249" t="s">
        <v>18</v>
      </c>
      <c r="E249">
        <v>82</v>
      </c>
      <c r="F249">
        <v>72</v>
      </c>
      <c r="G249">
        <v>63</v>
      </c>
      <c r="H249">
        <v>126.17083488305001</v>
      </c>
      <c r="I249">
        <v>40.991478765190998</v>
      </c>
      <c r="J249">
        <v>46.122050987466999</v>
      </c>
      <c r="K249" t="s">
        <v>30</v>
      </c>
      <c r="L249" t="s">
        <v>16</v>
      </c>
      <c r="M249" t="s">
        <v>28</v>
      </c>
      <c r="N249" t="b">
        <v>0</v>
      </c>
    </row>
    <row r="250" spans="1:14" x14ac:dyDescent="0.2">
      <c r="A250">
        <v>429</v>
      </c>
      <c r="B250" t="s">
        <v>20</v>
      </c>
      <c r="C250" t="s">
        <v>23</v>
      </c>
      <c r="D250" t="s">
        <v>14</v>
      </c>
      <c r="E250">
        <v>124</v>
      </c>
      <c r="F250">
        <v>8</v>
      </c>
      <c r="G250">
        <v>30</v>
      </c>
      <c r="H250">
        <v>127.53383392247</v>
      </c>
      <c r="I250">
        <v>1.2357793676759999E-2</v>
      </c>
      <c r="J250">
        <v>40.142458839801002</v>
      </c>
      <c r="K250" t="s">
        <v>30</v>
      </c>
      <c r="L250" t="s">
        <v>16</v>
      </c>
      <c r="M250" t="s">
        <v>28</v>
      </c>
      <c r="N250" t="b">
        <v>0</v>
      </c>
    </row>
    <row r="251" spans="1:14" x14ac:dyDescent="0.2">
      <c r="A251">
        <v>430</v>
      </c>
      <c r="B251" t="s">
        <v>20</v>
      </c>
      <c r="C251" t="s">
        <v>20</v>
      </c>
      <c r="D251" t="s">
        <v>18</v>
      </c>
      <c r="E251">
        <v>80</v>
      </c>
      <c r="F251">
        <v>77</v>
      </c>
      <c r="G251">
        <v>74</v>
      </c>
      <c r="H251">
        <v>133.19424810366999</v>
      </c>
      <c r="I251">
        <v>48.503832326747002</v>
      </c>
      <c r="J251">
        <v>48.503832326747002</v>
      </c>
      <c r="K251" t="s">
        <v>30</v>
      </c>
      <c r="L251" t="s">
        <v>16</v>
      </c>
      <c r="M251" t="s">
        <v>28</v>
      </c>
      <c r="N251" t="b">
        <v>1</v>
      </c>
    </row>
    <row r="252" spans="1:14" x14ac:dyDescent="0.2">
      <c r="A252">
        <v>623</v>
      </c>
      <c r="B252" t="s">
        <v>13</v>
      </c>
      <c r="C252" t="s">
        <v>13</v>
      </c>
      <c r="D252" t="s">
        <v>14</v>
      </c>
      <c r="E252">
        <v>236</v>
      </c>
      <c r="F252">
        <v>100</v>
      </c>
      <c r="G252">
        <v>53</v>
      </c>
      <c r="H252">
        <v>326.12362119696002</v>
      </c>
      <c r="I252">
        <v>100</v>
      </c>
      <c r="J252">
        <v>100</v>
      </c>
      <c r="K252" t="s">
        <v>29</v>
      </c>
      <c r="L252" t="s">
        <v>16</v>
      </c>
      <c r="M252" t="s">
        <v>17</v>
      </c>
      <c r="N252" t="b">
        <v>1</v>
      </c>
    </row>
    <row r="253" spans="1:14" x14ac:dyDescent="0.2">
      <c r="A253">
        <v>624</v>
      </c>
      <c r="B253" t="s">
        <v>13</v>
      </c>
      <c r="C253" t="s">
        <v>13</v>
      </c>
      <c r="D253" t="s">
        <v>18</v>
      </c>
      <c r="E253">
        <v>17</v>
      </c>
      <c r="F253">
        <v>33</v>
      </c>
      <c r="G253">
        <v>255</v>
      </c>
      <c r="H253">
        <v>36.765811561477001</v>
      </c>
      <c r="I253">
        <v>100</v>
      </c>
      <c r="J253">
        <v>100</v>
      </c>
      <c r="K253" t="s">
        <v>29</v>
      </c>
      <c r="L253" t="s">
        <v>16</v>
      </c>
      <c r="M253" t="s">
        <v>17</v>
      </c>
      <c r="N253" t="b">
        <v>1</v>
      </c>
    </row>
    <row r="254" spans="1:14" x14ac:dyDescent="0.2">
      <c r="A254">
        <v>625</v>
      </c>
      <c r="B254" t="s">
        <v>13</v>
      </c>
      <c r="C254" t="s">
        <v>23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37.475601821730997</v>
      </c>
      <c r="J254">
        <v>62.524398178269003</v>
      </c>
      <c r="K254" t="s">
        <v>29</v>
      </c>
      <c r="L254" t="s">
        <v>16</v>
      </c>
      <c r="M254" t="s">
        <v>17</v>
      </c>
      <c r="N254" t="b">
        <v>0</v>
      </c>
    </row>
    <row r="255" spans="1:14" x14ac:dyDescent="0.2">
      <c r="A255">
        <v>626</v>
      </c>
      <c r="B255" t="s">
        <v>13</v>
      </c>
      <c r="C255" t="s">
        <v>13</v>
      </c>
      <c r="D255" t="s">
        <v>18</v>
      </c>
      <c r="E255">
        <v>0</v>
      </c>
      <c r="F255">
        <v>0</v>
      </c>
      <c r="G255">
        <v>0</v>
      </c>
      <c r="H255">
        <v>0</v>
      </c>
      <c r="I255">
        <v>35.321548378761001</v>
      </c>
      <c r="J255">
        <v>35.321548378761001</v>
      </c>
      <c r="K255" t="s">
        <v>29</v>
      </c>
      <c r="L255" t="s">
        <v>16</v>
      </c>
      <c r="M255" t="s">
        <v>17</v>
      </c>
      <c r="N255" t="b">
        <v>1</v>
      </c>
    </row>
    <row r="256" spans="1:14" x14ac:dyDescent="0.2">
      <c r="A256">
        <v>627</v>
      </c>
      <c r="B256" t="s">
        <v>19</v>
      </c>
      <c r="C256" t="s">
        <v>19</v>
      </c>
      <c r="D256" t="s">
        <v>14</v>
      </c>
      <c r="E256">
        <v>184</v>
      </c>
      <c r="F256">
        <v>97</v>
      </c>
      <c r="G256">
        <v>39</v>
      </c>
      <c r="H256">
        <v>206.90955642121</v>
      </c>
      <c r="I256">
        <v>100</v>
      </c>
      <c r="J256">
        <v>100</v>
      </c>
      <c r="K256" t="s">
        <v>29</v>
      </c>
      <c r="L256" t="s">
        <v>16</v>
      </c>
      <c r="M256" t="s">
        <v>17</v>
      </c>
      <c r="N256" t="b">
        <v>1</v>
      </c>
    </row>
    <row r="257" spans="1:14" x14ac:dyDescent="0.2">
      <c r="A257">
        <v>628</v>
      </c>
      <c r="B257" t="s">
        <v>19</v>
      </c>
      <c r="C257" t="s">
        <v>19</v>
      </c>
      <c r="D257" t="s">
        <v>18</v>
      </c>
      <c r="E257">
        <v>6</v>
      </c>
      <c r="F257">
        <v>181</v>
      </c>
      <c r="G257">
        <v>195</v>
      </c>
      <c r="H257">
        <v>85.554007458906995</v>
      </c>
      <c r="I257">
        <v>99.997404299045002</v>
      </c>
      <c r="J257">
        <v>99.997404299045002</v>
      </c>
      <c r="K257" t="s">
        <v>29</v>
      </c>
      <c r="L257" t="s">
        <v>16</v>
      </c>
      <c r="M257" t="s">
        <v>17</v>
      </c>
      <c r="N257" t="b">
        <v>1</v>
      </c>
    </row>
    <row r="258" spans="1:14" x14ac:dyDescent="0.2">
      <c r="A258">
        <v>629</v>
      </c>
      <c r="B258" t="s">
        <v>19</v>
      </c>
      <c r="C258" t="s">
        <v>23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37.475601821730997</v>
      </c>
      <c r="J258">
        <v>62.524398178269003</v>
      </c>
      <c r="K258" t="s">
        <v>29</v>
      </c>
      <c r="L258" t="s">
        <v>16</v>
      </c>
      <c r="M258" t="s">
        <v>17</v>
      </c>
      <c r="N258" t="b">
        <v>0</v>
      </c>
    </row>
    <row r="259" spans="1:14" x14ac:dyDescent="0.2">
      <c r="A259">
        <v>630</v>
      </c>
      <c r="B259" t="s">
        <v>19</v>
      </c>
      <c r="C259" t="s">
        <v>19</v>
      </c>
      <c r="D259" t="s">
        <v>18</v>
      </c>
      <c r="E259">
        <v>0</v>
      </c>
      <c r="F259">
        <v>0</v>
      </c>
      <c r="G259">
        <v>0</v>
      </c>
      <c r="H259">
        <v>0</v>
      </c>
      <c r="I259">
        <v>37.475601821730997</v>
      </c>
      <c r="J259">
        <v>37.475601821730997</v>
      </c>
      <c r="K259" t="s">
        <v>29</v>
      </c>
      <c r="L259" t="s">
        <v>16</v>
      </c>
      <c r="M259" t="s">
        <v>17</v>
      </c>
      <c r="N259" t="b">
        <v>1</v>
      </c>
    </row>
    <row r="260" spans="1:14" x14ac:dyDescent="0.2">
      <c r="A260">
        <v>631</v>
      </c>
      <c r="B260" t="s">
        <v>19</v>
      </c>
      <c r="C260" t="s">
        <v>23</v>
      </c>
      <c r="D260" t="s">
        <v>14</v>
      </c>
      <c r="E260">
        <v>113</v>
      </c>
      <c r="F260">
        <v>10</v>
      </c>
      <c r="G260">
        <v>59</v>
      </c>
      <c r="H260">
        <v>177.13913879251001</v>
      </c>
      <c r="I260">
        <v>40.887976524153999</v>
      </c>
      <c r="J260">
        <v>44.195760412836002</v>
      </c>
      <c r="K260" t="s">
        <v>29</v>
      </c>
      <c r="L260" t="s">
        <v>16</v>
      </c>
      <c r="M260" t="s">
        <v>17</v>
      </c>
      <c r="N260" t="b">
        <v>0</v>
      </c>
    </row>
    <row r="261" spans="1:14" x14ac:dyDescent="0.2">
      <c r="A261">
        <v>632</v>
      </c>
      <c r="B261" t="s">
        <v>19</v>
      </c>
      <c r="C261" t="s">
        <v>24</v>
      </c>
      <c r="D261" t="s">
        <v>18</v>
      </c>
      <c r="E261">
        <v>149</v>
      </c>
      <c r="F261">
        <v>153</v>
      </c>
      <c r="G261">
        <v>152</v>
      </c>
      <c r="H261">
        <v>153.32845968378999</v>
      </c>
      <c r="I261">
        <v>36.763427656425002</v>
      </c>
      <c r="J261">
        <v>43.493687437970003</v>
      </c>
      <c r="K261" t="s">
        <v>29</v>
      </c>
      <c r="L261" t="s">
        <v>16</v>
      </c>
      <c r="M261" t="s">
        <v>17</v>
      </c>
      <c r="N261" t="b">
        <v>0</v>
      </c>
    </row>
    <row r="262" spans="1:14" x14ac:dyDescent="0.2">
      <c r="A262">
        <v>633</v>
      </c>
      <c r="B262" t="s">
        <v>21</v>
      </c>
      <c r="C262" t="s">
        <v>21</v>
      </c>
      <c r="D262" t="s">
        <v>14</v>
      </c>
      <c r="E262">
        <v>118</v>
      </c>
      <c r="F262">
        <v>95</v>
      </c>
      <c r="G262">
        <v>37</v>
      </c>
      <c r="H262">
        <v>202.52414638055001</v>
      </c>
      <c r="I262">
        <v>100</v>
      </c>
      <c r="J262">
        <v>100</v>
      </c>
      <c r="K262" t="s">
        <v>29</v>
      </c>
      <c r="L262" t="s">
        <v>16</v>
      </c>
      <c r="M262" t="s">
        <v>17</v>
      </c>
      <c r="N262" t="b">
        <v>1</v>
      </c>
    </row>
    <row r="263" spans="1:14" x14ac:dyDescent="0.2">
      <c r="A263">
        <v>634</v>
      </c>
      <c r="B263" t="s">
        <v>21</v>
      </c>
      <c r="C263" t="s">
        <v>21</v>
      </c>
      <c r="D263" t="s">
        <v>18</v>
      </c>
      <c r="E263">
        <v>16</v>
      </c>
      <c r="F263">
        <v>181</v>
      </c>
      <c r="G263">
        <v>9</v>
      </c>
      <c r="H263">
        <v>76.216300682443006</v>
      </c>
      <c r="I263">
        <v>87.642319179804005</v>
      </c>
      <c r="J263">
        <v>87.642319179804005</v>
      </c>
      <c r="K263" t="s">
        <v>29</v>
      </c>
      <c r="L263" t="s">
        <v>16</v>
      </c>
      <c r="M263" t="s">
        <v>17</v>
      </c>
      <c r="N263" t="b">
        <v>1</v>
      </c>
    </row>
    <row r="264" spans="1:14" x14ac:dyDescent="0.2">
      <c r="A264">
        <v>635</v>
      </c>
      <c r="B264" t="s">
        <v>21</v>
      </c>
      <c r="C264" t="s">
        <v>23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37.475601821730997</v>
      </c>
      <c r="J264">
        <v>62.524398178269003</v>
      </c>
      <c r="K264" t="s">
        <v>29</v>
      </c>
      <c r="L264" t="s">
        <v>16</v>
      </c>
      <c r="M264" t="s">
        <v>17</v>
      </c>
      <c r="N264" t="b">
        <v>0</v>
      </c>
    </row>
    <row r="265" spans="1:14" x14ac:dyDescent="0.2">
      <c r="A265">
        <v>636</v>
      </c>
      <c r="B265" t="s">
        <v>21</v>
      </c>
      <c r="C265" t="s">
        <v>19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37.475601821730997</v>
      </c>
      <c r="K265" t="s">
        <v>29</v>
      </c>
      <c r="L265" t="s">
        <v>16</v>
      </c>
      <c r="M265" t="s">
        <v>17</v>
      </c>
      <c r="N265" t="b">
        <v>0</v>
      </c>
    </row>
    <row r="266" spans="1:14" x14ac:dyDescent="0.2">
      <c r="A266">
        <v>637</v>
      </c>
      <c r="B266" t="s">
        <v>21</v>
      </c>
      <c r="C266" t="s">
        <v>25</v>
      </c>
      <c r="D266" t="s">
        <v>14</v>
      </c>
      <c r="E266">
        <v>93</v>
      </c>
      <c r="F266">
        <v>55</v>
      </c>
      <c r="G266">
        <v>44</v>
      </c>
      <c r="H266">
        <v>224.66101918355</v>
      </c>
      <c r="I266">
        <v>47.747611102684999</v>
      </c>
      <c r="J266">
        <v>52.252388897315001</v>
      </c>
      <c r="K266" t="s">
        <v>29</v>
      </c>
      <c r="L266" t="s">
        <v>16</v>
      </c>
      <c r="M266" t="s">
        <v>17</v>
      </c>
      <c r="N266" t="b">
        <v>0</v>
      </c>
    </row>
    <row r="267" spans="1:14" x14ac:dyDescent="0.2">
      <c r="A267">
        <v>638</v>
      </c>
      <c r="B267" t="s">
        <v>21</v>
      </c>
      <c r="C267" t="s">
        <v>25</v>
      </c>
      <c r="D267" t="s">
        <v>18</v>
      </c>
      <c r="E267">
        <v>106</v>
      </c>
      <c r="F267">
        <v>167</v>
      </c>
      <c r="G267">
        <v>60</v>
      </c>
      <c r="H267">
        <v>150.68139777962</v>
      </c>
      <c r="I267">
        <v>0</v>
      </c>
      <c r="J267">
        <v>99.081771381989995</v>
      </c>
      <c r="K267" t="s">
        <v>29</v>
      </c>
      <c r="L267" t="s">
        <v>16</v>
      </c>
      <c r="M267" t="s">
        <v>17</v>
      </c>
      <c r="N267" t="b">
        <v>0</v>
      </c>
    </row>
    <row r="268" spans="1:14" x14ac:dyDescent="0.2">
      <c r="A268">
        <v>639</v>
      </c>
      <c r="B268" t="s">
        <v>22</v>
      </c>
      <c r="C268" t="s">
        <v>22</v>
      </c>
      <c r="D268" t="s">
        <v>14</v>
      </c>
      <c r="E268">
        <v>294</v>
      </c>
      <c r="F268">
        <v>96</v>
      </c>
      <c r="G268">
        <v>49</v>
      </c>
      <c r="H268">
        <v>207.32020518377001</v>
      </c>
      <c r="I268">
        <v>100</v>
      </c>
      <c r="J268">
        <v>100</v>
      </c>
      <c r="K268" t="s">
        <v>29</v>
      </c>
      <c r="L268" t="s">
        <v>16</v>
      </c>
      <c r="M268" t="s">
        <v>17</v>
      </c>
      <c r="N268" t="b">
        <v>1</v>
      </c>
    </row>
    <row r="269" spans="1:14" x14ac:dyDescent="0.2">
      <c r="A269">
        <v>640</v>
      </c>
      <c r="B269" t="s">
        <v>22</v>
      </c>
      <c r="C269" t="s">
        <v>22</v>
      </c>
      <c r="D269" t="s">
        <v>18</v>
      </c>
      <c r="E269">
        <v>212</v>
      </c>
      <c r="F269">
        <v>17</v>
      </c>
      <c r="G269">
        <v>234</v>
      </c>
      <c r="H269">
        <v>136.04382275569</v>
      </c>
      <c r="I269">
        <v>99.703412951757997</v>
      </c>
      <c r="J269">
        <v>99.703412951757997</v>
      </c>
      <c r="K269" t="s">
        <v>29</v>
      </c>
      <c r="L269" t="s">
        <v>16</v>
      </c>
      <c r="M269" t="s">
        <v>17</v>
      </c>
      <c r="N269" t="b">
        <v>1</v>
      </c>
    </row>
    <row r="270" spans="1:14" x14ac:dyDescent="0.2">
      <c r="A270">
        <v>641</v>
      </c>
      <c r="B270" t="s">
        <v>22</v>
      </c>
      <c r="C270" t="s">
        <v>23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37.474678959195998</v>
      </c>
      <c r="J270">
        <v>62.524398178269003</v>
      </c>
      <c r="K270" t="s">
        <v>29</v>
      </c>
      <c r="L270" t="s">
        <v>16</v>
      </c>
      <c r="M270" t="s">
        <v>17</v>
      </c>
      <c r="N270" t="b">
        <v>0</v>
      </c>
    </row>
    <row r="271" spans="1:14" x14ac:dyDescent="0.2">
      <c r="A271">
        <v>642</v>
      </c>
      <c r="B271" t="s">
        <v>22</v>
      </c>
      <c r="C271" t="s">
        <v>22</v>
      </c>
      <c r="D271" t="s">
        <v>18</v>
      </c>
      <c r="E271">
        <v>0</v>
      </c>
      <c r="F271">
        <v>0</v>
      </c>
      <c r="G271">
        <v>0</v>
      </c>
      <c r="H271">
        <v>0</v>
      </c>
      <c r="I271">
        <v>37.408232856674999</v>
      </c>
      <c r="J271">
        <v>37.408232856674999</v>
      </c>
      <c r="K271" t="s">
        <v>29</v>
      </c>
      <c r="L271" t="s">
        <v>16</v>
      </c>
      <c r="M271" t="s">
        <v>17</v>
      </c>
      <c r="N271" t="b">
        <v>1</v>
      </c>
    </row>
    <row r="272" spans="1:14" x14ac:dyDescent="0.2">
      <c r="A272">
        <v>643</v>
      </c>
      <c r="B272" t="s">
        <v>22</v>
      </c>
      <c r="C272" t="s">
        <v>22</v>
      </c>
      <c r="D272" t="s">
        <v>14</v>
      </c>
      <c r="E272">
        <v>316</v>
      </c>
      <c r="F272">
        <v>59</v>
      </c>
      <c r="G272">
        <v>57</v>
      </c>
      <c r="H272">
        <v>209.44272389715999</v>
      </c>
      <c r="I272">
        <v>100</v>
      </c>
      <c r="J272">
        <v>100</v>
      </c>
      <c r="K272" t="s">
        <v>29</v>
      </c>
      <c r="L272" t="s">
        <v>16</v>
      </c>
      <c r="M272" t="s">
        <v>17</v>
      </c>
      <c r="N272" t="b">
        <v>1</v>
      </c>
    </row>
    <row r="273" spans="1:14" x14ac:dyDescent="0.2">
      <c r="A273">
        <v>644</v>
      </c>
      <c r="B273" t="s">
        <v>22</v>
      </c>
      <c r="C273" t="s">
        <v>22</v>
      </c>
      <c r="D273" t="s">
        <v>18</v>
      </c>
      <c r="E273">
        <v>204</v>
      </c>
      <c r="F273">
        <v>89</v>
      </c>
      <c r="G273">
        <v>176</v>
      </c>
      <c r="H273">
        <v>126.19560991246</v>
      </c>
      <c r="I273">
        <v>57.108168550149998</v>
      </c>
      <c r="J273">
        <v>57.108168550149998</v>
      </c>
      <c r="K273" t="s">
        <v>29</v>
      </c>
      <c r="L273" t="s">
        <v>16</v>
      </c>
      <c r="M273" t="s">
        <v>17</v>
      </c>
      <c r="N273" t="b">
        <v>1</v>
      </c>
    </row>
    <row r="274" spans="1:14" x14ac:dyDescent="0.2">
      <c r="A274">
        <v>645</v>
      </c>
      <c r="B274" t="s">
        <v>23</v>
      </c>
      <c r="C274" t="s">
        <v>23</v>
      </c>
      <c r="D274" t="s">
        <v>14</v>
      </c>
      <c r="E274">
        <v>9</v>
      </c>
      <c r="F274">
        <v>98</v>
      </c>
      <c r="G274">
        <v>51</v>
      </c>
      <c r="H274">
        <v>269.41829809604002</v>
      </c>
      <c r="I274">
        <v>100</v>
      </c>
      <c r="J274">
        <v>100</v>
      </c>
      <c r="K274" t="s">
        <v>29</v>
      </c>
      <c r="L274" t="s">
        <v>16</v>
      </c>
      <c r="M274" t="s">
        <v>17</v>
      </c>
      <c r="N274" t="b">
        <v>1</v>
      </c>
    </row>
    <row r="275" spans="1:14" x14ac:dyDescent="0.2">
      <c r="A275">
        <v>646</v>
      </c>
      <c r="B275" t="s">
        <v>23</v>
      </c>
      <c r="C275" t="s">
        <v>23</v>
      </c>
      <c r="D275" t="s">
        <v>18</v>
      </c>
      <c r="E275">
        <v>244</v>
      </c>
      <c r="F275">
        <v>52</v>
      </c>
      <c r="G275">
        <v>17</v>
      </c>
      <c r="H275">
        <v>55.587602905353997</v>
      </c>
      <c r="I275">
        <v>99.999717858592007</v>
      </c>
      <c r="J275">
        <v>99.999717858592007</v>
      </c>
      <c r="K275" t="s">
        <v>29</v>
      </c>
      <c r="L275" t="s">
        <v>16</v>
      </c>
      <c r="M275" t="s">
        <v>17</v>
      </c>
      <c r="N275" t="b">
        <v>1</v>
      </c>
    </row>
    <row r="276" spans="1:14" x14ac:dyDescent="0.2">
      <c r="A276">
        <v>647</v>
      </c>
      <c r="B276" t="s">
        <v>23</v>
      </c>
      <c r="C276" t="s">
        <v>23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100</v>
      </c>
      <c r="J276">
        <v>100</v>
      </c>
      <c r="K276" t="s">
        <v>29</v>
      </c>
      <c r="L276" t="s">
        <v>16</v>
      </c>
      <c r="M276" t="s">
        <v>17</v>
      </c>
      <c r="N276" t="b">
        <v>1</v>
      </c>
    </row>
    <row r="277" spans="1:14" x14ac:dyDescent="0.2">
      <c r="A277">
        <v>648</v>
      </c>
      <c r="B277" t="s">
        <v>23</v>
      </c>
      <c r="C277" t="s">
        <v>23</v>
      </c>
      <c r="D277" t="s">
        <v>18</v>
      </c>
      <c r="E277">
        <v>0</v>
      </c>
      <c r="F277">
        <v>0</v>
      </c>
      <c r="G277">
        <v>0</v>
      </c>
      <c r="H277">
        <v>0</v>
      </c>
      <c r="I277">
        <v>26.616924376029999</v>
      </c>
      <c r="J277">
        <v>26.616924376029999</v>
      </c>
      <c r="K277" t="s">
        <v>29</v>
      </c>
      <c r="L277" t="s">
        <v>16</v>
      </c>
      <c r="M277" t="s">
        <v>17</v>
      </c>
      <c r="N277" t="b">
        <v>1</v>
      </c>
    </row>
    <row r="278" spans="1:14" x14ac:dyDescent="0.2">
      <c r="A278">
        <v>649</v>
      </c>
      <c r="B278" t="s">
        <v>23</v>
      </c>
      <c r="C278" t="s">
        <v>23</v>
      </c>
      <c r="D278" t="s">
        <v>14</v>
      </c>
      <c r="E278">
        <v>6</v>
      </c>
      <c r="F278">
        <v>64</v>
      </c>
      <c r="G278">
        <v>61</v>
      </c>
      <c r="H278">
        <v>264.58490494778999</v>
      </c>
      <c r="I278">
        <v>100</v>
      </c>
      <c r="J278">
        <v>100</v>
      </c>
      <c r="K278" t="s">
        <v>29</v>
      </c>
      <c r="L278" t="s">
        <v>16</v>
      </c>
      <c r="M278" t="s">
        <v>17</v>
      </c>
      <c r="N278" t="b">
        <v>1</v>
      </c>
    </row>
    <row r="279" spans="1:14" x14ac:dyDescent="0.2">
      <c r="A279">
        <v>650</v>
      </c>
      <c r="B279" t="s">
        <v>23</v>
      </c>
      <c r="C279" t="s">
        <v>23</v>
      </c>
      <c r="D279" t="s">
        <v>18</v>
      </c>
      <c r="E279">
        <v>216</v>
      </c>
      <c r="F279">
        <v>104</v>
      </c>
      <c r="G279">
        <v>96</v>
      </c>
      <c r="H279">
        <v>146.75939316543</v>
      </c>
      <c r="I279">
        <v>43.292353104545001</v>
      </c>
      <c r="J279">
        <v>43.292353104545001</v>
      </c>
      <c r="K279" t="s">
        <v>29</v>
      </c>
      <c r="L279" t="s">
        <v>16</v>
      </c>
      <c r="M279" t="s">
        <v>17</v>
      </c>
      <c r="N279" t="b">
        <v>1</v>
      </c>
    </row>
    <row r="280" spans="1:14" x14ac:dyDescent="0.2">
      <c r="A280">
        <v>651</v>
      </c>
      <c r="B280" t="s">
        <v>24</v>
      </c>
      <c r="C280" t="s">
        <v>25</v>
      </c>
      <c r="D280" t="s">
        <v>14</v>
      </c>
      <c r="E280">
        <v>37</v>
      </c>
      <c r="F280">
        <v>7</v>
      </c>
      <c r="G280">
        <v>67</v>
      </c>
      <c r="H280">
        <v>379.38377759369001</v>
      </c>
      <c r="I280">
        <v>0</v>
      </c>
      <c r="J280">
        <v>82.896362125112006</v>
      </c>
      <c r="K280" t="s">
        <v>29</v>
      </c>
      <c r="L280" t="s">
        <v>16</v>
      </c>
      <c r="M280" t="s">
        <v>17</v>
      </c>
      <c r="N280" t="b">
        <v>0</v>
      </c>
    </row>
    <row r="281" spans="1:14" x14ac:dyDescent="0.2">
      <c r="A281">
        <v>652</v>
      </c>
      <c r="B281" t="s">
        <v>24</v>
      </c>
      <c r="C281" t="s">
        <v>24</v>
      </c>
      <c r="D281" t="s">
        <v>18</v>
      </c>
      <c r="E281">
        <v>177</v>
      </c>
      <c r="F281">
        <v>173</v>
      </c>
      <c r="G281">
        <v>166</v>
      </c>
      <c r="H281">
        <v>143.83015158868</v>
      </c>
      <c r="I281">
        <v>81.544340497280004</v>
      </c>
      <c r="J281">
        <v>81.544340497280004</v>
      </c>
      <c r="K281" t="s">
        <v>29</v>
      </c>
      <c r="L281" t="s">
        <v>16</v>
      </c>
      <c r="M281" t="s">
        <v>17</v>
      </c>
      <c r="N281" t="b">
        <v>1</v>
      </c>
    </row>
    <row r="282" spans="1:14" x14ac:dyDescent="0.2">
      <c r="A282">
        <v>653</v>
      </c>
      <c r="B282" t="s">
        <v>24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63.727995496430999</v>
      </c>
      <c r="K282" t="s">
        <v>29</v>
      </c>
      <c r="L282" t="s">
        <v>16</v>
      </c>
      <c r="M282" t="s">
        <v>17</v>
      </c>
      <c r="N282" t="b">
        <v>0</v>
      </c>
    </row>
    <row r="283" spans="1:14" x14ac:dyDescent="0.2">
      <c r="A283">
        <v>654</v>
      </c>
      <c r="B283" t="s">
        <v>24</v>
      </c>
      <c r="C283" t="s">
        <v>25</v>
      </c>
      <c r="D283" t="s">
        <v>18</v>
      </c>
      <c r="E283">
        <v>0</v>
      </c>
      <c r="F283">
        <v>0</v>
      </c>
      <c r="G283">
        <v>0</v>
      </c>
      <c r="H283">
        <v>0</v>
      </c>
      <c r="I283">
        <v>3.9683089005477E-3</v>
      </c>
      <c r="J283">
        <v>37.471079795309002</v>
      </c>
      <c r="K283" t="s">
        <v>29</v>
      </c>
      <c r="L283" t="s">
        <v>16</v>
      </c>
      <c r="M283" t="s">
        <v>17</v>
      </c>
      <c r="N283" t="b">
        <v>0</v>
      </c>
    </row>
    <row r="284" spans="1:14" x14ac:dyDescent="0.2">
      <c r="A284">
        <v>655</v>
      </c>
      <c r="B284" t="s">
        <v>24</v>
      </c>
      <c r="C284" t="s">
        <v>25</v>
      </c>
      <c r="D284" t="s">
        <v>14</v>
      </c>
      <c r="E284">
        <v>90</v>
      </c>
      <c r="F284">
        <v>1</v>
      </c>
      <c r="G284">
        <v>60</v>
      </c>
      <c r="H284">
        <v>359.87644191984998</v>
      </c>
      <c r="I284">
        <v>0</v>
      </c>
      <c r="J284">
        <v>32.549812413470001</v>
      </c>
      <c r="K284" t="s">
        <v>29</v>
      </c>
      <c r="L284" t="s">
        <v>16</v>
      </c>
      <c r="M284" t="s">
        <v>17</v>
      </c>
      <c r="N284" t="b">
        <v>0</v>
      </c>
    </row>
    <row r="285" spans="1:14" x14ac:dyDescent="0.2">
      <c r="A285">
        <v>656</v>
      </c>
      <c r="B285" t="s">
        <v>24</v>
      </c>
      <c r="C285" t="s">
        <v>24</v>
      </c>
      <c r="D285" t="s">
        <v>18</v>
      </c>
      <c r="E285">
        <v>153</v>
      </c>
      <c r="F285">
        <v>154</v>
      </c>
      <c r="G285">
        <v>153</v>
      </c>
      <c r="H285">
        <v>176.08095874757001</v>
      </c>
      <c r="I285">
        <v>32.826015138513</v>
      </c>
      <c r="J285">
        <v>32.826015138513</v>
      </c>
      <c r="K285" t="s">
        <v>29</v>
      </c>
      <c r="L285" t="s">
        <v>16</v>
      </c>
      <c r="M285" t="s">
        <v>17</v>
      </c>
      <c r="N285" t="b">
        <v>1</v>
      </c>
    </row>
    <row r="286" spans="1:14" x14ac:dyDescent="0.2">
      <c r="A286">
        <v>657</v>
      </c>
      <c r="B286" t="s">
        <v>25</v>
      </c>
      <c r="C286" t="s">
        <v>25</v>
      </c>
      <c r="D286" t="s">
        <v>14</v>
      </c>
      <c r="E286">
        <v>63</v>
      </c>
      <c r="F286">
        <v>96</v>
      </c>
      <c r="G286">
        <v>35</v>
      </c>
      <c r="H286">
        <v>80.363476634275997</v>
      </c>
      <c r="I286">
        <v>100</v>
      </c>
      <c r="J286">
        <v>100</v>
      </c>
      <c r="K286" t="s">
        <v>29</v>
      </c>
      <c r="L286" t="s">
        <v>16</v>
      </c>
      <c r="M286" t="s">
        <v>17</v>
      </c>
      <c r="N286" t="b">
        <v>1</v>
      </c>
    </row>
    <row r="287" spans="1:14" x14ac:dyDescent="0.2">
      <c r="A287">
        <v>658</v>
      </c>
      <c r="B287" t="s">
        <v>25</v>
      </c>
      <c r="C287" t="s">
        <v>25</v>
      </c>
      <c r="D287" t="s">
        <v>18</v>
      </c>
      <c r="E287">
        <v>165</v>
      </c>
      <c r="F287">
        <v>172</v>
      </c>
      <c r="G287">
        <v>4</v>
      </c>
      <c r="H287">
        <v>57.483805281759999</v>
      </c>
      <c r="I287">
        <v>100</v>
      </c>
      <c r="J287">
        <v>100</v>
      </c>
      <c r="K287" t="s">
        <v>29</v>
      </c>
      <c r="L287" t="s">
        <v>16</v>
      </c>
      <c r="M287" t="s">
        <v>17</v>
      </c>
      <c r="N287" t="b">
        <v>1</v>
      </c>
    </row>
    <row r="288" spans="1:14" x14ac:dyDescent="0.2">
      <c r="A288">
        <v>659</v>
      </c>
      <c r="B288" t="s">
        <v>25</v>
      </c>
      <c r="C288" t="s">
        <v>23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37.475601821730997</v>
      </c>
      <c r="J288">
        <v>62.524398178269003</v>
      </c>
      <c r="K288" t="s">
        <v>29</v>
      </c>
      <c r="L288" t="s">
        <v>16</v>
      </c>
      <c r="M288" t="s">
        <v>17</v>
      </c>
      <c r="N288" t="b">
        <v>0</v>
      </c>
    </row>
    <row r="289" spans="1:14" x14ac:dyDescent="0.2">
      <c r="A289">
        <v>660</v>
      </c>
      <c r="B289" t="s">
        <v>25</v>
      </c>
      <c r="C289" t="s">
        <v>25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37.472094944097996</v>
      </c>
      <c r="J289">
        <v>37.472094944097996</v>
      </c>
      <c r="K289" t="s">
        <v>29</v>
      </c>
      <c r="L289" t="s">
        <v>16</v>
      </c>
      <c r="M289" t="s">
        <v>17</v>
      </c>
      <c r="N289" t="b">
        <v>1</v>
      </c>
    </row>
    <row r="290" spans="1:14" x14ac:dyDescent="0.2">
      <c r="A290">
        <v>661</v>
      </c>
      <c r="B290" t="s">
        <v>25</v>
      </c>
      <c r="C290" t="s">
        <v>25</v>
      </c>
      <c r="D290" t="s">
        <v>14</v>
      </c>
      <c r="E290">
        <v>47</v>
      </c>
      <c r="F290">
        <v>57</v>
      </c>
      <c r="G290">
        <v>48</v>
      </c>
      <c r="H290">
        <v>117.72264605734</v>
      </c>
      <c r="I290">
        <v>100</v>
      </c>
      <c r="J290">
        <v>100</v>
      </c>
      <c r="K290" t="s">
        <v>29</v>
      </c>
      <c r="L290" t="s">
        <v>16</v>
      </c>
      <c r="M290" t="s">
        <v>17</v>
      </c>
      <c r="N290" t="b">
        <v>1</v>
      </c>
    </row>
    <row r="291" spans="1:14" x14ac:dyDescent="0.2">
      <c r="A291">
        <v>662</v>
      </c>
      <c r="B291" t="s">
        <v>25</v>
      </c>
      <c r="C291" t="s">
        <v>25</v>
      </c>
      <c r="D291" t="s">
        <v>18</v>
      </c>
      <c r="E291">
        <v>179</v>
      </c>
      <c r="F291">
        <v>156</v>
      </c>
      <c r="G291">
        <v>67</v>
      </c>
      <c r="H291">
        <v>88.524039379553997</v>
      </c>
      <c r="I291">
        <v>91.648746041012998</v>
      </c>
      <c r="J291">
        <v>91.648746041012998</v>
      </c>
      <c r="K291" t="s">
        <v>29</v>
      </c>
      <c r="L291" t="s">
        <v>16</v>
      </c>
      <c r="M291" t="s">
        <v>17</v>
      </c>
      <c r="N291" t="b">
        <v>1</v>
      </c>
    </row>
    <row r="292" spans="1:14" x14ac:dyDescent="0.2">
      <c r="A292">
        <v>663</v>
      </c>
      <c r="B292" t="s">
        <v>20</v>
      </c>
      <c r="C292" t="s">
        <v>25</v>
      </c>
      <c r="D292" t="s">
        <v>14</v>
      </c>
      <c r="E292">
        <v>57</v>
      </c>
      <c r="F292">
        <v>12</v>
      </c>
      <c r="G292">
        <v>51</v>
      </c>
      <c r="H292">
        <v>77.584429283717995</v>
      </c>
      <c r="I292">
        <v>2.0878464202745001E-3</v>
      </c>
      <c r="J292">
        <v>71.644619196562999</v>
      </c>
      <c r="K292" t="s">
        <v>29</v>
      </c>
      <c r="L292" t="s">
        <v>16</v>
      </c>
      <c r="M292" t="s">
        <v>17</v>
      </c>
      <c r="N292" t="b">
        <v>0</v>
      </c>
    </row>
    <row r="293" spans="1:14" x14ac:dyDescent="0.2">
      <c r="A293">
        <v>664</v>
      </c>
      <c r="B293" t="s">
        <v>20</v>
      </c>
      <c r="C293" t="s">
        <v>25</v>
      </c>
      <c r="D293" t="s">
        <v>18</v>
      </c>
      <c r="E293">
        <v>140</v>
      </c>
      <c r="F293">
        <v>131</v>
      </c>
      <c r="G293">
        <v>119</v>
      </c>
      <c r="H293">
        <v>225.91834175880999</v>
      </c>
      <c r="I293">
        <v>5.5946948386743998</v>
      </c>
      <c r="J293">
        <v>57.953425224908997</v>
      </c>
      <c r="K293" t="s">
        <v>29</v>
      </c>
      <c r="L293" t="s">
        <v>16</v>
      </c>
      <c r="M293" t="s">
        <v>17</v>
      </c>
      <c r="N293" t="b">
        <v>0</v>
      </c>
    </row>
    <row r="294" spans="1:14" x14ac:dyDescent="0.2">
      <c r="A294">
        <v>665</v>
      </c>
      <c r="B294" t="s">
        <v>20</v>
      </c>
      <c r="C294" t="s">
        <v>23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8.5087925728022998E-2</v>
      </c>
      <c r="J294">
        <v>64.239907344600994</v>
      </c>
      <c r="K294" t="s">
        <v>29</v>
      </c>
      <c r="L294" t="s">
        <v>16</v>
      </c>
      <c r="M294" t="s">
        <v>17</v>
      </c>
      <c r="N294" t="b">
        <v>0</v>
      </c>
    </row>
    <row r="295" spans="1:14" x14ac:dyDescent="0.2">
      <c r="A295">
        <v>666</v>
      </c>
      <c r="B295" t="s">
        <v>20</v>
      </c>
      <c r="C295" t="s">
        <v>25</v>
      </c>
      <c r="D295" t="s">
        <v>18</v>
      </c>
      <c r="E295">
        <v>0</v>
      </c>
      <c r="F295">
        <v>0</v>
      </c>
      <c r="G295">
        <v>0</v>
      </c>
      <c r="H295">
        <v>0</v>
      </c>
      <c r="I295">
        <v>9.1143749682766</v>
      </c>
      <c r="J295">
        <v>25.091986323177</v>
      </c>
      <c r="K295" t="s">
        <v>29</v>
      </c>
      <c r="L295" t="s">
        <v>16</v>
      </c>
      <c r="M295" t="s">
        <v>17</v>
      </c>
      <c r="N295" t="b">
        <v>0</v>
      </c>
    </row>
    <row r="296" spans="1:14" x14ac:dyDescent="0.2">
      <c r="A296">
        <v>667</v>
      </c>
      <c r="B296" t="s">
        <v>20</v>
      </c>
      <c r="C296" t="s">
        <v>19</v>
      </c>
      <c r="D296" t="s">
        <v>14</v>
      </c>
      <c r="E296">
        <v>140</v>
      </c>
      <c r="F296">
        <v>5</v>
      </c>
      <c r="G296">
        <v>56</v>
      </c>
      <c r="H296">
        <v>150.55482582613999</v>
      </c>
      <c r="I296">
        <v>0</v>
      </c>
      <c r="J296">
        <v>48.794383416201001</v>
      </c>
      <c r="K296" t="s">
        <v>29</v>
      </c>
      <c r="L296" t="s">
        <v>16</v>
      </c>
      <c r="M296" t="s">
        <v>17</v>
      </c>
      <c r="N296" t="b">
        <v>0</v>
      </c>
    </row>
    <row r="297" spans="1:14" x14ac:dyDescent="0.2">
      <c r="A297">
        <v>668</v>
      </c>
      <c r="B297" t="s">
        <v>20</v>
      </c>
      <c r="C297" t="s">
        <v>24</v>
      </c>
      <c r="D297" t="s">
        <v>18</v>
      </c>
      <c r="E297">
        <v>140</v>
      </c>
      <c r="F297">
        <v>145</v>
      </c>
      <c r="G297">
        <v>144</v>
      </c>
      <c r="H297">
        <v>247.64447809828999</v>
      </c>
      <c r="I297">
        <v>4.5638552581366998</v>
      </c>
      <c r="J297">
        <v>56.333651229649</v>
      </c>
      <c r="K297" t="s">
        <v>29</v>
      </c>
      <c r="L297" t="s">
        <v>16</v>
      </c>
      <c r="M297" t="s">
        <v>17</v>
      </c>
      <c r="N297" t="b">
        <v>0</v>
      </c>
    </row>
    <row r="298" spans="1:14" x14ac:dyDescent="0.2">
      <c r="A298">
        <v>669</v>
      </c>
      <c r="B298" t="s">
        <v>13</v>
      </c>
      <c r="C298" t="s">
        <v>13</v>
      </c>
      <c r="D298" t="s">
        <v>14</v>
      </c>
      <c r="E298">
        <v>220</v>
      </c>
      <c r="F298">
        <v>100</v>
      </c>
      <c r="G298">
        <v>59</v>
      </c>
      <c r="H298">
        <v>311.30368698953998</v>
      </c>
      <c r="I298">
        <v>100</v>
      </c>
      <c r="J298">
        <v>100</v>
      </c>
      <c r="K298" t="s">
        <v>29</v>
      </c>
      <c r="L298" t="s">
        <v>16</v>
      </c>
      <c r="M298" t="s">
        <v>26</v>
      </c>
      <c r="N298" t="b">
        <v>1</v>
      </c>
    </row>
    <row r="299" spans="1:14" x14ac:dyDescent="0.2">
      <c r="A299">
        <v>670</v>
      </c>
      <c r="B299" t="s">
        <v>13</v>
      </c>
      <c r="C299" t="s">
        <v>13</v>
      </c>
      <c r="D299" t="s">
        <v>18</v>
      </c>
      <c r="E299">
        <v>46</v>
      </c>
      <c r="F299">
        <v>114</v>
      </c>
      <c r="G299">
        <v>255</v>
      </c>
      <c r="H299">
        <v>123.32644985624</v>
      </c>
      <c r="I299">
        <v>76.311576656973998</v>
      </c>
      <c r="J299">
        <v>76.311576656973998</v>
      </c>
      <c r="K299" t="s">
        <v>29</v>
      </c>
      <c r="L299" t="s">
        <v>16</v>
      </c>
      <c r="M299" t="s">
        <v>26</v>
      </c>
      <c r="N299" t="b">
        <v>1</v>
      </c>
    </row>
    <row r="300" spans="1:14" x14ac:dyDescent="0.2">
      <c r="A300">
        <v>671</v>
      </c>
      <c r="B300" t="s">
        <v>13</v>
      </c>
      <c r="C300" t="s">
        <v>13</v>
      </c>
      <c r="D300" t="s">
        <v>14</v>
      </c>
      <c r="E300">
        <v>217</v>
      </c>
      <c r="F300">
        <v>100</v>
      </c>
      <c r="G300">
        <v>58</v>
      </c>
      <c r="H300">
        <v>309.42463587626003</v>
      </c>
      <c r="I300">
        <v>100</v>
      </c>
      <c r="J300">
        <v>100</v>
      </c>
      <c r="K300" t="s">
        <v>29</v>
      </c>
      <c r="L300" t="s">
        <v>16</v>
      </c>
      <c r="M300" t="s">
        <v>26</v>
      </c>
      <c r="N300" t="b">
        <v>1</v>
      </c>
    </row>
    <row r="301" spans="1:14" x14ac:dyDescent="0.2">
      <c r="A301">
        <v>672</v>
      </c>
      <c r="B301" t="s">
        <v>13</v>
      </c>
      <c r="C301" t="s">
        <v>13</v>
      </c>
      <c r="D301" t="s">
        <v>18</v>
      </c>
      <c r="E301">
        <v>43</v>
      </c>
      <c r="F301">
        <v>124</v>
      </c>
      <c r="G301">
        <v>255</v>
      </c>
      <c r="H301">
        <v>131.17402145819</v>
      </c>
      <c r="I301">
        <v>93.396818912051003</v>
      </c>
      <c r="J301">
        <v>93.396818912051003</v>
      </c>
      <c r="K301" t="s">
        <v>29</v>
      </c>
      <c r="L301" t="s">
        <v>16</v>
      </c>
      <c r="M301" t="s">
        <v>26</v>
      </c>
      <c r="N301" t="b">
        <v>1</v>
      </c>
    </row>
    <row r="302" spans="1:14" x14ac:dyDescent="0.2">
      <c r="A302">
        <v>673</v>
      </c>
      <c r="B302" t="s">
        <v>13</v>
      </c>
      <c r="C302" t="s">
        <v>22</v>
      </c>
      <c r="D302" t="s">
        <v>14</v>
      </c>
      <c r="E302">
        <v>277</v>
      </c>
      <c r="F302">
        <v>96</v>
      </c>
      <c r="G302">
        <v>51</v>
      </c>
      <c r="H302">
        <v>357.39802453333999</v>
      </c>
      <c r="I302">
        <v>12.524422263269001</v>
      </c>
      <c r="J302">
        <v>87.475577736730997</v>
      </c>
      <c r="K302" t="s">
        <v>29</v>
      </c>
      <c r="L302" t="s">
        <v>16</v>
      </c>
      <c r="M302" t="s">
        <v>26</v>
      </c>
      <c r="N302" t="b">
        <v>0</v>
      </c>
    </row>
    <row r="303" spans="1:14" x14ac:dyDescent="0.2">
      <c r="A303">
        <v>674</v>
      </c>
      <c r="B303" t="s">
        <v>13</v>
      </c>
      <c r="C303" t="s">
        <v>22</v>
      </c>
      <c r="D303" t="s">
        <v>18</v>
      </c>
      <c r="E303">
        <v>159</v>
      </c>
      <c r="F303">
        <v>10</v>
      </c>
      <c r="G303">
        <v>249</v>
      </c>
      <c r="H303">
        <v>159.24130157734999</v>
      </c>
      <c r="I303">
        <v>0.73864143996641995</v>
      </c>
      <c r="J303">
        <v>99.261081526206993</v>
      </c>
      <c r="K303" t="s">
        <v>29</v>
      </c>
      <c r="L303" t="s">
        <v>16</v>
      </c>
      <c r="M303" t="s">
        <v>26</v>
      </c>
      <c r="N303" t="b">
        <v>0</v>
      </c>
    </row>
    <row r="304" spans="1:14" x14ac:dyDescent="0.2">
      <c r="A304">
        <v>675</v>
      </c>
      <c r="B304" t="s">
        <v>19</v>
      </c>
      <c r="C304" t="s">
        <v>19</v>
      </c>
      <c r="D304" t="s">
        <v>14</v>
      </c>
      <c r="E304">
        <v>201</v>
      </c>
      <c r="F304">
        <v>97</v>
      </c>
      <c r="G304">
        <v>54</v>
      </c>
      <c r="H304">
        <v>216.11808665340001</v>
      </c>
      <c r="I304">
        <v>100</v>
      </c>
      <c r="J304">
        <v>100</v>
      </c>
      <c r="K304" t="s">
        <v>29</v>
      </c>
      <c r="L304" t="s">
        <v>16</v>
      </c>
      <c r="M304" t="s">
        <v>26</v>
      </c>
      <c r="N304" t="b">
        <v>1</v>
      </c>
    </row>
    <row r="305" spans="1:14" x14ac:dyDescent="0.2">
      <c r="A305">
        <v>676</v>
      </c>
      <c r="B305" t="s">
        <v>19</v>
      </c>
      <c r="C305" t="s">
        <v>19</v>
      </c>
      <c r="D305" t="s">
        <v>18</v>
      </c>
      <c r="E305">
        <v>24</v>
      </c>
      <c r="F305">
        <v>173</v>
      </c>
      <c r="G305">
        <v>251</v>
      </c>
      <c r="H305">
        <v>133.58365678345001</v>
      </c>
      <c r="I305">
        <v>100</v>
      </c>
      <c r="J305">
        <v>100</v>
      </c>
      <c r="K305" t="s">
        <v>29</v>
      </c>
      <c r="L305" t="s">
        <v>16</v>
      </c>
      <c r="M305" t="s">
        <v>26</v>
      </c>
      <c r="N305" t="b">
        <v>1</v>
      </c>
    </row>
    <row r="306" spans="1:14" x14ac:dyDescent="0.2">
      <c r="A306">
        <v>677</v>
      </c>
      <c r="B306" t="s">
        <v>19</v>
      </c>
      <c r="C306" t="s">
        <v>19</v>
      </c>
      <c r="D306" t="s">
        <v>14</v>
      </c>
      <c r="E306">
        <v>196</v>
      </c>
      <c r="F306">
        <v>97</v>
      </c>
      <c r="G306">
        <v>47</v>
      </c>
      <c r="H306">
        <v>214.35902328937999</v>
      </c>
      <c r="I306">
        <v>100</v>
      </c>
      <c r="J306">
        <v>100</v>
      </c>
      <c r="K306" t="s">
        <v>29</v>
      </c>
      <c r="L306" t="s">
        <v>16</v>
      </c>
      <c r="M306" t="s">
        <v>26</v>
      </c>
      <c r="N306" t="b">
        <v>1</v>
      </c>
    </row>
    <row r="307" spans="1:14" x14ac:dyDescent="0.2">
      <c r="A307">
        <v>678</v>
      </c>
      <c r="B307" t="s">
        <v>19</v>
      </c>
      <c r="C307" t="s">
        <v>19</v>
      </c>
      <c r="D307" t="s">
        <v>18</v>
      </c>
      <c r="E307">
        <v>11</v>
      </c>
      <c r="F307">
        <v>170</v>
      </c>
      <c r="G307">
        <v>226</v>
      </c>
      <c r="H307">
        <v>107.33994816425</v>
      </c>
      <c r="I307">
        <v>99.007031528173997</v>
      </c>
      <c r="J307">
        <v>99.007031528173997</v>
      </c>
      <c r="K307" t="s">
        <v>29</v>
      </c>
      <c r="L307" t="s">
        <v>16</v>
      </c>
      <c r="M307" t="s">
        <v>26</v>
      </c>
      <c r="N307" t="b">
        <v>1</v>
      </c>
    </row>
    <row r="308" spans="1:14" x14ac:dyDescent="0.2">
      <c r="A308">
        <v>679</v>
      </c>
      <c r="B308" t="s">
        <v>19</v>
      </c>
      <c r="C308" t="s">
        <v>13</v>
      </c>
      <c r="D308" t="s">
        <v>14</v>
      </c>
      <c r="E308">
        <v>172</v>
      </c>
      <c r="F308">
        <v>7</v>
      </c>
      <c r="G308">
        <v>55</v>
      </c>
      <c r="H308">
        <v>222.15618873650001</v>
      </c>
      <c r="I308">
        <v>12.892530960262</v>
      </c>
      <c r="J308">
        <v>25.297482385843001</v>
      </c>
      <c r="K308" t="s">
        <v>29</v>
      </c>
      <c r="L308" t="s">
        <v>16</v>
      </c>
      <c r="M308" t="s">
        <v>26</v>
      </c>
      <c r="N308" t="b">
        <v>0</v>
      </c>
    </row>
    <row r="309" spans="1:14" x14ac:dyDescent="0.2">
      <c r="A309">
        <v>680</v>
      </c>
      <c r="B309" t="s">
        <v>19</v>
      </c>
      <c r="C309" t="s">
        <v>24</v>
      </c>
      <c r="D309" t="s">
        <v>18</v>
      </c>
      <c r="E309">
        <v>142</v>
      </c>
      <c r="F309">
        <v>139</v>
      </c>
      <c r="G309">
        <v>141</v>
      </c>
      <c r="H309">
        <v>142.59272666749001</v>
      </c>
      <c r="I309">
        <v>13.789358715173</v>
      </c>
      <c r="J309">
        <v>48.634257864471003</v>
      </c>
      <c r="K309" t="s">
        <v>29</v>
      </c>
      <c r="L309" t="s">
        <v>16</v>
      </c>
      <c r="M309" t="s">
        <v>26</v>
      </c>
      <c r="N309" t="b">
        <v>0</v>
      </c>
    </row>
    <row r="310" spans="1:14" x14ac:dyDescent="0.2">
      <c r="A310">
        <v>681</v>
      </c>
      <c r="B310" t="s">
        <v>21</v>
      </c>
      <c r="C310" t="s">
        <v>21</v>
      </c>
      <c r="D310" t="s">
        <v>14</v>
      </c>
      <c r="E310">
        <v>130</v>
      </c>
      <c r="F310">
        <v>91</v>
      </c>
      <c r="G310">
        <v>35</v>
      </c>
      <c r="H310">
        <v>212.18288788863001</v>
      </c>
      <c r="I310">
        <v>95.612983244749998</v>
      </c>
      <c r="J310">
        <v>95.612983244749998</v>
      </c>
      <c r="K310" t="s">
        <v>29</v>
      </c>
      <c r="L310" t="s">
        <v>16</v>
      </c>
      <c r="M310" t="s">
        <v>26</v>
      </c>
      <c r="N310" t="b">
        <v>1</v>
      </c>
    </row>
    <row r="311" spans="1:14" x14ac:dyDescent="0.2">
      <c r="A311">
        <v>682</v>
      </c>
      <c r="B311" t="s">
        <v>21</v>
      </c>
      <c r="C311" t="s">
        <v>21</v>
      </c>
      <c r="D311" t="s">
        <v>18</v>
      </c>
      <c r="E311">
        <v>14</v>
      </c>
      <c r="F311">
        <v>165</v>
      </c>
      <c r="G311">
        <v>42</v>
      </c>
      <c r="H311">
        <v>99.825380654602995</v>
      </c>
      <c r="I311">
        <v>46.344096275677003</v>
      </c>
      <c r="J311">
        <v>46.344096275677003</v>
      </c>
      <c r="K311" t="s">
        <v>29</v>
      </c>
      <c r="L311" t="s">
        <v>16</v>
      </c>
      <c r="M311" t="s">
        <v>26</v>
      </c>
      <c r="N311" t="b">
        <v>1</v>
      </c>
    </row>
    <row r="312" spans="1:14" x14ac:dyDescent="0.2">
      <c r="A312">
        <v>683</v>
      </c>
      <c r="B312" t="s">
        <v>21</v>
      </c>
      <c r="C312" t="s">
        <v>21</v>
      </c>
      <c r="D312" t="s">
        <v>14</v>
      </c>
      <c r="E312">
        <v>147</v>
      </c>
      <c r="F312">
        <v>85</v>
      </c>
      <c r="G312">
        <v>37</v>
      </c>
      <c r="H312">
        <v>227.14561367034</v>
      </c>
      <c r="I312">
        <v>100</v>
      </c>
      <c r="J312">
        <v>100</v>
      </c>
      <c r="K312" t="s">
        <v>29</v>
      </c>
      <c r="L312" t="s">
        <v>16</v>
      </c>
      <c r="M312" t="s">
        <v>26</v>
      </c>
      <c r="N312" t="b">
        <v>1</v>
      </c>
    </row>
    <row r="313" spans="1:14" x14ac:dyDescent="0.2">
      <c r="A313">
        <v>684</v>
      </c>
      <c r="B313" t="s">
        <v>21</v>
      </c>
      <c r="C313" t="s">
        <v>19</v>
      </c>
      <c r="D313" t="s">
        <v>18</v>
      </c>
      <c r="E313">
        <v>14</v>
      </c>
      <c r="F313">
        <v>173</v>
      </c>
      <c r="G313">
        <v>84</v>
      </c>
      <c r="H313">
        <v>118.21447959126</v>
      </c>
      <c r="I313">
        <v>0</v>
      </c>
      <c r="J313">
        <v>100</v>
      </c>
      <c r="K313" t="s">
        <v>29</v>
      </c>
      <c r="L313" t="s">
        <v>16</v>
      </c>
      <c r="M313" t="s">
        <v>26</v>
      </c>
      <c r="N313" t="b">
        <v>0</v>
      </c>
    </row>
    <row r="314" spans="1:14" x14ac:dyDescent="0.2">
      <c r="A314">
        <v>685</v>
      </c>
      <c r="B314" t="s">
        <v>21</v>
      </c>
      <c r="C314" t="s">
        <v>21</v>
      </c>
      <c r="D314" t="s">
        <v>14</v>
      </c>
      <c r="E314">
        <v>117</v>
      </c>
      <c r="F314">
        <v>81</v>
      </c>
      <c r="G314">
        <v>37</v>
      </c>
      <c r="H314">
        <v>213.35126960411</v>
      </c>
      <c r="I314">
        <v>99.583410383366001</v>
      </c>
      <c r="J314">
        <v>99.583410383366001</v>
      </c>
      <c r="K314" t="s">
        <v>29</v>
      </c>
      <c r="L314" t="s">
        <v>16</v>
      </c>
      <c r="M314" t="s">
        <v>26</v>
      </c>
      <c r="N314" t="b">
        <v>1</v>
      </c>
    </row>
    <row r="315" spans="1:14" x14ac:dyDescent="0.2">
      <c r="A315">
        <v>686</v>
      </c>
      <c r="B315" t="s">
        <v>21</v>
      </c>
      <c r="C315" t="s">
        <v>20</v>
      </c>
      <c r="D315" t="s">
        <v>18</v>
      </c>
      <c r="E315">
        <v>44</v>
      </c>
      <c r="F315">
        <v>152</v>
      </c>
      <c r="G315">
        <v>38</v>
      </c>
      <c r="H315">
        <v>117.83071742176</v>
      </c>
      <c r="I315">
        <v>8.7981095211678007</v>
      </c>
      <c r="J315">
        <v>44.437126134194003</v>
      </c>
      <c r="K315" t="s">
        <v>29</v>
      </c>
      <c r="L315" t="s">
        <v>16</v>
      </c>
      <c r="M315" t="s">
        <v>26</v>
      </c>
      <c r="N315" t="b">
        <v>0</v>
      </c>
    </row>
    <row r="316" spans="1:14" x14ac:dyDescent="0.2">
      <c r="A316">
        <v>687</v>
      </c>
      <c r="B316" t="s">
        <v>21</v>
      </c>
      <c r="C316" t="s">
        <v>21</v>
      </c>
      <c r="D316" t="s">
        <v>14</v>
      </c>
      <c r="E316">
        <v>117</v>
      </c>
      <c r="F316">
        <v>78</v>
      </c>
      <c r="G316">
        <v>35</v>
      </c>
      <c r="H316">
        <v>214.80757005896999</v>
      </c>
      <c r="I316">
        <v>99.579670426708006</v>
      </c>
      <c r="J316">
        <v>99.579670426708006</v>
      </c>
      <c r="K316" t="s">
        <v>29</v>
      </c>
      <c r="L316" t="s">
        <v>16</v>
      </c>
      <c r="M316" t="s">
        <v>26</v>
      </c>
      <c r="N316" t="b">
        <v>1</v>
      </c>
    </row>
    <row r="317" spans="1:14" x14ac:dyDescent="0.2">
      <c r="A317">
        <v>688</v>
      </c>
      <c r="B317" t="s">
        <v>21</v>
      </c>
      <c r="C317" t="s">
        <v>25</v>
      </c>
      <c r="D317" t="s">
        <v>18</v>
      </c>
      <c r="E317">
        <v>40</v>
      </c>
      <c r="F317">
        <v>144</v>
      </c>
      <c r="G317">
        <v>33</v>
      </c>
      <c r="H317">
        <v>122.7860004902</v>
      </c>
      <c r="I317">
        <v>6.3834134307383996</v>
      </c>
      <c r="J317">
        <v>48.235052120452004</v>
      </c>
      <c r="K317" t="s">
        <v>29</v>
      </c>
      <c r="L317" t="s">
        <v>16</v>
      </c>
      <c r="M317" t="s">
        <v>26</v>
      </c>
      <c r="N317" t="b">
        <v>0</v>
      </c>
    </row>
    <row r="318" spans="1:14" x14ac:dyDescent="0.2">
      <c r="A318">
        <v>689</v>
      </c>
      <c r="B318" t="s">
        <v>22</v>
      </c>
      <c r="C318" t="s">
        <v>22</v>
      </c>
      <c r="D318" t="s">
        <v>14</v>
      </c>
      <c r="E318">
        <v>280</v>
      </c>
      <c r="F318">
        <v>89</v>
      </c>
      <c r="G318">
        <v>70</v>
      </c>
      <c r="H318">
        <v>185.07584043150001</v>
      </c>
      <c r="I318">
        <v>97.043891610299994</v>
      </c>
      <c r="J318">
        <v>97.043891610299994</v>
      </c>
      <c r="K318" t="s">
        <v>29</v>
      </c>
      <c r="L318" t="s">
        <v>16</v>
      </c>
      <c r="M318" t="s">
        <v>26</v>
      </c>
      <c r="N318" t="b">
        <v>1</v>
      </c>
    </row>
    <row r="319" spans="1:14" x14ac:dyDescent="0.2">
      <c r="A319">
        <v>690</v>
      </c>
      <c r="B319" t="s">
        <v>22</v>
      </c>
      <c r="C319" t="s">
        <v>24</v>
      </c>
      <c r="D319" t="s">
        <v>18</v>
      </c>
      <c r="E319">
        <v>198</v>
      </c>
      <c r="F319">
        <v>113</v>
      </c>
      <c r="G319">
        <v>242</v>
      </c>
      <c r="H319">
        <v>174.84637610876001</v>
      </c>
      <c r="I319">
        <v>33.784063637559001</v>
      </c>
      <c r="J319">
        <v>66.215936362440999</v>
      </c>
      <c r="K319" t="s">
        <v>29</v>
      </c>
      <c r="L319" t="s">
        <v>16</v>
      </c>
      <c r="M319" t="s">
        <v>26</v>
      </c>
      <c r="N319" t="b">
        <v>0</v>
      </c>
    </row>
    <row r="320" spans="1:14" x14ac:dyDescent="0.2">
      <c r="A320">
        <v>691</v>
      </c>
      <c r="B320" t="s">
        <v>22</v>
      </c>
      <c r="C320" t="s">
        <v>22</v>
      </c>
      <c r="D320" t="s">
        <v>14</v>
      </c>
      <c r="E320">
        <v>284</v>
      </c>
      <c r="F320">
        <v>93</v>
      </c>
      <c r="G320">
        <v>70</v>
      </c>
      <c r="H320">
        <v>190.83831324727001</v>
      </c>
      <c r="I320">
        <v>100</v>
      </c>
      <c r="J320">
        <v>100</v>
      </c>
      <c r="K320" t="s">
        <v>29</v>
      </c>
      <c r="L320" t="s">
        <v>16</v>
      </c>
      <c r="M320" t="s">
        <v>26</v>
      </c>
      <c r="N320" t="b">
        <v>1</v>
      </c>
    </row>
    <row r="321" spans="1:14" x14ac:dyDescent="0.2">
      <c r="A321">
        <v>692</v>
      </c>
      <c r="B321" t="s">
        <v>22</v>
      </c>
      <c r="C321" t="s">
        <v>24</v>
      </c>
      <c r="D321" t="s">
        <v>18</v>
      </c>
      <c r="E321">
        <v>211</v>
      </c>
      <c r="F321">
        <v>108</v>
      </c>
      <c r="G321">
        <v>249</v>
      </c>
      <c r="H321">
        <v>182.07861888766999</v>
      </c>
      <c r="I321">
        <v>15.979981502809</v>
      </c>
      <c r="J321">
        <v>84.020018497191003</v>
      </c>
      <c r="K321" t="s">
        <v>29</v>
      </c>
      <c r="L321" t="s">
        <v>16</v>
      </c>
      <c r="M321" t="s">
        <v>26</v>
      </c>
      <c r="N321" t="b">
        <v>0</v>
      </c>
    </row>
    <row r="322" spans="1:14" x14ac:dyDescent="0.2">
      <c r="A322">
        <v>693</v>
      </c>
      <c r="B322" t="s">
        <v>22</v>
      </c>
      <c r="C322" t="s">
        <v>22</v>
      </c>
      <c r="D322" t="s">
        <v>14</v>
      </c>
      <c r="E322">
        <v>312</v>
      </c>
      <c r="F322">
        <v>100</v>
      </c>
      <c r="G322">
        <v>52</v>
      </c>
      <c r="H322">
        <v>222.70059762271001</v>
      </c>
      <c r="I322">
        <v>100</v>
      </c>
      <c r="J322">
        <v>100</v>
      </c>
      <c r="K322" t="s">
        <v>29</v>
      </c>
      <c r="L322" t="s">
        <v>16</v>
      </c>
      <c r="M322" t="s">
        <v>26</v>
      </c>
      <c r="N322" t="b">
        <v>1</v>
      </c>
    </row>
    <row r="323" spans="1:14" x14ac:dyDescent="0.2">
      <c r="A323">
        <v>694</v>
      </c>
      <c r="B323" t="s">
        <v>22</v>
      </c>
      <c r="C323" t="s">
        <v>22</v>
      </c>
      <c r="D323" t="s">
        <v>18</v>
      </c>
      <c r="E323">
        <v>249</v>
      </c>
      <c r="F323">
        <v>16</v>
      </c>
      <c r="G323">
        <v>202</v>
      </c>
      <c r="H323">
        <v>143.136740946</v>
      </c>
      <c r="I323">
        <v>99.168344452778996</v>
      </c>
      <c r="J323">
        <v>99.168344452778996</v>
      </c>
      <c r="K323" t="s">
        <v>29</v>
      </c>
      <c r="L323" t="s">
        <v>16</v>
      </c>
      <c r="M323" t="s">
        <v>26</v>
      </c>
      <c r="N323" t="b">
        <v>1</v>
      </c>
    </row>
    <row r="324" spans="1:14" x14ac:dyDescent="0.2">
      <c r="A324">
        <v>699</v>
      </c>
      <c r="B324" t="s">
        <v>23</v>
      </c>
      <c r="C324" t="s">
        <v>23</v>
      </c>
      <c r="D324" t="s">
        <v>14</v>
      </c>
      <c r="E324">
        <v>2</v>
      </c>
      <c r="F324">
        <v>100</v>
      </c>
      <c r="G324">
        <v>48</v>
      </c>
      <c r="H324">
        <v>276.28492336935</v>
      </c>
      <c r="I324">
        <v>100</v>
      </c>
      <c r="J324">
        <v>100</v>
      </c>
      <c r="K324" t="s">
        <v>29</v>
      </c>
      <c r="L324" t="s">
        <v>16</v>
      </c>
      <c r="M324" t="s">
        <v>26</v>
      </c>
      <c r="N324" t="b">
        <v>1</v>
      </c>
    </row>
    <row r="325" spans="1:14" x14ac:dyDescent="0.2">
      <c r="A325">
        <v>700</v>
      </c>
      <c r="B325" t="s">
        <v>23</v>
      </c>
      <c r="C325" t="s">
        <v>23</v>
      </c>
      <c r="D325" t="s">
        <v>18</v>
      </c>
      <c r="E325">
        <v>240</v>
      </c>
      <c r="F325">
        <v>13</v>
      </c>
      <c r="G325">
        <v>5</v>
      </c>
      <c r="H325">
        <v>19.986421329997</v>
      </c>
      <c r="I325">
        <v>100</v>
      </c>
      <c r="J325">
        <v>100</v>
      </c>
      <c r="K325" t="s">
        <v>29</v>
      </c>
      <c r="L325" t="s">
        <v>16</v>
      </c>
      <c r="M325" t="s">
        <v>26</v>
      </c>
      <c r="N325" t="b">
        <v>1</v>
      </c>
    </row>
    <row r="326" spans="1:14" x14ac:dyDescent="0.2">
      <c r="A326">
        <v>701</v>
      </c>
      <c r="B326" t="s">
        <v>23</v>
      </c>
      <c r="C326" t="s">
        <v>23</v>
      </c>
      <c r="D326" t="s">
        <v>14</v>
      </c>
      <c r="E326">
        <v>2</v>
      </c>
      <c r="F326">
        <v>100</v>
      </c>
      <c r="G326">
        <v>46</v>
      </c>
      <c r="H326">
        <v>276.20001264273998</v>
      </c>
      <c r="I326">
        <v>100</v>
      </c>
      <c r="J326">
        <v>100</v>
      </c>
      <c r="K326" t="s">
        <v>29</v>
      </c>
      <c r="L326" t="s">
        <v>16</v>
      </c>
      <c r="M326" t="s">
        <v>26</v>
      </c>
      <c r="N326" t="b">
        <v>1</v>
      </c>
    </row>
    <row r="327" spans="1:14" x14ac:dyDescent="0.2">
      <c r="A327">
        <v>702</v>
      </c>
      <c r="B327" t="s">
        <v>23</v>
      </c>
      <c r="C327" t="s">
        <v>23</v>
      </c>
      <c r="D327" t="s">
        <v>18</v>
      </c>
      <c r="E327">
        <v>236</v>
      </c>
      <c r="F327">
        <v>7</v>
      </c>
      <c r="G327">
        <v>0</v>
      </c>
      <c r="H327">
        <v>19.724183762161999</v>
      </c>
      <c r="I327">
        <v>100</v>
      </c>
      <c r="J327">
        <v>100</v>
      </c>
      <c r="K327" t="s">
        <v>29</v>
      </c>
      <c r="L327" t="s">
        <v>16</v>
      </c>
      <c r="M327" t="s">
        <v>26</v>
      </c>
      <c r="N327" t="b">
        <v>1</v>
      </c>
    </row>
    <row r="328" spans="1:14" x14ac:dyDescent="0.2">
      <c r="A328">
        <v>703</v>
      </c>
      <c r="B328" t="s">
        <v>23</v>
      </c>
      <c r="C328" t="s">
        <v>23</v>
      </c>
      <c r="D328" t="s">
        <v>14</v>
      </c>
      <c r="E328">
        <v>8</v>
      </c>
      <c r="F328">
        <v>98</v>
      </c>
      <c r="G328">
        <v>54</v>
      </c>
      <c r="H328">
        <v>271.26539006075001</v>
      </c>
      <c r="I328">
        <v>100</v>
      </c>
      <c r="J328">
        <v>100</v>
      </c>
      <c r="K328" t="s">
        <v>29</v>
      </c>
      <c r="L328" t="s">
        <v>16</v>
      </c>
      <c r="M328" t="s">
        <v>26</v>
      </c>
      <c r="N328" t="b">
        <v>1</v>
      </c>
    </row>
    <row r="329" spans="1:14" x14ac:dyDescent="0.2">
      <c r="A329">
        <v>704</v>
      </c>
      <c r="B329" t="s">
        <v>23</v>
      </c>
      <c r="C329" t="s">
        <v>23</v>
      </c>
      <c r="D329" t="s">
        <v>18</v>
      </c>
      <c r="E329">
        <v>229</v>
      </c>
      <c r="F329">
        <v>68</v>
      </c>
      <c r="G329">
        <v>45</v>
      </c>
      <c r="H329">
        <v>85.808824102897006</v>
      </c>
      <c r="I329">
        <v>84.767849116297</v>
      </c>
      <c r="J329">
        <v>84.767849116297</v>
      </c>
      <c r="K329" t="s">
        <v>29</v>
      </c>
      <c r="L329" t="s">
        <v>16</v>
      </c>
      <c r="M329" t="s">
        <v>26</v>
      </c>
      <c r="N329" t="b">
        <v>1</v>
      </c>
    </row>
    <row r="330" spans="1:14" x14ac:dyDescent="0.2">
      <c r="A330">
        <v>705</v>
      </c>
      <c r="B330" t="s">
        <v>24</v>
      </c>
      <c r="C330" t="s">
        <v>23</v>
      </c>
      <c r="D330" t="s">
        <v>14</v>
      </c>
      <c r="E330">
        <v>130</v>
      </c>
      <c r="F330">
        <v>7</v>
      </c>
      <c r="G330">
        <v>65</v>
      </c>
      <c r="H330">
        <v>336.23428320390002</v>
      </c>
      <c r="I330">
        <v>1.9125237492530001</v>
      </c>
      <c r="J330">
        <v>62.922781846569997</v>
      </c>
      <c r="K330" t="s">
        <v>29</v>
      </c>
      <c r="L330" t="s">
        <v>16</v>
      </c>
      <c r="M330" t="s">
        <v>26</v>
      </c>
      <c r="N330" t="b">
        <v>0</v>
      </c>
    </row>
    <row r="331" spans="1:14" x14ac:dyDescent="0.2">
      <c r="A331">
        <v>706</v>
      </c>
      <c r="B331" t="s">
        <v>24</v>
      </c>
      <c r="C331" t="s">
        <v>24</v>
      </c>
      <c r="D331" t="s">
        <v>18</v>
      </c>
      <c r="E331">
        <v>169</v>
      </c>
      <c r="F331">
        <v>163</v>
      </c>
      <c r="G331">
        <v>162</v>
      </c>
      <c r="H331">
        <v>156.46249663763001</v>
      </c>
      <c r="I331">
        <v>58.494403160887003</v>
      </c>
      <c r="J331">
        <v>58.494403160887003</v>
      </c>
      <c r="K331" t="s">
        <v>29</v>
      </c>
      <c r="L331" t="s">
        <v>16</v>
      </c>
      <c r="M331" t="s">
        <v>26</v>
      </c>
      <c r="N331" t="b">
        <v>1</v>
      </c>
    </row>
    <row r="332" spans="1:14" x14ac:dyDescent="0.2">
      <c r="A332">
        <v>707</v>
      </c>
      <c r="B332" t="s">
        <v>24</v>
      </c>
      <c r="C332" t="s">
        <v>25</v>
      </c>
      <c r="D332" t="s">
        <v>14</v>
      </c>
      <c r="E332">
        <v>84</v>
      </c>
      <c r="F332">
        <v>2</v>
      </c>
      <c r="G332">
        <v>67</v>
      </c>
      <c r="H332">
        <v>358.74072224063002</v>
      </c>
      <c r="I332">
        <v>0</v>
      </c>
      <c r="J332">
        <v>77.553845277036999</v>
      </c>
      <c r="K332" t="s">
        <v>29</v>
      </c>
      <c r="L332" t="s">
        <v>16</v>
      </c>
      <c r="M332" t="s">
        <v>26</v>
      </c>
      <c r="N332" t="b">
        <v>0</v>
      </c>
    </row>
    <row r="333" spans="1:14" x14ac:dyDescent="0.2">
      <c r="A333">
        <v>708</v>
      </c>
      <c r="B333" t="s">
        <v>24</v>
      </c>
      <c r="C333" t="s">
        <v>24</v>
      </c>
      <c r="D333" t="s">
        <v>18</v>
      </c>
      <c r="E333">
        <v>171</v>
      </c>
      <c r="F333">
        <v>171</v>
      </c>
      <c r="G333">
        <v>168</v>
      </c>
      <c r="H333">
        <v>147.13071309463999</v>
      </c>
      <c r="I333">
        <v>82.031598709147005</v>
      </c>
      <c r="J333">
        <v>82.031598709147005</v>
      </c>
      <c r="K333" t="s">
        <v>29</v>
      </c>
      <c r="L333" t="s">
        <v>16</v>
      </c>
      <c r="M333" t="s">
        <v>26</v>
      </c>
      <c r="N333" t="b">
        <v>1</v>
      </c>
    </row>
    <row r="334" spans="1:14" x14ac:dyDescent="0.2">
      <c r="A334">
        <v>709</v>
      </c>
      <c r="B334" t="s">
        <v>24</v>
      </c>
      <c r="C334" t="s">
        <v>25</v>
      </c>
      <c r="D334" t="s">
        <v>14</v>
      </c>
      <c r="E334">
        <v>72</v>
      </c>
      <c r="F334">
        <v>2</v>
      </c>
      <c r="G334">
        <v>58</v>
      </c>
      <c r="H334">
        <v>369.50344307325003</v>
      </c>
      <c r="I334">
        <v>0</v>
      </c>
      <c r="J334">
        <v>69.431464255364006</v>
      </c>
      <c r="K334" t="s">
        <v>29</v>
      </c>
      <c r="L334" t="s">
        <v>16</v>
      </c>
      <c r="M334" t="s">
        <v>26</v>
      </c>
      <c r="N334" t="b">
        <v>0</v>
      </c>
    </row>
    <row r="335" spans="1:14" x14ac:dyDescent="0.2">
      <c r="A335">
        <v>710</v>
      </c>
      <c r="B335" t="s">
        <v>24</v>
      </c>
      <c r="C335" t="s">
        <v>25</v>
      </c>
      <c r="D335" t="s">
        <v>18</v>
      </c>
      <c r="E335">
        <v>149</v>
      </c>
      <c r="F335">
        <v>149</v>
      </c>
      <c r="G335">
        <v>147</v>
      </c>
      <c r="H335">
        <v>184.78694973965</v>
      </c>
      <c r="I335">
        <v>45.032056276652</v>
      </c>
      <c r="J335">
        <v>46.475402512834997</v>
      </c>
      <c r="K335" t="s">
        <v>29</v>
      </c>
      <c r="L335" t="s">
        <v>16</v>
      </c>
      <c r="M335" t="s">
        <v>26</v>
      </c>
      <c r="N335" t="b">
        <v>0</v>
      </c>
    </row>
    <row r="336" spans="1:14" x14ac:dyDescent="0.2">
      <c r="A336">
        <v>711</v>
      </c>
      <c r="B336" t="s">
        <v>25</v>
      </c>
      <c r="C336" t="s">
        <v>25</v>
      </c>
      <c r="D336" t="s">
        <v>14</v>
      </c>
      <c r="E336">
        <v>56</v>
      </c>
      <c r="F336">
        <v>93</v>
      </c>
      <c r="G336">
        <v>37</v>
      </c>
      <c r="H336">
        <v>87.943349066736005</v>
      </c>
      <c r="I336">
        <v>99.999717858592007</v>
      </c>
      <c r="J336">
        <v>99.999717858592007</v>
      </c>
      <c r="K336" t="s">
        <v>29</v>
      </c>
      <c r="L336" t="s">
        <v>16</v>
      </c>
      <c r="M336" t="s">
        <v>26</v>
      </c>
      <c r="N336" t="b">
        <v>1</v>
      </c>
    </row>
    <row r="337" spans="1:14" x14ac:dyDescent="0.2">
      <c r="A337">
        <v>712</v>
      </c>
      <c r="B337" t="s">
        <v>25</v>
      </c>
      <c r="C337" t="s">
        <v>25</v>
      </c>
      <c r="D337" t="s">
        <v>18</v>
      </c>
      <c r="E337">
        <v>178</v>
      </c>
      <c r="F337">
        <v>168</v>
      </c>
      <c r="G337">
        <v>11</v>
      </c>
      <c r="H337">
        <v>65.002542722051004</v>
      </c>
      <c r="I337">
        <v>99.658552467863004</v>
      </c>
      <c r="J337">
        <v>99.658552467863004</v>
      </c>
      <c r="K337" t="s">
        <v>29</v>
      </c>
      <c r="L337" t="s">
        <v>16</v>
      </c>
      <c r="M337" t="s">
        <v>26</v>
      </c>
      <c r="N337" t="b">
        <v>1</v>
      </c>
    </row>
    <row r="338" spans="1:14" x14ac:dyDescent="0.2">
      <c r="A338">
        <v>713</v>
      </c>
      <c r="B338" t="s">
        <v>25</v>
      </c>
      <c r="C338" t="s">
        <v>25</v>
      </c>
      <c r="D338" t="s">
        <v>14</v>
      </c>
      <c r="E338">
        <v>68</v>
      </c>
      <c r="F338">
        <v>29</v>
      </c>
      <c r="G338">
        <v>49</v>
      </c>
      <c r="H338">
        <v>125.24990537735</v>
      </c>
      <c r="I338">
        <v>100</v>
      </c>
      <c r="J338">
        <v>100</v>
      </c>
      <c r="K338" t="s">
        <v>29</v>
      </c>
      <c r="L338" t="s">
        <v>16</v>
      </c>
      <c r="M338" t="s">
        <v>26</v>
      </c>
      <c r="N338" t="b">
        <v>1</v>
      </c>
    </row>
    <row r="339" spans="1:14" x14ac:dyDescent="0.2">
      <c r="A339">
        <v>714</v>
      </c>
      <c r="B339" t="s">
        <v>25</v>
      </c>
      <c r="C339" t="s">
        <v>25</v>
      </c>
      <c r="D339" t="s">
        <v>18</v>
      </c>
      <c r="E339">
        <v>149</v>
      </c>
      <c r="F339">
        <v>159</v>
      </c>
      <c r="G339">
        <v>90</v>
      </c>
      <c r="H339">
        <v>97.235828146296001</v>
      </c>
      <c r="I339">
        <v>99.860114289842002</v>
      </c>
      <c r="J339">
        <v>99.860114289842002</v>
      </c>
      <c r="K339" t="s">
        <v>29</v>
      </c>
      <c r="L339" t="s">
        <v>16</v>
      </c>
      <c r="M339" t="s">
        <v>26</v>
      </c>
      <c r="N339" t="b">
        <v>1</v>
      </c>
    </row>
    <row r="340" spans="1:14" x14ac:dyDescent="0.2">
      <c r="A340">
        <v>715</v>
      </c>
      <c r="B340" t="s">
        <v>20</v>
      </c>
      <c r="C340" t="s">
        <v>23</v>
      </c>
      <c r="D340" t="s">
        <v>14</v>
      </c>
      <c r="E340">
        <v>146</v>
      </c>
      <c r="F340">
        <v>12</v>
      </c>
      <c r="G340">
        <v>45</v>
      </c>
      <c r="H340">
        <v>153.38730310602</v>
      </c>
      <c r="I340">
        <v>0</v>
      </c>
      <c r="J340">
        <v>51.201217045177998</v>
      </c>
      <c r="K340" t="s">
        <v>29</v>
      </c>
      <c r="L340" t="s">
        <v>16</v>
      </c>
      <c r="M340" t="s">
        <v>26</v>
      </c>
      <c r="N340" t="b">
        <v>0</v>
      </c>
    </row>
    <row r="341" spans="1:14" x14ac:dyDescent="0.2">
      <c r="A341">
        <v>716</v>
      </c>
      <c r="B341" t="s">
        <v>20</v>
      </c>
      <c r="C341" t="s">
        <v>22</v>
      </c>
      <c r="D341" t="s">
        <v>18</v>
      </c>
      <c r="E341">
        <v>122</v>
      </c>
      <c r="F341">
        <v>110</v>
      </c>
      <c r="G341">
        <v>110</v>
      </c>
      <c r="H341">
        <v>197.13123142301001</v>
      </c>
      <c r="I341">
        <v>2.3869163129083999E-2</v>
      </c>
      <c r="J341">
        <v>50.484634296770999</v>
      </c>
      <c r="K341" t="s">
        <v>29</v>
      </c>
      <c r="L341" t="s">
        <v>16</v>
      </c>
      <c r="M341" t="s">
        <v>26</v>
      </c>
      <c r="N341" t="b">
        <v>0</v>
      </c>
    </row>
    <row r="342" spans="1:14" x14ac:dyDescent="0.2">
      <c r="A342">
        <v>717</v>
      </c>
      <c r="B342" t="s">
        <v>20</v>
      </c>
      <c r="C342" t="s">
        <v>23</v>
      </c>
      <c r="D342" t="s">
        <v>14</v>
      </c>
      <c r="E342">
        <v>42</v>
      </c>
      <c r="F342">
        <v>9</v>
      </c>
      <c r="G342">
        <v>45</v>
      </c>
      <c r="H342">
        <v>61.980419386659001</v>
      </c>
      <c r="I342">
        <v>5.6428281629039001E-5</v>
      </c>
      <c r="J342">
        <v>58.934205187902997</v>
      </c>
      <c r="K342" t="s">
        <v>29</v>
      </c>
      <c r="L342" t="s">
        <v>16</v>
      </c>
      <c r="M342" t="s">
        <v>26</v>
      </c>
      <c r="N342" t="b">
        <v>0</v>
      </c>
    </row>
    <row r="343" spans="1:14" x14ac:dyDescent="0.2">
      <c r="A343">
        <v>718</v>
      </c>
      <c r="B343" t="s">
        <v>20</v>
      </c>
      <c r="C343" t="s">
        <v>25</v>
      </c>
      <c r="D343" t="s">
        <v>18</v>
      </c>
      <c r="E343">
        <v>124</v>
      </c>
      <c r="F343">
        <v>115</v>
      </c>
      <c r="G343">
        <v>106</v>
      </c>
      <c r="H343">
        <v>199.37326832834</v>
      </c>
      <c r="I343">
        <v>8.9156684973881999E-3</v>
      </c>
      <c r="J343">
        <v>94.720908540476998</v>
      </c>
      <c r="K343" t="s">
        <v>29</v>
      </c>
      <c r="L343" t="s">
        <v>16</v>
      </c>
      <c r="M343" t="s">
        <v>26</v>
      </c>
      <c r="N343" t="b">
        <v>0</v>
      </c>
    </row>
    <row r="344" spans="1:14" x14ac:dyDescent="0.2">
      <c r="A344">
        <v>719</v>
      </c>
      <c r="B344" t="s">
        <v>20</v>
      </c>
      <c r="C344" t="s">
        <v>19</v>
      </c>
      <c r="D344" t="s">
        <v>14</v>
      </c>
      <c r="E344">
        <v>141</v>
      </c>
      <c r="F344">
        <v>11</v>
      </c>
      <c r="G344">
        <v>48</v>
      </c>
      <c r="H344">
        <v>149.28596474893001</v>
      </c>
      <c r="I344">
        <v>0</v>
      </c>
      <c r="J344">
        <v>49.789211887244001</v>
      </c>
      <c r="K344" t="s">
        <v>29</v>
      </c>
      <c r="L344" t="s">
        <v>16</v>
      </c>
      <c r="M344" t="s">
        <v>26</v>
      </c>
      <c r="N344" t="b">
        <v>0</v>
      </c>
    </row>
    <row r="345" spans="1:14" x14ac:dyDescent="0.2">
      <c r="A345">
        <v>720</v>
      </c>
      <c r="B345" t="s">
        <v>20</v>
      </c>
      <c r="C345" t="s">
        <v>19</v>
      </c>
      <c r="D345" t="s">
        <v>18</v>
      </c>
      <c r="E345">
        <v>121</v>
      </c>
      <c r="F345">
        <v>125</v>
      </c>
      <c r="G345">
        <v>125</v>
      </c>
      <c r="H345">
        <v>214.38301932057001</v>
      </c>
      <c r="I345">
        <v>6.4756656949705</v>
      </c>
      <c r="J345">
        <v>46.093649899886998</v>
      </c>
      <c r="K345" t="s">
        <v>29</v>
      </c>
      <c r="L345" t="s">
        <v>16</v>
      </c>
      <c r="M345" t="s">
        <v>26</v>
      </c>
      <c r="N345" t="b">
        <v>0</v>
      </c>
    </row>
    <row r="346" spans="1:14" x14ac:dyDescent="0.2">
      <c r="A346">
        <v>721</v>
      </c>
      <c r="B346" t="s">
        <v>13</v>
      </c>
      <c r="C346" t="s">
        <v>13</v>
      </c>
      <c r="D346" t="s">
        <v>14</v>
      </c>
      <c r="E346">
        <v>212</v>
      </c>
      <c r="F346">
        <v>95</v>
      </c>
      <c r="G346">
        <v>59</v>
      </c>
      <c r="H346">
        <v>304.30140187504998</v>
      </c>
      <c r="I346">
        <v>76.430866044338003</v>
      </c>
      <c r="J346">
        <v>76.430866044338003</v>
      </c>
      <c r="K346" t="s">
        <v>29</v>
      </c>
      <c r="L346" t="s">
        <v>16</v>
      </c>
      <c r="M346" t="s">
        <v>27</v>
      </c>
      <c r="N346" t="b">
        <v>1</v>
      </c>
    </row>
    <row r="347" spans="1:14" x14ac:dyDescent="0.2">
      <c r="A347">
        <v>722</v>
      </c>
      <c r="B347" t="s">
        <v>13</v>
      </c>
      <c r="C347" t="s">
        <v>19</v>
      </c>
      <c r="D347" t="s">
        <v>18</v>
      </c>
      <c r="E347">
        <v>55</v>
      </c>
      <c r="F347">
        <v>142</v>
      </c>
      <c r="G347">
        <v>244</v>
      </c>
      <c r="H347">
        <v>152.72388127904</v>
      </c>
      <c r="I347">
        <v>2.4264161100487E-3</v>
      </c>
      <c r="J347">
        <v>99.727507828013003</v>
      </c>
      <c r="K347" t="s">
        <v>29</v>
      </c>
      <c r="L347" t="s">
        <v>16</v>
      </c>
      <c r="M347" t="s">
        <v>27</v>
      </c>
      <c r="N347" t="b">
        <v>0</v>
      </c>
    </row>
    <row r="348" spans="1:14" x14ac:dyDescent="0.2">
      <c r="A348">
        <v>723</v>
      </c>
      <c r="B348" t="s">
        <v>13</v>
      </c>
      <c r="C348" t="s">
        <v>13</v>
      </c>
      <c r="D348" t="s">
        <v>14</v>
      </c>
      <c r="E348">
        <v>212</v>
      </c>
      <c r="F348">
        <v>96</v>
      </c>
      <c r="G348">
        <v>57</v>
      </c>
      <c r="H348">
        <v>305.55967205344001</v>
      </c>
      <c r="I348">
        <v>62.693231596902997</v>
      </c>
      <c r="J348">
        <v>62.693231596902997</v>
      </c>
      <c r="K348" t="s">
        <v>29</v>
      </c>
      <c r="L348" t="s">
        <v>16</v>
      </c>
      <c r="M348" t="s">
        <v>27</v>
      </c>
      <c r="N348" t="b">
        <v>1</v>
      </c>
    </row>
    <row r="349" spans="1:14" x14ac:dyDescent="0.2">
      <c r="A349">
        <v>724</v>
      </c>
      <c r="B349" t="s">
        <v>13</v>
      </c>
      <c r="C349" t="s">
        <v>19</v>
      </c>
      <c r="D349" t="s">
        <v>18</v>
      </c>
      <c r="E349">
        <v>42</v>
      </c>
      <c r="F349">
        <v>139</v>
      </c>
      <c r="G349">
        <v>251</v>
      </c>
      <c r="H349">
        <v>144.89050402076001</v>
      </c>
      <c r="I349">
        <v>0</v>
      </c>
      <c r="J349">
        <v>99.975284412646005</v>
      </c>
      <c r="K349" t="s">
        <v>29</v>
      </c>
      <c r="L349" t="s">
        <v>16</v>
      </c>
      <c r="M349" t="s">
        <v>27</v>
      </c>
      <c r="N349" t="b">
        <v>0</v>
      </c>
    </row>
    <row r="350" spans="1:14" x14ac:dyDescent="0.2">
      <c r="A350">
        <v>725</v>
      </c>
      <c r="B350" t="s">
        <v>13</v>
      </c>
      <c r="C350" t="s">
        <v>13</v>
      </c>
      <c r="D350" t="s">
        <v>14</v>
      </c>
      <c r="E350">
        <v>252</v>
      </c>
      <c r="F350">
        <v>92</v>
      </c>
      <c r="G350">
        <v>53</v>
      </c>
      <c r="H350">
        <v>335.71131513606002</v>
      </c>
      <c r="I350">
        <v>100</v>
      </c>
      <c r="J350">
        <v>100</v>
      </c>
      <c r="K350" t="s">
        <v>29</v>
      </c>
      <c r="L350" t="s">
        <v>16</v>
      </c>
      <c r="M350" t="s">
        <v>27</v>
      </c>
      <c r="N350" t="b">
        <v>1</v>
      </c>
    </row>
    <row r="351" spans="1:14" x14ac:dyDescent="0.2">
      <c r="A351">
        <v>726</v>
      </c>
      <c r="B351" t="s">
        <v>13</v>
      </c>
      <c r="C351" t="s">
        <v>13</v>
      </c>
      <c r="D351" t="s">
        <v>18</v>
      </c>
      <c r="E351">
        <v>75</v>
      </c>
      <c r="F351">
        <v>35</v>
      </c>
      <c r="G351">
        <v>238</v>
      </c>
      <c r="H351">
        <v>84.820372388886994</v>
      </c>
      <c r="I351">
        <v>78.848190311156998</v>
      </c>
      <c r="J351">
        <v>78.848190311156998</v>
      </c>
      <c r="K351" t="s">
        <v>29</v>
      </c>
      <c r="L351" t="s">
        <v>16</v>
      </c>
      <c r="M351" t="s">
        <v>27</v>
      </c>
      <c r="N351" t="b">
        <v>1</v>
      </c>
    </row>
    <row r="352" spans="1:14" x14ac:dyDescent="0.2">
      <c r="A352">
        <v>727</v>
      </c>
      <c r="B352" t="s">
        <v>19</v>
      </c>
      <c r="C352" t="s">
        <v>19</v>
      </c>
      <c r="D352" t="s">
        <v>14</v>
      </c>
      <c r="E352">
        <v>201</v>
      </c>
      <c r="F352">
        <v>96</v>
      </c>
      <c r="G352">
        <v>46</v>
      </c>
      <c r="H352">
        <v>219.89716241146999</v>
      </c>
      <c r="I352">
        <v>96.651884337823006</v>
      </c>
      <c r="J352">
        <v>96.651884337823006</v>
      </c>
      <c r="K352" t="s">
        <v>29</v>
      </c>
      <c r="L352" t="s">
        <v>16</v>
      </c>
      <c r="M352" t="s">
        <v>27</v>
      </c>
      <c r="N352" t="b">
        <v>1</v>
      </c>
    </row>
    <row r="353" spans="1:14" x14ac:dyDescent="0.2">
      <c r="A353">
        <v>728</v>
      </c>
      <c r="B353" t="s">
        <v>19</v>
      </c>
      <c r="C353" t="s">
        <v>19</v>
      </c>
      <c r="D353" t="s">
        <v>18</v>
      </c>
      <c r="E353">
        <v>27</v>
      </c>
      <c r="F353">
        <v>144</v>
      </c>
      <c r="G353">
        <v>206</v>
      </c>
      <c r="H353">
        <v>84.546849117405003</v>
      </c>
      <c r="I353">
        <v>97.976425392501</v>
      </c>
      <c r="J353">
        <v>97.976425392501</v>
      </c>
      <c r="K353" t="s">
        <v>29</v>
      </c>
      <c r="L353" t="s">
        <v>16</v>
      </c>
      <c r="M353" t="s">
        <v>27</v>
      </c>
      <c r="N353" t="b">
        <v>1</v>
      </c>
    </row>
    <row r="354" spans="1:14" x14ac:dyDescent="0.2">
      <c r="A354">
        <v>729</v>
      </c>
      <c r="B354" t="s">
        <v>19</v>
      </c>
      <c r="C354" t="s">
        <v>19</v>
      </c>
      <c r="D354" t="s">
        <v>14</v>
      </c>
      <c r="E354">
        <v>194</v>
      </c>
      <c r="F354">
        <v>100</v>
      </c>
      <c r="G354">
        <v>45</v>
      </c>
      <c r="H354">
        <v>212.43671320012999</v>
      </c>
      <c r="I354">
        <v>100</v>
      </c>
      <c r="J354">
        <v>100</v>
      </c>
      <c r="K354" t="s">
        <v>29</v>
      </c>
      <c r="L354" t="s">
        <v>16</v>
      </c>
      <c r="M354" t="s">
        <v>27</v>
      </c>
      <c r="N354" t="b">
        <v>1</v>
      </c>
    </row>
    <row r="355" spans="1:14" x14ac:dyDescent="0.2">
      <c r="A355">
        <v>730</v>
      </c>
      <c r="B355" t="s">
        <v>19</v>
      </c>
      <c r="C355" t="s">
        <v>19</v>
      </c>
      <c r="D355" t="s">
        <v>18</v>
      </c>
      <c r="E355">
        <v>0</v>
      </c>
      <c r="F355">
        <v>179</v>
      </c>
      <c r="G355">
        <v>230</v>
      </c>
      <c r="H355">
        <v>114.26124135608001</v>
      </c>
      <c r="I355">
        <v>100</v>
      </c>
      <c r="J355">
        <v>100</v>
      </c>
      <c r="K355" t="s">
        <v>29</v>
      </c>
      <c r="L355" t="s">
        <v>16</v>
      </c>
      <c r="M355" t="s">
        <v>27</v>
      </c>
      <c r="N355" t="b">
        <v>1</v>
      </c>
    </row>
    <row r="356" spans="1:14" x14ac:dyDescent="0.2">
      <c r="A356">
        <v>731</v>
      </c>
      <c r="B356" t="s">
        <v>19</v>
      </c>
      <c r="C356" t="s">
        <v>19</v>
      </c>
      <c r="D356" t="s">
        <v>14</v>
      </c>
      <c r="E356">
        <v>122</v>
      </c>
      <c r="F356">
        <v>5</v>
      </c>
      <c r="G356">
        <v>62</v>
      </c>
      <c r="H356">
        <v>185.31497180440999</v>
      </c>
      <c r="I356">
        <v>44.361703674923</v>
      </c>
      <c r="J356">
        <v>44.361703674923</v>
      </c>
      <c r="K356" t="s">
        <v>29</v>
      </c>
      <c r="L356" t="s">
        <v>16</v>
      </c>
      <c r="M356" t="s">
        <v>27</v>
      </c>
      <c r="N356" t="b">
        <v>1</v>
      </c>
    </row>
    <row r="357" spans="1:14" x14ac:dyDescent="0.2">
      <c r="A357">
        <v>732</v>
      </c>
      <c r="B357" t="s">
        <v>19</v>
      </c>
      <c r="C357" t="s">
        <v>19</v>
      </c>
      <c r="D357" t="s">
        <v>18</v>
      </c>
      <c r="E357">
        <v>155</v>
      </c>
      <c r="F357">
        <v>162</v>
      </c>
      <c r="G357">
        <v>160</v>
      </c>
      <c r="H357">
        <v>161.94948614450001</v>
      </c>
      <c r="I357">
        <v>46.385643553042001</v>
      </c>
      <c r="J357">
        <v>46.385643553042001</v>
      </c>
      <c r="K357" t="s">
        <v>29</v>
      </c>
      <c r="L357" t="s">
        <v>16</v>
      </c>
      <c r="M357" t="s">
        <v>27</v>
      </c>
      <c r="N357" t="b">
        <v>1</v>
      </c>
    </row>
    <row r="358" spans="1:14" x14ac:dyDescent="0.2">
      <c r="A358">
        <v>733</v>
      </c>
      <c r="B358" t="s">
        <v>21</v>
      </c>
      <c r="C358" t="s">
        <v>21</v>
      </c>
      <c r="D358" t="s">
        <v>14</v>
      </c>
      <c r="E358">
        <v>125</v>
      </c>
      <c r="F358">
        <v>90</v>
      </c>
      <c r="G358">
        <v>33</v>
      </c>
      <c r="H358">
        <v>210.01577748879001</v>
      </c>
      <c r="I358">
        <v>99.866716398791993</v>
      </c>
      <c r="J358">
        <v>99.866716398791993</v>
      </c>
      <c r="K358" t="s">
        <v>29</v>
      </c>
      <c r="L358" t="s">
        <v>16</v>
      </c>
      <c r="M358" t="s">
        <v>27</v>
      </c>
      <c r="N358" t="b">
        <v>1</v>
      </c>
    </row>
    <row r="359" spans="1:14" x14ac:dyDescent="0.2">
      <c r="A359">
        <v>734</v>
      </c>
      <c r="B359" t="s">
        <v>21</v>
      </c>
      <c r="C359" t="s">
        <v>21</v>
      </c>
      <c r="D359" t="s">
        <v>18</v>
      </c>
      <c r="E359">
        <v>15</v>
      </c>
      <c r="F359">
        <v>155</v>
      </c>
      <c r="G359">
        <v>30</v>
      </c>
      <c r="H359">
        <v>105.39820042693999</v>
      </c>
      <c r="I359">
        <v>50.919583491567998</v>
      </c>
      <c r="J359">
        <v>50.919583491567998</v>
      </c>
      <c r="K359" t="s">
        <v>29</v>
      </c>
      <c r="L359" t="s">
        <v>16</v>
      </c>
      <c r="M359" t="s">
        <v>27</v>
      </c>
      <c r="N359" t="b">
        <v>1</v>
      </c>
    </row>
    <row r="360" spans="1:14" x14ac:dyDescent="0.2">
      <c r="A360">
        <v>735</v>
      </c>
      <c r="B360" t="s">
        <v>21</v>
      </c>
      <c r="C360" t="s">
        <v>19</v>
      </c>
      <c r="D360" t="s">
        <v>14</v>
      </c>
      <c r="E360">
        <v>156</v>
      </c>
      <c r="F360">
        <v>100</v>
      </c>
      <c r="G360">
        <v>34</v>
      </c>
      <c r="H360">
        <v>222.39129197195999</v>
      </c>
      <c r="I360">
        <v>0.52641943931730995</v>
      </c>
      <c r="J360">
        <v>99.473580560683004</v>
      </c>
      <c r="K360" t="s">
        <v>29</v>
      </c>
      <c r="L360" t="s">
        <v>16</v>
      </c>
      <c r="M360" t="s">
        <v>27</v>
      </c>
      <c r="N360" t="b">
        <v>0</v>
      </c>
    </row>
    <row r="361" spans="1:14" x14ac:dyDescent="0.2">
      <c r="A361">
        <v>736</v>
      </c>
      <c r="B361" t="s">
        <v>21</v>
      </c>
      <c r="C361" t="s">
        <v>19</v>
      </c>
      <c r="D361" t="s">
        <v>18</v>
      </c>
      <c r="E361">
        <v>0</v>
      </c>
      <c r="F361">
        <v>175</v>
      </c>
      <c r="G361">
        <v>104</v>
      </c>
      <c r="H361">
        <v>131.41391818404</v>
      </c>
      <c r="I361">
        <v>0</v>
      </c>
      <c r="J361">
        <v>100</v>
      </c>
      <c r="K361" t="s">
        <v>29</v>
      </c>
      <c r="L361" t="s">
        <v>16</v>
      </c>
      <c r="M361" t="s">
        <v>27</v>
      </c>
      <c r="N361" t="b">
        <v>0</v>
      </c>
    </row>
    <row r="362" spans="1:14" x14ac:dyDescent="0.2">
      <c r="A362">
        <v>737</v>
      </c>
      <c r="B362" t="s">
        <v>21</v>
      </c>
      <c r="C362" t="s">
        <v>21</v>
      </c>
      <c r="D362" t="s">
        <v>14</v>
      </c>
      <c r="E362">
        <v>116</v>
      </c>
      <c r="F362">
        <v>77</v>
      </c>
      <c r="G362">
        <v>37</v>
      </c>
      <c r="H362">
        <v>216.15367405789999</v>
      </c>
      <c r="I362">
        <v>100</v>
      </c>
      <c r="J362">
        <v>100</v>
      </c>
      <c r="K362" t="s">
        <v>29</v>
      </c>
      <c r="L362" t="s">
        <v>16</v>
      </c>
      <c r="M362" t="s">
        <v>27</v>
      </c>
      <c r="N362" t="b">
        <v>1</v>
      </c>
    </row>
    <row r="363" spans="1:14" x14ac:dyDescent="0.2">
      <c r="A363">
        <v>738</v>
      </c>
      <c r="B363" t="s">
        <v>21</v>
      </c>
      <c r="C363" t="s">
        <v>25</v>
      </c>
      <c r="D363" t="s">
        <v>18</v>
      </c>
      <c r="E363">
        <v>43</v>
      </c>
      <c r="F363">
        <v>153</v>
      </c>
      <c r="G363">
        <v>36</v>
      </c>
      <c r="H363">
        <v>116.17036842795</v>
      </c>
      <c r="I363">
        <v>14.862379983752</v>
      </c>
      <c r="J363">
        <v>45.199384707870998</v>
      </c>
      <c r="K363" t="s">
        <v>29</v>
      </c>
      <c r="L363" t="s">
        <v>16</v>
      </c>
      <c r="M363" t="s">
        <v>27</v>
      </c>
      <c r="N363" t="b">
        <v>0</v>
      </c>
    </row>
    <row r="364" spans="1:14" x14ac:dyDescent="0.2">
      <c r="A364">
        <v>739</v>
      </c>
      <c r="B364" t="s">
        <v>22</v>
      </c>
      <c r="C364" t="s">
        <v>22</v>
      </c>
      <c r="D364" t="s">
        <v>14</v>
      </c>
      <c r="E364">
        <v>284</v>
      </c>
      <c r="F364">
        <v>86</v>
      </c>
      <c r="G364">
        <v>69</v>
      </c>
      <c r="H364">
        <v>187.62758426921999</v>
      </c>
      <c r="I364">
        <v>97.248613416050006</v>
      </c>
      <c r="J364">
        <v>97.248613416050006</v>
      </c>
      <c r="K364" t="s">
        <v>29</v>
      </c>
      <c r="L364" t="s">
        <v>16</v>
      </c>
      <c r="M364" t="s">
        <v>27</v>
      </c>
      <c r="N364" t="b">
        <v>1</v>
      </c>
    </row>
    <row r="365" spans="1:14" x14ac:dyDescent="0.2">
      <c r="A365">
        <v>740</v>
      </c>
      <c r="B365" t="s">
        <v>22</v>
      </c>
      <c r="C365" t="s">
        <v>24</v>
      </c>
      <c r="D365" t="s">
        <v>18</v>
      </c>
      <c r="E365">
        <v>203</v>
      </c>
      <c r="F365">
        <v>112</v>
      </c>
      <c r="G365">
        <v>239</v>
      </c>
      <c r="H365">
        <v>174.08022897536</v>
      </c>
      <c r="I365">
        <v>36.765395469147997</v>
      </c>
      <c r="J365">
        <v>63.234604530852003</v>
      </c>
      <c r="K365" t="s">
        <v>29</v>
      </c>
      <c r="L365" t="s">
        <v>16</v>
      </c>
      <c r="M365" t="s">
        <v>27</v>
      </c>
      <c r="N365" t="b">
        <v>0</v>
      </c>
    </row>
    <row r="366" spans="1:14" x14ac:dyDescent="0.2">
      <c r="A366">
        <v>741</v>
      </c>
      <c r="B366" t="s">
        <v>22</v>
      </c>
      <c r="C366" t="s">
        <v>22</v>
      </c>
      <c r="D366" t="s">
        <v>14</v>
      </c>
      <c r="E366">
        <v>282</v>
      </c>
      <c r="F366">
        <v>97</v>
      </c>
      <c r="G366">
        <v>70</v>
      </c>
      <c r="H366">
        <v>191.24597345958</v>
      </c>
      <c r="I366">
        <v>100</v>
      </c>
      <c r="J366">
        <v>100</v>
      </c>
      <c r="K366" t="s">
        <v>29</v>
      </c>
      <c r="L366" t="s">
        <v>16</v>
      </c>
      <c r="M366" t="s">
        <v>27</v>
      </c>
      <c r="N366" t="b">
        <v>1</v>
      </c>
    </row>
    <row r="367" spans="1:14" x14ac:dyDescent="0.2">
      <c r="A367">
        <v>742</v>
      </c>
      <c r="B367" t="s">
        <v>22</v>
      </c>
      <c r="C367" t="s">
        <v>24</v>
      </c>
      <c r="D367" t="s">
        <v>18</v>
      </c>
      <c r="E367">
        <v>207</v>
      </c>
      <c r="F367">
        <v>102</v>
      </c>
      <c r="G367">
        <v>253</v>
      </c>
      <c r="H367">
        <v>179.49653792241</v>
      </c>
      <c r="I367">
        <v>20.175649955055</v>
      </c>
      <c r="J367">
        <v>79.824350044945007</v>
      </c>
      <c r="K367" t="s">
        <v>29</v>
      </c>
      <c r="L367" t="s">
        <v>16</v>
      </c>
      <c r="M367" t="s">
        <v>27</v>
      </c>
      <c r="N367" t="b">
        <v>0</v>
      </c>
    </row>
    <row r="368" spans="1:14" x14ac:dyDescent="0.2">
      <c r="A368">
        <v>743</v>
      </c>
      <c r="B368" t="s">
        <v>22</v>
      </c>
      <c r="C368" t="s">
        <v>22</v>
      </c>
      <c r="D368" t="s">
        <v>14</v>
      </c>
      <c r="E368">
        <v>306</v>
      </c>
      <c r="F368">
        <v>84</v>
      </c>
      <c r="G368">
        <v>51</v>
      </c>
      <c r="H368">
        <v>211.23097080173</v>
      </c>
      <c r="I368">
        <v>100</v>
      </c>
      <c r="J368">
        <v>100</v>
      </c>
      <c r="K368" t="s">
        <v>29</v>
      </c>
      <c r="L368" t="s">
        <v>16</v>
      </c>
      <c r="M368" t="s">
        <v>27</v>
      </c>
      <c r="N368" t="b">
        <v>1</v>
      </c>
    </row>
    <row r="369" spans="1:14" x14ac:dyDescent="0.2">
      <c r="A369">
        <v>744</v>
      </c>
      <c r="B369" t="s">
        <v>22</v>
      </c>
      <c r="C369" t="s">
        <v>22</v>
      </c>
      <c r="D369" t="s">
        <v>18</v>
      </c>
      <c r="E369">
        <v>223</v>
      </c>
      <c r="F369">
        <v>38</v>
      </c>
      <c r="G369">
        <v>205</v>
      </c>
      <c r="H369">
        <v>128.0237566271</v>
      </c>
      <c r="I369">
        <v>93.848740915888001</v>
      </c>
      <c r="J369">
        <v>93.848740915888001</v>
      </c>
      <c r="K369" t="s">
        <v>29</v>
      </c>
      <c r="L369" t="s">
        <v>16</v>
      </c>
      <c r="M369" t="s">
        <v>27</v>
      </c>
      <c r="N369" t="b">
        <v>1</v>
      </c>
    </row>
    <row r="370" spans="1:14" x14ac:dyDescent="0.2">
      <c r="A370">
        <v>745</v>
      </c>
      <c r="B370" t="s">
        <v>22</v>
      </c>
      <c r="C370" t="s">
        <v>22</v>
      </c>
      <c r="D370" t="s">
        <v>14</v>
      </c>
      <c r="E370">
        <v>306</v>
      </c>
      <c r="F370">
        <v>89</v>
      </c>
      <c r="G370">
        <v>53</v>
      </c>
      <c r="H370">
        <v>212.71443971003001</v>
      </c>
      <c r="I370">
        <v>100</v>
      </c>
      <c r="J370">
        <v>100</v>
      </c>
      <c r="K370" t="s">
        <v>29</v>
      </c>
      <c r="L370" t="s">
        <v>16</v>
      </c>
      <c r="M370" t="s">
        <v>27</v>
      </c>
      <c r="N370" t="b">
        <v>1</v>
      </c>
    </row>
    <row r="371" spans="1:14" x14ac:dyDescent="0.2">
      <c r="A371">
        <v>746</v>
      </c>
      <c r="B371" t="s">
        <v>22</v>
      </c>
      <c r="C371" t="s">
        <v>22</v>
      </c>
      <c r="D371" t="s">
        <v>18</v>
      </c>
      <c r="E371">
        <v>232</v>
      </c>
      <c r="F371">
        <v>40</v>
      </c>
      <c r="G371">
        <v>212</v>
      </c>
      <c r="H371">
        <v>139.33023690585</v>
      </c>
      <c r="I371">
        <v>84.887042920157995</v>
      </c>
      <c r="J371">
        <v>84.887042920157995</v>
      </c>
      <c r="K371" t="s">
        <v>29</v>
      </c>
      <c r="L371" t="s">
        <v>16</v>
      </c>
      <c r="M371" t="s">
        <v>27</v>
      </c>
      <c r="N371" t="b">
        <v>1</v>
      </c>
    </row>
    <row r="372" spans="1:14" x14ac:dyDescent="0.2">
      <c r="A372">
        <v>747</v>
      </c>
      <c r="B372" t="s">
        <v>23</v>
      </c>
      <c r="C372" t="s">
        <v>23</v>
      </c>
      <c r="D372" t="s">
        <v>14</v>
      </c>
      <c r="E372">
        <v>6</v>
      </c>
      <c r="F372">
        <v>99</v>
      </c>
      <c r="G372">
        <v>49</v>
      </c>
      <c r="H372">
        <v>272.59490021212002</v>
      </c>
      <c r="I372">
        <v>100</v>
      </c>
      <c r="J372">
        <v>100</v>
      </c>
      <c r="K372" t="s">
        <v>29</v>
      </c>
      <c r="L372" t="s">
        <v>16</v>
      </c>
      <c r="M372" t="s">
        <v>27</v>
      </c>
      <c r="N372" t="b">
        <v>1</v>
      </c>
    </row>
    <row r="373" spans="1:14" x14ac:dyDescent="0.2">
      <c r="A373">
        <v>748</v>
      </c>
      <c r="B373" t="s">
        <v>23</v>
      </c>
      <c r="C373" t="s">
        <v>23</v>
      </c>
      <c r="D373" t="s">
        <v>18</v>
      </c>
      <c r="E373">
        <v>248</v>
      </c>
      <c r="F373">
        <v>26</v>
      </c>
      <c r="G373">
        <v>1</v>
      </c>
      <c r="H373">
        <v>26.779499213102</v>
      </c>
      <c r="I373">
        <v>100</v>
      </c>
      <c r="J373">
        <v>100</v>
      </c>
      <c r="K373" t="s">
        <v>29</v>
      </c>
      <c r="L373" t="s">
        <v>16</v>
      </c>
      <c r="M373" t="s">
        <v>27</v>
      </c>
      <c r="N373" t="b">
        <v>1</v>
      </c>
    </row>
    <row r="374" spans="1:14" x14ac:dyDescent="0.2">
      <c r="A374">
        <v>749</v>
      </c>
      <c r="B374" t="s">
        <v>23</v>
      </c>
      <c r="C374" t="s">
        <v>23</v>
      </c>
      <c r="D374" t="s">
        <v>14</v>
      </c>
      <c r="E374">
        <v>352</v>
      </c>
      <c r="F374">
        <v>92</v>
      </c>
      <c r="G374">
        <v>56</v>
      </c>
      <c r="H374">
        <v>144.85556479882999</v>
      </c>
      <c r="I374">
        <v>100</v>
      </c>
      <c r="J374">
        <v>100</v>
      </c>
      <c r="K374" t="s">
        <v>29</v>
      </c>
      <c r="L374" t="s">
        <v>16</v>
      </c>
      <c r="M374" t="s">
        <v>27</v>
      </c>
      <c r="N374" t="b">
        <v>1</v>
      </c>
    </row>
    <row r="375" spans="1:14" x14ac:dyDescent="0.2">
      <c r="A375">
        <v>750</v>
      </c>
      <c r="B375" t="s">
        <v>23</v>
      </c>
      <c r="C375" t="s">
        <v>23</v>
      </c>
      <c r="D375" t="s">
        <v>18</v>
      </c>
      <c r="E375">
        <v>245</v>
      </c>
      <c r="F375">
        <v>39</v>
      </c>
      <c r="G375">
        <v>44</v>
      </c>
      <c r="H375">
        <v>59.338391395079</v>
      </c>
      <c r="I375">
        <v>99.998363579832997</v>
      </c>
      <c r="J375">
        <v>99.998363579832997</v>
      </c>
      <c r="K375" t="s">
        <v>29</v>
      </c>
      <c r="L375" t="s">
        <v>16</v>
      </c>
      <c r="M375" t="s">
        <v>27</v>
      </c>
      <c r="N375" t="b">
        <v>1</v>
      </c>
    </row>
    <row r="376" spans="1:14" x14ac:dyDescent="0.2">
      <c r="A376">
        <v>751</v>
      </c>
      <c r="B376" t="s">
        <v>23</v>
      </c>
      <c r="C376" t="s">
        <v>23</v>
      </c>
      <c r="D376" t="s">
        <v>14</v>
      </c>
      <c r="E376">
        <v>6</v>
      </c>
      <c r="F376">
        <v>88</v>
      </c>
      <c r="G376">
        <v>62</v>
      </c>
      <c r="H376">
        <v>271.39578641676002</v>
      </c>
      <c r="I376">
        <v>100</v>
      </c>
      <c r="J376">
        <v>100</v>
      </c>
      <c r="K376" t="s">
        <v>29</v>
      </c>
      <c r="L376" t="s">
        <v>16</v>
      </c>
      <c r="M376" t="s">
        <v>27</v>
      </c>
      <c r="N376" t="b">
        <v>1</v>
      </c>
    </row>
    <row r="377" spans="1:14" x14ac:dyDescent="0.2">
      <c r="A377">
        <v>752</v>
      </c>
      <c r="B377" t="s">
        <v>23</v>
      </c>
      <c r="C377" t="s">
        <v>23</v>
      </c>
      <c r="D377" t="s">
        <v>18</v>
      </c>
      <c r="E377">
        <v>242</v>
      </c>
      <c r="F377">
        <v>84</v>
      </c>
      <c r="G377">
        <v>73</v>
      </c>
      <c r="H377">
        <v>111.44299938709</v>
      </c>
      <c r="I377">
        <v>76.058251902703006</v>
      </c>
      <c r="J377">
        <v>76.058251902703006</v>
      </c>
      <c r="K377" t="s">
        <v>29</v>
      </c>
      <c r="L377" t="s">
        <v>16</v>
      </c>
      <c r="M377" t="s">
        <v>27</v>
      </c>
      <c r="N377" t="b">
        <v>1</v>
      </c>
    </row>
    <row r="378" spans="1:14" x14ac:dyDescent="0.2">
      <c r="A378">
        <v>753</v>
      </c>
      <c r="B378" t="s">
        <v>24</v>
      </c>
      <c r="C378" t="s">
        <v>25</v>
      </c>
      <c r="D378" t="s">
        <v>14</v>
      </c>
      <c r="E378">
        <v>40</v>
      </c>
      <c r="F378">
        <v>7</v>
      </c>
      <c r="G378">
        <v>66</v>
      </c>
      <c r="H378">
        <v>378.83196392977999</v>
      </c>
      <c r="I378">
        <v>0</v>
      </c>
      <c r="J378">
        <v>96.430685473837002</v>
      </c>
      <c r="K378" t="s">
        <v>29</v>
      </c>
      <c r="L378" t="s">
        <v>16</v>
      </c>
      <c r="M378" t="s">
        <v>27</v>
      </c>
      <c r="N378" t="b">
        <v>0</v>
      </c>
    </row>
    <row r="379" spans="1:14" x14ac:dyDescent="0.2">
      <c r="A379">
        <v>754</v>
      </c>
      <c r="B379" t="s">
        <v>24</v>
      </c>
      <c r="C379" t="s">
        <v>24</v>
      </c>
      <c r="D379" t="s">
        <v>18</v>
      </c>
      <c r="E379">
        <v>174</v>
      </c>
      <c r="F379">
        <v>170</v>
      </c>
      <c r="G379">
        <v>161</v>
      </c>
      <c r="H379">
        <v>150.46085797343</v>
      </c>
      <c r="I379">
        <v>85.159531216407998</v>
      </c>
      <c r="J379">
        <v>85.159531216407998</v>
      </c>
      <c r="K379" t="s">
        <v>29</v>
      </c>
      <c r="L379" t="s">
        <v>16</v>
      </c>
      <c r="M379" t="s">
        <v>27</v>
      </c>
      <c r="N379" t="b">
        <v>1</v>
      </c>
    </row>
    <row r="380" spans="1:14" x14ac:dyDescent="0.2">
      <c r="A380">
        <v>755</v>
      </c>
      <c r="B380" t="s">
        <v>24</v>
      </c>
      <c r="C380" t="s">
        <v>25</v>
      </c>
      <c r="D380" t="s">
        <v>14</v>
      </c>
      <c r="E380">
        <v>37</v>
      </c>
      <c r="F380">
        <v>4</v>
      </c>
      <c r="G380">
        <v>68</v>
      </c>
      <c r="H380">
        <v>381.42575762655002</v>
      </c>
      <c r="I380">
        <v>0</v>
      </c>
      <c r="J380">
        <v>64.977392008964998</v>
      </c>
      <c r="K380" t="s">
        <v>29</v>
      </c>
      <c r="L380" t="s">
        <v>16</v>
      </c>
      <c r="M380" t="s">
        <v>27</v>
      </c>
      <c r="N380" t="b">
        <v>0</v>
      </c>
    </row>
    <row r="381" spans="1:14" x14ac:dyDescent="0.2">
      <c r="A381">
        <v>756</v>
      </c>
      <c r="B381" t="s">
        <v>24</v>
      </c>
      <c r="C381" t="s">
        <v>24</v>
      </c>
      <c r="D381" t="s">
        <v>18</v>
      </c>
      <c r="E381">
        <v>177</v>
      </c>
      <c r="F381">
        <v>174</v>
      </c>
      <c r="G381">
        <v>170</v>
      </c>
      <c r="H381">
        <v>140.93650754472</v>
      </c>
      <c r="I381">
        <v>90.550858528090998</v>
      </c>
      <c r="J381">
        <v>90.550858528090998</v>
      </c>
      <c r="K381" t="s">
        <v>29</v>
      </c>
      <c r="L381" t="s">
        <v>16</v>
      </c>
      <c r="M381" t="s">
        <v>27</v>
      </c>
      <c r="N381" t="b">
        <v>1</v>
      </c>
    </row>
    <row r="382" spans="1:14" x14ac:dyDescent="0.2">
      <c r="A382">
        <v>757</v>
      </c>
      <c r="B382" t="s">
        <v>24</v>
      </c>
      <c r="C382" t="s">
        <v>25</v>
      </c>
      <c r="D382" t="s">
        <v>14</v>
      </c>
      <c r="E382">
        <v>55</v>
      </c>
      <c r="F382">
        <v>2</v>
      </c>
      <c r="G382">
        <v>57</v>
      </c>
      <c r="H382">
        <v>378.61685774342999</v>
      </c>
      <c r="I382">
        <v>0</v>
      </c>
      <c r="J382">
        <v>95.509350930522004</v>
      </c>
      <c r="K382" t="s">
        <v>29</v>
      </c>
      <c r="L382" t="s">
        <v>16</v>
      </c>
      <c r="M382" t="s">
        <v>27</v>
      </c>
      <c r="N382" t="b">
        <v>0</v>
      </c>
    </row>
    <row r="383" spans="1:14" x14ac:dyDescent="0.2">
      <c r="A383">
        <v>758</v>
      </c>
      <c r="B383" t="s">
        <v>24</v>
      </c>
      <c r="C383" t="s">
        <v>25</v>
      </c>
      <c r="D383" t="s">
        <v>18</v>
      </c>
      <c r="E383">
        <v>147</v>
      </c>
      <c r="F383">
        <v>147</v>
      </c>
      <c r="G383">
        <v>144</v>
      </c>
      <c r="H383">
        <v>188.74313539236999</v>
      </c>
      <c r="I383">
        <v>5.7366779627208997</v>
      </c>
      <c r="J383">
        <v>92.732017561174004</v>
      </c>
      <c r="K383" t="s">
        <v>29</v>
      </c>
      <c r="L383" t="s">
        <v>16</v>
      </c>
      <c r="M383" t="s">
        <v>27</v>
      </c>
      <c r="N383" t="b">
        <v>0</v>
      </c>
    </row>
    <row r="384" spans="1:14" x14ac:dyDescent="0.2">
      <c r="A384">
        <v>759</v>
      </c>
      <c r="B384" t="s">
        <v>25</v>
      </c>
      <c r="C384" t="s">
        <v>25</v>
      </c>
      <c r="D384" t="s">
        <v>14</v>
      </c>
      <c r="E384">
        <v>81</v>
      </c>
      <c r="F384">
        <v>81</v>
      </c>
      <c r="G384">
        <v>33</v>
      </c>
      <c r="H384">
        <v>73.777237630604006</v>
      </c>
      <c r="I384">
        <v>85.047803218781993</v>
      </c>
      <c r="J384">
        <v>85.047803218781993</v>
      </c>
      <c r="K384" t="s">
        <v>29</v>
      </c>
      <c r="L384" t="s">
        <v>16</v>
      </c>
      <c r="M384" t="s">
        <v>27</v>
      </c>
      <c r="N384" t="b">
        <v>1</v>
      </c>
    </row>
    <row r="385" spans="1:14" x14ac:dyDescent="0.2">
      <c r="A385">
        <v>760</v>
      </c>
      <c r="B385" t="s">
        <v>25</v>
      </c>
      <c r="C385" t="s">
        <v>25</v>
      </c>
      <c r="D385" t="s">
        <v>18</v>
      </c>
      <c r="E385">
        <v>102</v>
      </c>
      <c r="F385">
        <v>138</v>
      </c>
      <c r="G385">
        <v>29</v>
      </c>
      <c r="H385">
        <v>39.761690652045999</v>
      </c>
      <c r="I385">
        <v>71.841779612574996</v>
      </c>
      <c r="J385">
        <v>71.841779612574996</v>
      </c>
      <c r="K385" t="s">
        <v>29</v>
      </c>
      <c r="L385" t="s">
        <v>16</v>
      </c>
      <c r="M385" t="s">
        <v>27</v>
      </c>
      <c r="N385" t="b">
        <v>1</v>
      </c>
    </row>
    <row r="386" spans="1:14" x14ac:dyDescent="0.2">
      <c r="A386">
        <v>761</v>
      </c>
      <c r="B386" t="s">
        <v>25</v>
      </c>
      <c r="C386" t="s">
        <v>25</v>
      </c>
      <c r="D386" t="s">
        <v>14</v>
      </c>
      <c r="E386">
        <v>76</v>
      </c>
      <c r="F386">
        <v>27</v>
      </c>
      <c r="G386">
        <v>50</v>
      </c>
      <c r="H386">
        <v>124.50973689916999</v>
      </c>
      <c r="I386">
        <v>100</v>
      </c>
      <c r="J386">
        <v>100</v>
      </c>
      <c r="K386" t="s">
        <v>29</v>
      </c>
      <c r="L386" t="s">
        <v>16</v>
      </c>
      <c r="M386" t="s">
        <v>27</v>
      </c>
      <c r="N386" t="b">
        <v>1</v>
      </c>
    </row>
    <row r="387" spans="1:14" x14ac:dyDescent="0.2">
      <c r="A387">
        <v>762</v>
      </c>
      <c r="B387" t="s">
        <v>25</v>
      </c>
      <c r="C387" t="s">
        <v>25</v>
      </c>
      <c r="D387" t="s">
        <v>18</v>
      </c>
      <c r="E387">
        <v>143</v>
      </c>
      <c r="F387">
        <v>159</v>
      </c>
      <c r="G387">
        <v>97</v>
      </c>
      <c r="H387">
        <v>102.50757701681</v>
      </c>
      <c r="I387">
        <v>99.965804461332993</v>
      </c>
      <c r="J387">
        <v>99.965804461332993</v>
      </c>
      <c r="K387" t="s">
        <v>29</v>
      </c>
      <c r="L387" t="s">
        <v>16</v>
      </c>
      <c r="M387" t="s">
        <v>27</v>
      </c>
      <c r="N387" t="b">
        <v>1</v>
      </c>
    </row>
    <row r="388" spans="1:14" x14ac:dyDescent="0.2">
      <c r="A388">
        <v>763</v>
      </c>
      <c r="B388" t="s">
        <v>25</v>
      </c>
      <c r="C388" t="s">
        <v>25</v>
      </c>
      <c r="D388" t="s">
        <v>14</v>
      </c>
      <c r="E388">
        <v>50</v>
      </c>
      <c r="F388">
        <v>80</v>
      </c>
      <c r="G388">
        <v>40</v>
      </c>
      <c r="H388">
        <v>99.839749205576993</v>
      </c>
      <c r="I388">
        <v>100</v>
      </c>
      <c r="J388">
        <v>100</v>
      </c>
      <c r="K388" t="s">
        <v>29</v>
      </c>
      <c r="L388" t="s">
        <v>16</v>
      </c>
      <c r="M388" t="s">
        <v>27</v>
      </c>
      <c r="N388" t="b">
        <v>1</v>
      </c>
    </row>
    <row r="389" spans="1:14" x14ac:dyDescent="0.2">
      <c r="A389">
        <v>764</v>
      </c>
      <c r="B389" t="s">
        <v>25</v>
      </c>
      <c r="C389" t="s">
        <v>25</v>
      </c>
      <c r="D389" t="s">
        <v>18</v>
      </c>
      <c r="E389">
        <v>173</v>
      </c>
      <c r="F389">
        <v>150</v>
      </c>
      <c r="G389">
        <v>32</v>
      </c>
      <c r="H389">
        <v>59.517422444584</v>
      </c>
      <c r="I389">
        <v>99.261289301576994</v>
      </c>
      <c r="J389">
        <v>99.261289301576994</v>
      </c>
      <c r="K389" t="s">
        <v>29</v>
      </c>
      <c r="L389" t="s">
        <v>16</v>
      </c>
      <c r="M389" t="s">
        <v>27</v>
      </c>
      <c r="N389" t="b">
        <v>1</v>
      </c>
    </row>
    <row r="390" spans="1:14" x14ac:dyDescent="0.2">
      <c r="A390">
        <v>765</v>
      </c>
      <c r="B390" t="s">
        <v>20</v>
      </c>
      <c r="C390" t="s">
        <v>25</v>
      </c>
      <c r="D390" t="s">
        <v>14</v>
      </c>
      <c r="E390">
        <v>107</v>
      </c>
      <c r="F390">
        <v>13</v>
      </c>
      <c r="G390">
        <v>44</v>
      </c>
      <c r="H390">
        <v>116.53513407339</v>
      </c>
      <c r="I390">
        <v>2.821414081452E-4</v>
      </c>
      <c r="J390">
        <v>42.562103556053998</v>
      </c>
      <c r="K390" t="s">
        <v>29</v>
      </c>
      <c r="L390" t="s">
        <v>16</v>
      </c>
      <c r="M390" t="s">
        <v>27</v>
      </c>
      <c r="N390" t="b">
        <v>0</v>
      </c>
    </row>
    <row r="391" spans="1:14" x14ac:dyDescent="0.2">
      <c r="A391">
        <v>766</v>
      </c>
      <c r="B391" t="s">
        <v>20</v>
      </c>
      <c r="C391" t="s">
        <v>25</v>
      </c>
      <c r="D391" t="s">
        <v>18</v>
      </c>
      <c r="E391">
        <v>124</v>
      </c>
      <c r="F391">
        <v>112</v>
      </c>
      <c r="G391">
        <v>103</v>
      </c>
      <c r="H391">
        <v>196.48946679195001</v>
      </c>
      <c r="I391">
        <v>0.22238385790004001</v>
      </c>
      <c r="J391">
        <v>62.381352484339999</v>
      </c>
      <c r="K391" t="s">
        <v>29</v>
      </c>
      <c r="L391" t="s">
        <v>16</v>
      </c>
      <c r="M391" t="s">
        <v>27</v>
      </c>
      <c r="N391" t="b">
        <v>0</v>
      </c>
    </row>
    <row r="392" spans="1:14" x14ac:dyDescent="0.2">
      <c r="A392">
        <v>767</v>
      </c>
      <c r="B392" t="s">
        <v>20</v>
      </c>
      <c r="C392" t="s">
        <v>25</v>
      </c>
      <c r="D392" t="s">
        <v>14</v>
      </c>
      <c r="E392">
        <v>39</v>
      </c>
      <c r="F392">
        <v>7</v>
      </c>
      <c r="G392">
        <v>43</v>
      </c>
      <c r="H392">
        <v>58.508381787388998</v>
      </c>
      <c r="I392">
        <v>4.3449776854360004E-3</v>
      </c>
      <c r="J392">
        <v>68.784608170477</v>
      </c>
      <c r="K392" t="s">
        <v>29</v>
      </c>
      <c r="L392" t="s">
        <v>16</v>
      </c>
      <c r="M392" t="s">
        <v>27</v>
      </c>
      <c r="N392" t="b">
        <v>0</v>
      </c>
    </row>
    <row r="393" spans="1:14" x14ac:dyDescent="0.2">
      <c r="A393">
        <v>768</v>
      </c>
      <c r="B393" t="s">
        <v>20</v>
      </c>
      <c r="C393" t="s">
        <v>25</v>
      </c>
      <c r="D393" t="s">
        <v>18</v>
      </c>
      <c r="E393">
        <v>116</v>
      </c>
      <c r="F393">
        <v>110</v>
      </c>
      <c r="G393">
        <v>103</v>
      </c>
      <c r="H393">
        <v>190.00376987397999</v>
      </c>
      <c r="I393">
        <v>1.0434153556026</v>
      </c>
      <c r="J393">
        <v>96.057863817113997</v>
      </c>
      <c r="K393" t="s">
        <v>29</v>
      </c>
      <c r="L393" t="s">
        <v>16</v>
      </c>
      <c r="M393" t="s">
        <v>27</v>
      </c>
      <c r="N393" t="b">
        <v>0</v>
      </c>
    </row>
    <row r="394" spans="1:14" x14ac:dyDescent="0.2">
      <c r="A394">
        <v>775</v>
      </c>
      <c r="B394" t="s">
        <v>13</v>
      </c>
      <c r="C394" t="s">
        <v>19</v>
      </c>
      <c r="D394" t="s">
        <v>14</v>
      </c>
      <c r="E394">
        <v>207</v>
      </c>
      <c r="F394">
        <v>100</v>
      </c>
      <c r="G394">
        <v>49</v>
      </c>
      <c r="H394">
        <v>308.37319696320998</v>
      </c>
      <c r="I394">
        <v>19.014694488819</v>
      </c>
      <c r="J394">
        <v>80.985305511180997</v>
      </c>
      <c r="K394" t="s">
        <v>29</v>
      </c>
      <c r="L394" t="s">
        <v>16</v>
      </c>
      <c r="M394" t="s">
        <v>28</v>
      </c>
      <c r="N394" t="b">
        <v>0</v>
      </c>
    </row>
    <row r="395" spans="1:14" x14ac:dyDescent="0.2">
      <c r="A395">
        <v>776</v>
      </c>
      <c r="B395" t="s">
        <v>13</v>
      </c>
      <c r="C395" t="s">
        <v>19</v>
      </c>
      <c r="D395" t="s">
        <v>18</v>
      </c>
      <c r="E395">
        <v>16</v>
      </c>
      <c r="F395">
        <v>137</v>
      </c>
      <c r="G395">
        <v>236</v>
      </c>
      <c r="H395">
        <v>139.09776179284</v>
      </c>
      <c r="I395">
        <v>1.7934600750158001</v>
      </c>
      <c r="J395">
        <v>97.847317484133995</v>
      </c>
      <c r="K395" t="s">
        <v>29</v>
      </c>
      <c r="L395" t="s">
        <v>16</v>
      </c>
      <c r="M395" t="s">
        <v>28</v>
      </c>
      <c r="N395" t="b">
        <v>0</v>
      </c>
    </row>
    <row r="396" spans="1:14" x14ac:dyDescent="0.2">
      <c r="A396">
        <v>777</v>
      </c>
      <c r="B396" t="s">
        <v>13</v>
      </c>
      <c r="C396" t="s">
        <v>19</v>
      </c>
      <c r="D396" t="s">
        <v>14</v>
      </c>
      <c r="E396">
        <v>207</v>
      </c>
      <c r="F396">
        <v>97</v>
      </c>
      <c r="G396">
        <v>54</v>
      </c>
      <c r="H396">
        <v>304.39563532944999</v>
      </c>
      <c r="I396">
        <v>4.5149960979842998</v>
      </c>
      <c r="J396">
        <v>95.485003902016004</v>
      </c>
      <c r="K396" t="s">
        <v>29</v>
      </c>
      <c r="L396" t="s">
        <v>16</v>
      </c>
      <c r="M396" t="s">
        <v>28</v>
      </c>
      <c r="N396" t="b">
        <v>0</v>
      </c>
    </row>
    <row r="397" spans="1:14" x14ac:dyDescent="0.2">
      <c r="A397">
        <v>778</v>
      </c>
      <c r="B397" t="s">
        <v>13</v>
      </c>
      <c r="C397" t="s">
        <v>19</v>
      </c>
      <c r="D397" t="s">
        <v>18</v>
      </c>
      <c r="E397">
        <v>23</v>
      </c>
      <c r="F397">
        <v>149</v>
      </c>
      <c r="G397">
        <v>251</v>
      </c>
      <c r="H397">
        <v>150.64152410260999</v>
      </c>
      <c r="I397">
        <v>0</v>
      </c>
      <c r="J397">
        <v>99.993510747613001</v>
      </c>
      <c r="K397" t="s">
        <v>29</v>
      </c>
      <c r="L397" t="s">
        <v>16</v>
      </c>
      <c r="M397" t="s">
        <v>28</v>
      </c>
      <c r="N397" t="b">
        <v>0</v>
      </c>
    </row>
    <row r="398" spans="1:14" x14ac:dyDescent="0.2">
      <c r="A398">
        <v>779</v>
      </c>
      <c r="B398" t="s">
        <v>19</v>
      </c>
      <c r="C398" t="s">
        <v>19</v>
      </c>
      <c r="D398" t="s">
        <v>14</v>
      </c>
      <c r="E398">
        <v>196</v>
      </c>
      <c r="F398">
        <v>99</v>
      </c>
      <c r="G398">
        <v>43</v>
      </c>
      <c r="H398">
        <v>215.84545252051001</v>
      </c>
      <c r="I398">
        <v>99.905877626242997</v>
      </c>
      <c r="J398">
        <v>99.905877626242997</v>
      </c>
      <c r="K398" t="s">
        <v>29</v>
      </c>
      <c r="L398" t="s">
        <v>16</v>
      </c>
      <c r="M398" t="s">
        <v>28</v>
      </c>
      <c r="N398" t="b">
        <v>1</v>
      </c>
    </row>
    <row r="399" spans="1:14" x14ac:dyDescent="0.2">
      <c r="A399">
        <v>780</v>
      </c>
      <c r="B399" t="s">
        <v>19</v>
      </c>
      <c r="C399" t="s">
        <v>19</v>
      </c>
      <c r="D399" t="s">
        <v>18</v>
      </c>
      <c r="E399">
        <v>12</v>
      </c>
      <c r="F399">
        <v>157</v>
      </c>
      <c r="G399">
        <v>210</v>
      </c>
      <c r="H399">
        <v>87.574764333350004</v>
      </c>
      <c r="I399">
        <v>99.688177315717994</v>
      </c>
      <c r="J399">
        <v>99.688177315717994</v>
      </c>
      <c r="K399" t="s">
        <v>29</v>
      </c>
      <c r="L399" t="s">
        <v>16</v>
      </c>
      <c r="M399" t="s">
        <v>28</v>
      </c>
      <c r="N399" t="b">
        <v>1</v>
      </c>
    </row>
    <row r="400" spans="1:14" x14ac:dyDescent="0.2">
      <c r="A400">
        <v>781</v>
      </c>
      <c r="B400" t="s">
        <v>19</v>
      </c>
      <c r="C400" t="s">
        <v>19</v>
      </c>
      <c r="D400" t="s">
        <v>14</v>
      </c>
      <c r="E400">
        <v>196</v>
      </c>
      <c r="F400">
        <v>87</v>
      </c>
      <c r="G400">
        <v>46</v>
      </c>
      <c r="H400">
        <v>216.77950652865999</v>
      </c>
      <c r="I400">
        <v>100</v>
      </c>
      <c r="J400">
        <v>100</v>
      </c>
      <c r="K400" t="s">
        <v>29</v>
      </c>
      <c r="L400" t="s">
        <v>16</v>
      </c>
      <c r="M400" t="s">
        <v>28</v>
      </c>
      <c r="N400" t="b">
        <v>1</v>
      </c>
    </row>
    <row r="401" spans="1:14" x14ac:dyDescent="0.2">
      <c r="A401">
        <v>782</v>
      </c>
      <c r="B401" t="s">
        <v>19</v>
      </c>
      <c r="C401" t="s">
        <v>19</v>
      </c>
      <c r="D401" t="s">
        <v>18</v>
      </c>
      <c r="E401">
        <v>15</v>
      </c>
      <c r="F401">
        <v>164</v>
      </c>
      <c r="G401">
        <v>219</v>
      </c>
      <c r="H401">
        <v>98.824010640202999</v>
      </c>
      <c r="I401">
        <v>100</v>
      </c>
      <c r="J401">
        <v>100</v>
      </c>
      <c r="K401" t="s">
        <v>29</v>
      </c>
      <c r="L401" t="s">
        <v>16</v>
      </c>
      <c r="M401" t="s">
        <v>28</v>
      </c>
      <c r="N401" t="b">
        <v>1</v>
      </c>
    </row>
    <row r="402" spans="1:14" x14ac:dyDescent="0.2">
      <c r="A402">
        <v>783</v>
      </c>
      <c r="B402" t="s">
        <v>19</v>
      </c>
      <c r="C402" t="s">
        <v>19</v>
      </c>
      <c r="D402" t="s">
        <v>14</v>
      </c>
      <c r="E402">
        <v>159</v>
      </c>
      <c r="F402">
        <v>5</v>
      </c>
      <c r="G402">
        <v>61</v>
      </c>
      <c r="H402">
        <v>211.69431664698001</v>
      </c>
      <c r="I402">
        <v>76.617375423083004</v>
      </c>
      <c r="J402">
        <v>76.617375423083004</v>
      </c>
      <c r="K402" t="s">
        <v>29</v>
      </c>
      <c r="L402" t="s">
        <v>16</v>
      </c>
      <c r="M402" t="s">
        <v>28</v>
      </c>
      <c r="N402" t="b">
        <v>1</v>
      </c>
    </row>
    <row r="403" spans="1:14" x14ac:dyDescent="0.2">
      <c r="A403">
        <v>784</v>
      </c>
      <c r="B403" t="s">
        <v>19</v>
      </c>
      <c r="C403" t="s">
        <v>19</v>
      </c>
      <c r="D403" t="s">
        <v>18</v>
      </c>
      <c r="E403">
        <v>152</v>
      </c>
      <c r="F403">
        <v>161</v>
      </c>
      <c r="G403">
        <v>159</v>
      </c>
      <c r="H403">
        <v>158.66816116984</v>
      </c>
      <c r="I403">
        <v>56.450282470615001</v>
      </c>
      <c r="J403">
        <v>56.450282470615001</v>
      </c>
      <c r="K403" t="s">
        <v>29</v>
      </c>
      <c r="L403" t="s">
        <v>16</v>
      </c>
      <c r="M403" t="s">
        <v>28</v>
      </c>
      <c r="N403" t="b">
        <v>1</v>
      </c>
    </row>
    <row r="404" spans="1:14" x14ac:dyDescent="0.2">
      <c r="A404">
        <v>785</v>
      </c>
      <c r="B404" t="s">
        <v>21</v>
      </c>
      <c r="C404" t="s">
        <v>21</v>
      </c>
      <c r="D404" t="s">
        <v>14</v>
      </c>
      <c r="E404">
        <v>127</v>
      </c>
      <c r="F404">
        <v>90</v>
      </c>
      <c r="G404">
        <v>34</v>
      </c>
      <c r="H404">
        <v>211.26395401005999</v>
      </c>
      <c r="I404">
        <v>99.391195269503996</v>
      </c>
      <c r="J404">
        <v>99.391195269503996</v>
      </c>
      <c r="K404" t="s">
        <v>29</v>
      </c>
      <c r="L404" t="s">
        <v>16</v>
      </c>
      <c r="M404" t="s">
        <v>28</v>
      </c>
      <c r="N404" t="b">
        <v>1</v>
      </c>
    </row>
    <row r="405" spans="1:14" x14ac:dyDescent="0.2">
      <c r="A405">
        <v>786</v>
      </c>
      <c r="B405" t="s">
        <v>21</v>
      </c>
      <c r="C405" t="s">
        <v>21</v>
      </c>
      <c r="D405" t="s">
        <v>18</v>
      </c>
      <c r="E405">
        <v>17</v>
      </c>
      <c r="F405">
        <v>157</v>
      </c>
      <c r="G405">
        <v>38</v>
      </c>
      <c r="H405">
        <v>106.68582590218</v>
      </c>
      <c r="I405">
        <v>47.635796070447</v>
      </c>
      <c r="J405">
        <v>47.635796070447</v>
      </c>
      <c r="K405" t="s">
        <v>29</v>
      </c>
      <c r="L405" t="s">
        <v>16</v>
      </c>
      <c r="M405" t="s">
        <v>28</v>
      </c>
      <c r="N405" t="b">
        <v>1</v>
      </c>
    </row>
    <row r="406" spans="1:14" x14ac:dyDescent="0.2">
      <c r="A406">
        <v>787</v>
      </c>
      <c r="B406" t="s">
        <v>21</v>
      </c>
      <c r="C406" t="s">
        <v>21</v>
      </c>
      <c r="D406" t="s">
        <v>14</v>
      </c>
      <c r="E406">
        <v>94</v>
      </c>
      <c r="F406">
        <v>81</v>
      </c>
      <c r="G406">
        <v>34</v>
      </c>
      <c r="H406">
        <v>200.24866115468001</v>
      </c>
      <c r="I406">
        <v>54.798181429339998</v>
      </c>
      <c r="J406">
        <v>54.798181429339998</v>
      </c>
      <c r="K406" t="s">
        <v>29</v>
      </c>
      <c r="L406" t="s">
        <v>16</v>
      </c>
      <c r="M406" t="s">
        <v>28</v>
      </c>
      <c r="N406" t="b">
        <v>1</v>
      </c>
    </row>
    <row r="407" spans="1:14" x14ac:dyDescent="0.2">
      <c r="A407">
        <v>788</v>
      </c>
      <c r="B407" t="s">
        <v>21</v>
      </c>
      <c r="C407" t="s">
        <v>25</v>
      </c>
      <c r="D407" t="s">
        <v>18</v>
      </c>
      <c r="E407">
        <v>82</v>
      </c>
      <c r="F407">
        <v>143</v>
      </c>
      <c r="G407">
        <v>30</v>
      </c>
      <c r="H407">
        <v>141.83871063715</v>
      </c>
      <c r="I407">
        <v>1.5235636039841001E-3</v>
      </c>
      <c r="J407">
        <v>73.011594319026003</v>
      </c>
      <c r="K407" t="s">
        <v>29</v>
      </c>
      <c r="L407" t="s">
        <v>16</v>
      </c>
      <c r="M407" t="s">
        <v>28</v>
      </c>
      <c r="N407" t="b">
        <v>0</v>
      </c>
    </row>
    <row r="408" spans="1:14" x14ac:dyDescent="0.2">
      <c r="A408">
        <v>789</v>
      </c>
      <c r="B408" t="s">
        <v>21</v>
      </c>
      <c r="C408" t="s">
        <v>19</v>
      </c>
      <c r="D408" t="s">
        <v>14</v>
      </c>
      <c r="E408">
        <v>155</v>
      </c>
      <c r="F408">
        <v>99</v>
      </c>
      <c r="G408">
        <v>34</v>
      </c>
      <c r="H408">
        <v>222.1412324392</v>
      </c>
      <c r="I408">
        <v>8.2423098127088998</v>
      </c>
      <c r="J408">
        <v>91.757690187291004</v>
      </c>
      <c r="K408" t="s">
        <v>29</v>
      </c>
      <c r="L408" t="s">
        <v>16</v>
      </c>
      <c r="M408" t="s">
        <v>28</v>
      </c>
      <c r="N408" t="b">
        <v>0</v>
      </c>
    </row>
    <row r="409" spans="1:14" x14ac:dyDescent="0.2">
      <c r="A409">
        <v>790</v>
      </c>
      <c r="B409" t="s">
        <v>21</v>
      </c>
      <c r="C409" t="s">
        <v>19</v>
      </c>
      <c r="D409" t="s">
        <v>18</v>
      </c>
      <c r="E409">
        <v>1</v>
      </c>
      <c r="F409">
        <v>174</v>
      </c>
      <c r="G409">
        <v>102</v>
      </c>
      <c r="H409">
        <v>129.99635172081</v>
      </c>
      <c r="I409">
        <v>7.8999594280654999E-4</v>
      </c>
      <c r="J409">
        <v>99.992551466825006</v>
      </c>
      <c r="K409" t="s">
        <v>29</v>
      </c>
      <c r="L409" t="s">
        <v>16</v>
      </c>
      <c r="M409" t="s">
        <v>28</v>
      </c>
      <c r="N409" t="b">
        <v>0</v>
      </c>
    </row>
    <row r="410" spans="1:14" x14ac:dyDescent="0.2">
      <c r="A410">
        <v>791</v>
      </c>
      <c r="B410" t="s">
        <v>21</v>
      </c>
      <c r="C410" t="s">
        <v>21</v>
      </c>
      <c r="D410" t="s">
        <v>14</v>
      </c>
      <c r="E410">
        <v>121</v>
      </c>
      <c r="F410">
        <v>83</v>
      </c>
      <c r="G410">
        <v>36</v>
      </c>
      <c r="H410">
        <v>213.54975009965</v>
      </c>
      <c r="I410">
        <v>99.700526433529006</v>
      </c>
      <c r="J410">
        <v>99.700526433529006</v>
      </c>
      <c r="K410" t="s">
        <v>29</v>
      </c>
      <c r="L410" t="s">
        <v>16</v>
      </c>
      <c r="M410" t="s">
        <v>28</v>
      </c>
      <c r="N410" t="b">
        <v>1</v>
      </c>
    </row>
    <row r="411" spans="1:14" x14ac:dyDescent="0.2">
      <c r="A411">
        <v>792</v>
      </c>
      <c r="B411" t="s">
        <v>21</v>
      </c>
      <c r="C411" t="s">
        <v>20</v>
      </c>
      <c r="D411" t="s">
        <v>18</v>
      </c>
      <c r="E411">
        <v>36</v>
      </c>
      <c r="F411">
        <v>151</v>
      </c>
      <c r="G411">
        <v>40</v>
      </c>
      <c r="H411">
        <v>116.72101686612</v>
      </c>
      <c r="I411">
        <v>6.5014298408371003</v>
      </c>
      <c r="J411">
        <v>43.480112780471003</v>
      </c>
      <c r="K411" t="s">
        <v>29</v>
      </c>
      <c r="L411" t="s">
        <v>16</v>
      </c>
      <c r="M411" t="s">
        <v>28</v>
      </c>
      <c r="N411" t="b">
        <v>0</v>
      </c>
    </row>
    <row r="412" spans="1:14" x14ac:dyDescent="0.2">
      <c r="A412">
        <v>793</v>
      </c>
      <c r="B412" t="s">
        <v>22</v>
      </c>
      <c r="C412" t="s">
        <v>22</v>
      </c>
      <c r="D412" t="s">
        <v>14</v>
      </c>
      <c r="E412">
        <v>277</v>
      </c>
      <c r="F412">
        <v>86</v>
      </c>
      <c r="G412">
        <v>67</v>
      </c>
      <c r="H412">
        <v>182.84934823363</v>
      </c>
      <c r="I412">
        <v>90.444096219249005</v>
      </c>
      <c r="J412">
        <v>90.444096219249005</v>
      </c>
      <c r="K412" t="s">
        <v>29</v>
      </c>
      <c r="L412" t="s">
        <v>16</v>
      </c>
      <c r="M412" t="s">
        <v>28</v>
      </c>
      <c r="N412" t="b">
        <v>1</v>
      </c>
    </row>
    <row r="413" spans="1:14" x14ac:dyDescent="0.2">
      <c r="A413">
        <v>794</v>
      </c>
      <c r="B413" t="s">
        <v>22</v>
      </c>
      <c r="C413" t="s">
        <v>24</v>
      </c>
      <c r="D413" t="s">
        <v>18</v>
      </c>
      <c r="E413">
        <v>186</v>
      </c>
      <c r="F413">
        <v>108</v>
      </c>
      <c r="G413">
        <v>235</v>
      </c>
      <c r="H413">
        <v>162.53241911318</v>
      </c>
      <c r="I413">
        <v>43.629952357602001</v>
      </c>
      <c r="J413">
        <v>56.370047642397999</v>
      </c>
      <c r="K413" t="s">
        <v>29</v>
      </c>
      <c r="L413" t="s">
        <v>16</v>
      </c>
      <c r="M413" t="s">
        <v>28</v>
      </c>
      <c r="N413" t="b">
        <v>0</v>
      </c>
    </row>
    <row r="414" spans="1:14" x14ac:dyDescent="0.2">
      <c r="A414">
        <v>795</v>
      </c>
      <c r="B414" t="s">
        <v>22</v>
      </c>
      <c r="C414" t="s">
        <v>22</v>
      </c>
      <c r="D414" t="s">
        <v>14</v>
      </c>
      <c r="E414">
        <v>291</v>
      </c>
      <c r="F414">
        <v>91</v>
      </c>
      <c r="G414">
        <v>66</v>
      </c>
      <c r="H414">
        <v>196.77807387178001</v>
      </c>
      <c r="I414">
        <v>100</v>
      </c>
      <c r="J414">
        <v>100</v>
      </c>
      <c r="K414" t="s">
        <v>29</v>
      </c>
      <c r="L414" t="s">
        <v>16</v>
      </c>
      <c r="M414" t="s">
        <v>28</v>
      </c>
      <c r="N414" t="b">
        <v>1</v>
      </c>
    </row>
    <row r="415" spans="1:14" x14ac:dyDescent="0.2">
      <c r="A415">
        <v>796</v>
      </c>
      <c r="B415" t="s">
        <v>22</v>
      </c>
      <c r="C415" t="s">
        <v>24</v>
      </c>
      <c r="D415" t="s">
        <v>18</v>
      </c>
      <c r="E415">
        <v>223</v>
      </c>
      <c r="F415">
        <v>89</v>
      </c>
      <c r="G415">
        <v>246</v>
      </c>
      <c r="H415">
        <v>175.87650041609999</v>
      </c>
      <c r="I415">
        <v>42.938705907646003</v>
      </c>
      <c r="J415">
        <v>57.061294092353997</v>
      </c>
      <c r="K415" t="s">
        <v>29</v>
      </c>
      <c r="L415" t="s">
        <v>16</v>
      </c>
      <c r="M415" t="s">
        <v>28</v>
      </c>
      <c r="N415" t="b">
        <v>0</v>
      </c>
    </row>
    <row r="416" spans="1:14" x14ac:dyDescent="0.2">
      <c r="A416">
        <v>797</v>
      </c>
      <c r="B416" t="s">
        <v>22</v>
      </c>
      <c r="C416" t="s">
        <v>22</v>
      </c>
      <c r="D416" t="s">
        <v>14</v>
      </c>
      <c r="E416">
        <v>280</v>
      </c>
      <c r="F416">
        <v>95</v>
      </c>
      <c r="G416">
        <v>51</v>
      </c>
      <c r="H416">
        <v>194.59078363897001</v>
      </c>
      <c r="I416">
        <v>76.466669021453995</v>
      </c>
      <c r="J416">
        <v>76.466669021453995</v>
      </c>
      <c r="K416" t="s">
        <v>29</v>
      </c>
      <c r="L416" t="s">
        <v>16</v>
      </c>
      <c r="M416" t="s">
        <v>28</v>
      </c>
      <c r="N416" t="b">
        <v>1</v>
      </c>
    </row>
    <row r="417" spans="1:14" x14ac:dyDescent="0.2">
      <c r="A417">
        <v>798</v>
      </c>
      <c r="B417" t="s">
        <v>22</v>
      </c>
      <c r="C417" t="s">
        <v>22</v>
      </c>
      <c r="D417" t="s">
        <v>18</v>
      </c>
      <c r="E417">
        <v>159</v>
      </c>
      <c r="F417">
        <v>35</v>
      </c>
      <c r="G417">
        <v>227</v>
      </c>
      <c r="H417">
        <v>109.78646475548</v>
      </c>
      <c r="I417">
        <v>86.771981075818999</v>
      </c>
      <c r="J417">
        <v>86.771981075818999</v>
      </c>
      <c r="K417" t="s">
        <v>29</v>
      </c>
      <c r="L417" t="s">
        <v>16</v>
      </c>
      <c r="M417" t="s">
        <v>28</v>
      </c>
      <c r="N417" t="b">
        <v>1</v>
      </c>
    </row>
    <row r="418" spans="1:14" x14ac:dyDescent="0.2">
      <c r="A418">
        <v>799</v>
      </c>
      <c r="B418" t="s">
        <v>23</v>
      </c>
      <c r="C418" t="s">
        <v>23</v>
      </c>
      <c r="D418" t="s">
        <v>14</v>
      </c>
      <c r="E418">
        <v>4</v>
      </c>
      <c r="F418">
        <v>100</v>
      </c>
      <c r="G418">
        <v>46</v>
      </c>
      <c r="H418">
        <v>274.39346830826997</v>
      </c>
      <c r="I418">
        <v>100</v>
      </c>
      <c r="J418">
        <v>100</v>
      </c>
      <c r="K418" t="s">
        <v>29</v>
      </c>
      <c r="L418" t="s">
        <v>16</v>
      </c>
      <c r="M418" t="s">
        <v>28</v>
      </c>
      <c r="N418" t="b">
        <v>1</v>
      </c>
    </row>
    <row r="419" spans="1:14" x14ac:dyDescent="0.2">
      <c r="A419">
        <v>800</v>
      </c>
      <c r="B419" t="s">
        <v>23</v>
      </c>
      <c r="C419" t="s">
        <v>23</v>
      </c>
      <c r="D419" t="s">
        <v>18</v>
      </c>
      <c r="E419">
        <v>222</v>
      </c>
      <c r="F419">
        <v>28</v>
      </c>
      <c r="G419">
        <v>15</v>
      </c>
      <c r="H419">
        <v>45.753747274090003</v>
      </c>
      <c r="I419">
        <v>98.455840073220998</v>
      </c>
      <c r="J419">
        <v>98.455840073220998</v>
      </c>
      <c r="K419" t="s">
        <v>29</v>
      </c>
      <c r="L419" t="s">
        <v>16</v>
      </c>
      <c r="M419" t="s">
        <v>28</v>
      </c>
      <c r="N419" t="b">
        <v>1</v>
      </c>
    </row>
    <row r="420" spans="1:14" x14ac:dyDescent="0.2">
      <c r="A420">
        <v>801</v>
      </c>
      <c r="B420" t="s">
        <v>23</v>
      </c>
      <c r="C420" t="s">
        <v>23</v>
      </c>
      <c r="D420" t="s">
        <v>14</v>
      </c>
      <c r="E420">
        <v>287</v>
      </c>
      <c r="F420">
        <v>95</v>
      </c>
      <c r="G420">
        <v>51</v>
      </c>
      <c r="H420">
        <v>112.30789907348</v>
      </c>
      <c r="I420">
        <v>100</v>
      </c>
      <c r="J420">
        <v>100</v>
      </c>
      <c r="K420" t="s">
        <v>29</v>
      </c>
      <c r="L420" t="s">
        <v>16</v>
      </c>
      <c r="M420" t="s">
        <v>28</v>
      </c>
      <c r="N420" t="b">
        <v>1</v>
      </c>
    </row>
    <row r="421" spans="1:14" x14ac:dyDescent="0.2">
      <c r="A421">
        <v>802</v>
      </c>
      <c r="B421" t="s">
        <v>23</v>
      </c>
      <c r="C421" t="s">
        <v>23</v>
      </c>
      <c r="D421" t="s">
        <v>18</v>
      </c>
      <c r="E421">
        <v>245</v>
      </c>
      <c r="F421">
        <v>17</v>
      </c>
      <c r="G421">
        <v>28</v>
      </c>
      <c r="H421">
        <v>34.661751155399003</v>
      </c>
      <c r="I421">
        <v>100</v>
      </c>
      <c r="J421">
        <v>100</v>
      </c>
      <c r="K421" t="s">
        <v>29</v>
      </c>
      <c r="L421" t="s">
        <v>16</v>
      </c>
      <c r="M421" t="s">
        <v>28</v>
      </c>
      <c r="N421" t="b">
        <v>1</v>
      </c>
    </row>
    <row r="422" spans="1:14" x14ac:dyDescent="0.2">
      <c r="A422">
        <v>803</v>
      </c>
      <c r="B422" t="s">
        <v>24</v>
      </c>
      <c r="C422" t="s">
        <v>23</v>
      </c>
      <c r="D422" t="s">
        <v>14</v>
      </c>
      <c r="E422">
        <v>168</v>
      </c>
      <c r="F422">
        <v>11</v>
      </c>
      <c r="G422">
        <v>63</v>
      </c>
      <c r="H422">
        <v>322.27987855836</v>
      </c>
      <c r="I422">
        <v>5.5007981780435999</v>
      </c>
      <c r="J422">
        <v>36.589621371873001</v>
      </c>
      <c r="K422" t="s">
        <v>29</v>
      </c>
      <c r="L422" t="s">
        <v>16</v>
      </c>
      <c r="M422" t="s">
        <v>28</v>
      </c>
      <c r="N422" t="b">
        <v>0</v>
      </c>
    </row>
    <row r="423" spans="1:14" x14ac:dyDescent="0.2">
      <c r="A423">
        <v>804</v>
      </c>
      <c r="B423" t="s">
        <v>24</v>
      </c>
      <c r="C423" t="s">
        <v>24</v>
      </c>
      <c r="D423" t="s">
        <v>18</v>
      </c>
      <c r="E423">
        <v>164</v>
      </c>
      <c r="F423">
        <v>158</v>
      </c>
      <c r="G423">
        <v>158</v>
      </c>
      <c r="H423">
        <v>164.39589279843</v>
      </c>
      <c r="I423">
        <v>50.836577489291003</v>
      </c>
      <c r="J423">
        <v>50.836577489291003</v>
      </c>
      <c r="K423" t="s">
        <v>29</v>
      </c>
      <c r="L423" t="s">
        <v>16</v>
      </c>
      <c r="M423" t="s">
        <v>28</v>
      </c>
      <c r="N423" t="b">
        <v>1</v>
      </c>
    </row>
    <row r="424" spans="1:14" x14ac:dyDescent="0.2">
      <c r="A424">
        <v>805</v>
      </c>
      <c r="B424" t="s">
        <v>24</v>
      </c>
      <c r="C424" t="s">
        <v>23</v>
      </c>
      <c r="D424" t="s">
        <v>14</v>
      </c>
      <c r="E424">
        <v>161</v>
      </c>
      <c r="F424">
        <v>10</v>
      </c>
      <c r="G424">
        <v>66</v>
      </c>
      <c r="H424">
        <v>323.53703354337</v>
      </c>
      <c r="I424">
        <v>0.16612486111589</v>
      </c>
      <c r="J424">
        <v>33.541027028583002</v>
      </c>
      <c r="K424" t="s">
        <v>29</v>
      </c>
      <c r="L424" t="s">
        <v>16</v>
      </c>
      <c r="M424" t="s">
        <v>28</v>
      </c>
      <c r="N424" t="b">
        <v>0</v>
      </c>
    </row>
    <row r="425" spans="1:14" x14ac:dyDescent="0.2">
      <c r="A425">
        <v>806</v>
      </c>
      <c r="B425" t="s">
        <v>24</v>
      </c>
      <c r="C425" t="s">
        <v>24</v>
      </c>
      <c r="D425" t="s">
        <v>18</v>
      </c>
      <c r="E425">
        <v>170</v>
      </c>
      <c r="F425">
        <v>167</v>
      </c>
      <c r="G425">
        <v>166</v>
      </c>
      <c r="H425">
        <v>151.60731335953</v>
      </c>
      <c r="I425">
        <v>58.123725778865001</v>
      </c>
      <c r="J425">
        <v>58.123725778865001</v>
      </c>
      <c r="K425" t="s">
        <v>29</v>
      </c>
      <c r="L425" t="s">
        <v>16</v>
      </c>
      <c r="M425" t="s">
        <v>28</v>
      </c>
      <c r="N425" t="b">
        <v>1</v>
      </c>
    </row>
    <row r="426" spans="1:14" x14ac:dyDescent="0.2">
      <c r="A426">
        <v>807</v>
      </c>
      <c r="B426" t="s">
        <v>24</v>
      </c>
      <c r="C426" t="s">
        <v>23</v>
      </c>
      <c r="D426" t="s">
        <v>14</v>
      </c>
      <c r="E426">
        <v>140</v>
      </c>
      <c r="F426">
        <v>10</v>
      </c>
      <c r="G426">
        <v>51</v>
      </c>
      <c r="H426">
        <v>338.95287960871002</v>
      </c>
      <c r="I426">
        <v>0</v>
      </c>
      <c r="J426">
        <v>30.365608466708</v>
      </c>
      <c r="K426" t="s">
        <v>29</v>
      </c>
      <c r="L426" t="s">
        <v>16</v>
      </c>
      <c r="M426" t="s">
        <v>28</v>
      </c>
      <c r="N426" t="b">
        <v>0</v>
      </c>
    </row>
    <row r="427" spans="1:14" x14ac:dyDescent="0.2">
      <c r="A427">
        <v>808</v>
      </c>
      <c r="B427" t="s">
        <v>24</v>
      </c>
      <c r="C427" t="s">
        <v>24</v>
      </c>
      <c r="D427" t="s">
        <v>18</v>
      </c>
      <c r="E427">
        <v>136</v>
      </c>
      <c r="F427">
        <v>131</v>
      </c>
      <c r="G427">
        <v>127</v>
      </c>
      <c r="H427">
        <v>214.40613741061</v>
      </c>
      <c r="I427">
        <v>37.530465063610002</v>
      </c>
      <c r="J427">
        <v>37.530465063610002</v>
      </c>
      <c r="K427" t="s">
        <v>29</v>
      </c>
      <c r="L427" t="s">
        <v>16</v>
      </c>
      <c r="M427" t="s">
        <v>28</v>
      </c>
      <c r="N427" t="b">
        <v>1</v>
      </c>
    </row>
    <row r="428" spans="1:14" x14ac:dyDescent="0.2">
      <c r="A428">
        <v>809</v>
      </c>
      <c r="B428" t="s">
        <v>25</v>
      </c>
      <c r="C428" t="s">
        <v>25</v>
      </c>
      <c r="D428" t="s">
        <v>14</v>
      </c>
      <c r="E428">
        <v>76</v>
      </c>
      <c r="F428">
        <v>28</v>
      </c>
      <c r="G428">
        <v>49</v>
      </c>
      <c r="H428">
        <v>123.14014612143001</v>
      </c>
      <c r="I428">
        <v>100</v>
      </c>
      <c r="J428">
        <v>100</v>
      </c>
      <c r="K428" t="s">
        <v>29</v>
      </c>
      <c r="L428" t="s">
        <v>16</v>
      </c>
      <c r="M428" t="s">
        <v>28</v>
      </c>
      <c r="N428" t="b">
        <v>1</v>
      </c>
    </row>
    <row r="429" spans="1:14" x14ac:dyDescent="0.2">
      <c r="A429">
        <v>810</v>
      </c>
      <c r="B429" t="s">
        <v>25</v>
      </c>
      <c r="C429" t="s">
        <v>25</v>
      </c>
      <c r="D429" t="s">
        <v>18</v>
      </c>
      <c r="E429">
        <v>140</v>
      </c>
      <c r="F429">
        <v>158</v>
      </c>
      <c r="G429">
        <v>92</v>
      </c>
      <c r="H429">
        <v>97.862453960771006</v>
      </c>
      <c r="I429">
        <v>99.998420008113996</v>
      </c>
      <c r="J429">
        <v>99.998420008113996</v>
      </c>
      <c r="K429" t="s">
        <v>29</v>
      </c>
      <c r="L429" t="s">
        <v>16</v>
      </c>
      <c r="M429" t="s">
        <v>28</v>
      </c>
      <c r="N429" t="b">
        <v>1</v>
      </c>
    </row>
    <row r="430" spans="1:14" x14ac:dyDescent="0.2">
      <c r="A430">
        <v>811</v>
      </c>
      <c r="B430" t="s">
        <v>25</v>
      </c>
      <c r="C430" t="s">
        <v>25</v>
      </c>
      <c r="D430" t="s">
        <v>14</v>
      </c>
      <c r="E430">
        <v>55</v>
      </c>
      <c r="F430">
        <v>91</v>
      </c>
      <c r="G430">
        <v>51</v>
      </c>
      <c r="H430">
        <v>96.26640663549</v>
      </c>
      <c r="I430">
        <v>100</v>
      </c>
      <c r="J430">
        <v>100</v>
      </c>
      <c r="K430" t="s">
        <v>29</v>
      </c>
      <c r="L430" t="s">
        <v>16</v>
      </c>
      <c r="M430" t="s">
        <v>28</v>
      </c>
      <c r="N430" t="b">
        <v>1</v>
      </c>
    </row>
    <row r="431" spans="1:14" x14ac:dyDescent="0.2">
      <c r="A431">
        <v>812</v>
      </c>
      <c r="B431" t="s">
        <v>25</v>
      </c>
      <c r="C431" t="s">
        <v>25</v>
      </c>
      <c r="D431" t="s">
        <v>18</v>
      </c>
      <c r="E431">
        <v>231</v>
      </c>
      <c r="F431">
        <v>215</v>
      </c>
      <c r="G431">
        <v>28</v>
      </c>
      <c r="H431">
        <v>137.43963579340999</v>
      </c>
      <c r="I431">
        <v>99.999168898519997</v>
      </c>
      <c r="J431">
        <v>99.999168898519997</v>
      </c>
      <c r="K431" t="s">
        <v>29</v>
      </c>
      <c r="L431" t="s">
        <v>16</v>
      </c>
      <c r="M431" t="s">
        <v>28</v>
      </c>
      <c r="N431" t="b">
        <v>1</v>
      </c>
    </row>
    <row r="432" spans="1:14" x14ac:dyDescent="0.2">
      <c r="A432">
        <v>813</v>
      </c>
      <c r="B432" t="s">
        <v>25</v>
      </c>
      <c r="C432" t="s">
        <v>25</v>
      </c>
      <c r="D432" t="s">
        <v>14</v>
      </c>
      <c r="E432">
        <v>55</v>
      </c>
      <c r="F432">
        <v>78</v>
      </c>
      <c r="G432">
        <v>37</v>
      </c>
      <c r="H432">
        <v>95.485814123333995</v>
      </c>
      <c r="I432">
        <v>99.998130021671003</v>
      </c>
      <c r="J432">
        <v>99.998130021671003</v>
      </c>
      <c r="K432" t="s">
        <v>29</v>
      </c>
      <c r="L432" t="s">
        <v>16</v>
      </c>
      <c r="M432" t="s">
        <v>28</v>
      </c>
      <c r="N432" t="b">
        <v>1</v>
      </c>
    </row>
    <row r="433" spans="1:14" x14ac:dyDescent="0.2">
      <c r="A433">
        <v>814</v>
      </c>
      <c r="B433" t="s">
        <v>25</v>
      </c>
      <c r="C433" t="s">
        <v>25</v>
      </c>
      <c r="D433" t="s">
        <v>18</v>
      </c>
      <c r="E433">
        <v>157</v>
      </c>
      <c r="F433">
        <v>147</v>
      </c>
      <c r="G433">
        <v>29</v>
      </c>
      <c r="H433">
        <v>45.220636465985997</v>
      </c>
      <c r="I433">
        <v>99.772001160772007</v>
      </c>
      <c r="J433">
        <v>99.772001160772007</v>
      </c>
      <c r="K433" t="s">
        <v>29</v>
      </c>
      <c r="L433" t="s">
        <v>16</v>
      </c>
      <c r="M433" t="s">
        <v>28</v>
      </c>
      <c r="N433" t="b">
        <v>1</v>
      </c>
    </row>
    <row r="434" spans="1:14" x14ac:dyDescent="0.2">
      <c r="A434">
        <v>815</v>
      </c>
      <c r="B434" t="s">
        <v>20</v>
      </c>
      <c r="C434" t="s">
        <v>23</v>
      </c>
      <c r="D434" t="s">
        <v>14</v>
      </c>
      <c r="E434">
        <v>95</v>
      </c>
      <c r="F434">
        <v>13</v>
      </c>
      <c r="G434">
        <v>47</v>
      </c>
      <c r="H434">
        <v>106.77260450040001</v>
      </c>
      <c r="I434">
        <v>0</v>
      </c>
      <c r="J434">
        <v>39.792716350264001</v>
      </c>
      <c r="K434" t="s">
        <v>29</v>
      </c>
      <c r="L434" t="s">
        <v>16</v>
      </c>
      <c r="M434" t="s">
        <v>28</v>
      </c>
      <c r="N434" t="b">
        <v>0</v>
      </c>
    </row>
    <row r="435" spans="1:14" x14ac:dyDescent="0.2">
      <c r="A435">
        <v>816</v>
      </c>
      <c r="B435" t="s">
        <v>20</v>
      </c>
      <c r="C435" t="s">
        <v>25</v>
      </c>
      <c r="D435" t="s">
        <v>18</v>
      </c>
      <c r="E435">
        <v>132</v>
      </c>
      <c r="F435">
        <v>120</v>
      </c>
      <c r="G435">
        <v>110</v>
      </c>
      <c r="H435">
        <v>210.01865908509001</v>
      </c>
      <c r="I435">
        <v>6.4892523873394999E-3</v>
      </c>
      <c r="J435">
        <v>64.507626564404006</v>
      </c>
      <c r="K435" t="s">
        <v>29</v>
      </c>
      <c r="L435" t="s">
        <v>16</v>
      </c>
      <c r="M435" t="s">
        <v>28</v>
      </c>
      <c r="N435" t="b">
        <v>0</v>
      </c>
    </row>
    <row r="436" spans="1:14" x14ac:dyDescent="0.2">
      <c r="A436">
        <v>817</v>
      </c>
      <c r="B436" t="s">
        <v>20</v>
      </c>
      <c r="C436" t="s">
        <v>25</v>
      </c>
      <c r="D436" t="s">
        <v>14</v>
      </c>
      <c r="E436">
        <v>37</v>
      </c>
      <c r="F436">
        <v>7</v>
      </c>
      <c r="G436">
        <v>44</v>
      </c>
      <c r="H436">
        <v>57.929320804249002</v>
      </c>
      <c r="I436">
        <v>2.821414081452E-4</v>
      </c>
      <c r="J436">
        <v>69.216848807754999</v>
      </c>
      <c r="K436" t="s">
        <v>29</v>
      </c>
      <c r="L436" t="s">
        <v>16</v>
      </c>
      <c r="M436" t="s">
        <v>28</v>
      </c>
      <c r="N436" t="b">
        <v>0</v>
      </c>
    </row>
    <row r="437" spans="1:14" x14ac:dyDescent="0.2">
      <c r="A437">
        <v>818</v>
      </c>
      <c r="B437" t="s">
        <v>20</v>
      </c>
      <c r="C437" t="s">
        <v>25</v>
      </c>
      <c r="D437" t="s">
        <v>18</v>
      </c>
      <c r="E437">
        <v>120</v>
      </c>
      <c r="F437">
        <v>113</v>
      </c>
      <c r="G437">
        <v>105</v>
      </c>
      <c r="H437">
        <v>195.3141167791</v>
      </c>
      <c r="I437">
        <v>3.8540516352634002E-2</v>
      </c>
      <c r="J437">
        <v>98.912175586754998</v>
      </c>
      <c r="K437" t="s">
        <v>29</v>
      </c>
      <c r="L437" t="s">
        <v>16</v>
      </c>
      <c r="M437" t="s">
        <v>28</v>
      </c>
      <c r="N437" t="b">
        <v>0</v>
      </c>
    </row>
    <row r="438" spans="1:14" x14ac:dyDescent="0.2">
      <c r="A438">
        <v>819</v>
      </c>
      <c r="B438" t="s">
        <v>20</v>
      </c>
      <c r="C438" t="s">
        <v>23</v>
      </c>
      <c r="D438" t="s">
        <v>14</v>
      </c>
      <c r="E438">
        <v>123</v>
      </c>
      <c r="F438">
        <v>11</v>
      </c>
      <c r="G438">
        <v>52</v>
      </c>
      <c r="H438">
        <v>133.88836821145</v>
      </c>
      <c r="I438">
        <v>2.8880776415001998E-2</v>
      </c>
      <c r="J438">
        <v>68.329008142717001</v>
      </c>
      <c r="K438" t="s">
        <v>29</v>
      </c>
      <c r="L438" t="s">
        <v>16</v>
      </c>
      <c r="M438" t="s">
        <v>28</v>
      </c>
      <c r="N438" t="b">
        <v>0</v>
      </c>
    </row>
    <row r="439" spans="1:14" x14ac:dyDescent="0.2">
      <c r="A439">
        <v>820</v>
      </c>
      <c r="B439" t="s">
        <v>20</v>
      </c>
      <c r="C439" t="s">
        <v>24</v>
      </c>
      <c r="D439" t="s">
        <v>18</v>
      </c>
      <c r="E439">
        <v>140</v>
      </c>
      <c r="F439">
        <v>130</v>
      </c>
      <c r="G439">
        <v>127</v>
      </c>
      <c r="H439">
        <v>229.47842490368001</v>
      </c>
      <c r="I439">
        <v>22.492722667670002</v>
      </c>
      <c r="J439">
        <v>46.595427418176001</v>
      </c>
      <c r="K439" t="s">
        <v>29</v>
      </c>
      <c r="L439" t="s">
        <v>16</v>
      </c>
      <c r="M439" t="s">
        <v>28</v>
      </c>
      <c r="N439" t="b">
        <v>0</v>
      </c>
    </row>
    <row r="440" spans="1:14" x14ac:dyDescent="0.2">
      <c r="A440">
        <v>821</v>
      </c>
      <c r="B440" t="s">
        <v>20</v>
      </c>
      <c r="C440" t="s">
        <v>23</v>
      </c>
      <c r="D440" t="s">
        <v>14</v>
      </c>
      <c r="E440">
        <v>23</v>
      </c>
      <c r="F440">
        <v>32</v>
      </c>
      <c r="G440">
        <v>25</v>
      </c>
      <c r="H440">
        <v>47.104739133133997</v>
      </c>
      <c r="I440">
        <v>30.454951875761001</v>
      </c>
      <c r="J440">
        <v>69.545048124239003</v>
      </c>
      <c r="K440" t="s">
        <v>29</v>
      </c>
      <c r="L440" t="s">
        <v>16</v>
      </c>
      <c r="M440" t="s">
        <v>28</v>
      </c>
      <c r="N440" t="b">
        <v>0</v>
      </c>
    </row>
    <row r="441" spans="1:14" x14ac:dyDescent="0.2">
      <c r="A441">
        <v>822</v>
      </c>
      <c r="B441" t="s">
        <v>20</v>
      </c>
      <c r="C441" t="s">
        <v>25</v>
      </c>
      <c r="D441" t="s">
        <v>18</v>
      </c>
      <c r="E441">
        <v>87</v>
      </c>
      <c r="F441">
        <v>49</v>
      </c>
      <c r="G441">
        <v>43</v>
      </c>
      <c r="H441">
        <v>108.62493436809</v>
      </c>
      <c r="I441">
        <v>44.524945857201999</v>
      </c>
      <c r="J441">
        <v>50.460326331996001</v>
      </c>
      <c r="K441" t="s">
        <v>29</v>
      </c>
      <c r="L441" t="s">
        <v>16</v>
      </c>
      <c r="M441" t="s">
        <v>28</v>
      </c>
      <c r="N441" t="b">
        <v>0</v>
      </c>
    </row>
    <row r="442" spans="1:14" x14ac:dyDescent="0.2">
      <c r="A442">
        <v>1007</v>
      </c>
      <c r="B442" t="s">
        <v>13</v>
      </c>
      <c r="C442" t="s">
        <v>13</v>
      </c>
      <c r="D442" t="s">
        <v>14</v>
      </c>
      <c r="E442">
        <v>223</v>
      </c>
      <c r="F442">
        <v>100</v>
      </c>
      <c r="G442">
        <v>58</v>
      </c>
      <c r="H442">
        <v>313.97388228313997</v>
      </c>
      <c r="I442">
        <v>100</v>
      </c>
      <c r="J442">
        <v>100</v>
      </c>
      <c r="K442" t="s">
        <v>31</v>
      </c>
      <c r="L442" t="s">
        <v>16</v>
      </c>
      <c r="M442" t="s">
        <v>17</v>
      </c>
      <c r="N442" t="b">
        <v>1</v>
      </c>
    </row>
    <row r="443" spans="1:14" x14ac:dyDescent="0.2">
      <c r="A443">
        <v>1008</v>
      </c>
      <c r="B443" t="s">
        <v>13</v>
      </c>
      <c r="C443" t="s">
        <v>13</v>
      </c>
      <c r="D443" t="s">
        <v>18</v>
      </c>
      <c r="E443">
        <v>40</v>
      </c>
      <c r="F443">
        <v>101</v>
      </c>
      <c r="G443">
        <v>255</v>
      </c>
      <c r="H443">
        <v>108.63323091101999</v>
      </c>
      <c r="I443">
        <v>99.995147167780004</v>
      </c>
      <c r="J443">
        <v>99.995147167780004</v>
      </c>
      <c r="K443" t="s">
        <v>31</v>
      </c>
      <c r="L443" t="s">
        <v>16</v>
      </c>
      <c r="M443" t="s">
        <v>17</v>
      </c>
      <c r="N443" t="b">
        <v>1</v>
      </c>
    </row>
    <row r="444" spans="1:14" x14ac:dyDescent="0.2">
      <c r="A444">
        <v>1009</v>
      </c>
      <c r="B444" t="s">
        <v>13</v>
      </c>
      <c r="C444" t="s">
        <v>13</v>
      </c>
      <c r="D444" t="s">
        <v>14</v>
      </c>
      <c r="E444">
        <v>221</v>
      </c>
      <c r="F444">
        <v>98</v>
      </c>
      <c r="G444">
        <v>61</v>
      </c>
      <c r="H444">
        <v>310.25140017626001</v>
      </c>
      <c r="I444">
        <v>99.990632905249996</v>
      </c>
      <c r="J444">
        <v>99.990632905249996</v>
      </c>
      <c r="K444" t="s">
        <v>31</v>
      </c>
      <c r="L444" t="s">
        <v>16</v>
      </c>
      <c r="M444" t="s">
        <v>17</v>
      </c>
      <c r="N444" t="b">
        <v>1</v>
      </c>
    </row>
    <row r="445" spans="1:14" x14ac:dyDescent="0.2">
      <c r="A445">
        <v>1010</v>
      </c>
      <c r="B445" t="s">
        <v>13</v>
      </c>
      <c r="C445" t="s">
        <v>13</v>
      </c>
      <c r="D445" t="s">
        <v>18</v>
      </c>
      <c r="E445">
        <v>59</v>
      </c>
      <c r="F445">
        <v>119</v>
      </c>
      <c r="G445">
        <v>253</v>
      </c>
      <c r="H445">
        <v>132.97720253969001</v>
      </c>
      <c r="I445">
        <v>82.152298803551005</v>
      </c>
      <c r="J445">
        <v>82.152298803551005</v>
      </c>
      <c r="K445" t="s">
        <v>31</v>
      </c>
      <c r="L445" t="s">
        <v>16</v>
      </c>
      <c r="M445" t="s">
        <v>17</v>
      </c>
      <c r="N445" t="b">
        <v>1</v>
      </c>
    </row>
    <row r="446" spans="1:14" x14ac:dyDescent="0.2">
      <c r="A446">
        <v>1011</v>
      </c>
      <c r="B446" t="s">
        <v>13</v>
      </c>
      <c r="C446" t="s">
        <v>13</v>
      </c>
      <c r="D446" t="s">
        <v>14</v>
      </c>
      <c r="E446">
        <v>262</v>
      </c>
      <c r="F446">
        <v>64</v>
      </c>
      <c r="G446">
        <v>33</v>
      </c>
      <c r="H446">
        <v>349.54043049767</v>
      </c>
      <c r="I446">
        <v>87.953045536743005</v>
      </c>
      <c r="J446">
        <v>87.953045536743005</v>
      </c>
      <c r="K446" t="s">
        <v>31</v>
      </c>
      <c r="L446" t="s">
        <v>16</v>
      </c>
      <c r="M446" t="s">
        <v>17</v>
      </c>
      <c r="N446" t="b">
        <v>1</v>
      </c>
    </row>
    <row r="447" spans="1:14" x14ac:dyDescent="0.2">
      <c r="A447">
        <v>1012</v>
      </c>
      <c r="B447" t="s">
        <v>13</v>
      </c>
      <c r="C447" t="s">
        <v>22</v>
      </c>
      <c r="D447" t="s">
        <v>18</v>
      </c>
      <c r="E447">
        <v>61</v>
      </c>
      <c r="F447">
        <v>32</v>
      </c>
      <c r="G447">
        <v>135</v>
      </c>
      <c r="H447">
        <v>138.49274853066001</v>
      </c>
      <c r="I447">
        <v>0</v>
      </c>
      <c r="J447">
        <v>98.987302847145997</v>
      </c>
      <c r="K447" t="s">
        <v>31</v>
      </c>
      <c r="L447" t="s">
        <v>16</v>
      </c>
      <c r="M447" t="s">
        <v>17</v>
      </c>
      <c r="N447" t="b">
        <v>0</v>
      </c>
    </row>
    <row r="448" spans="1:14" x14ac:dyDescent="0.2">
      <c r="A448">
        <v>1013</v>
      </c>
      <c r="B448" t="s">
        <v>19</v>
      </c>
      <c r="C448" t="s">
        <v>19</v>
      </c>
      <c r="D448" t="s">
        <v>14</v>
      </c>
      <c r="E448">
        <v>187</v>
      </c>
      <c r="F448">
        <v>99</v>
      </c>
      <c r="G448">
        <v>33</v>
      </c>
      <c r="H448">
        <v>211.45760168976</v>
      </c>
      <c r="I448">
        <v>100</v>
      </c>
      <c r="J448">
        <v>100</v>
      </c>
      <c r="K448" t="s">
        <v>31</v>
      </c>
      <c r="L448" t="s">
        <v>16</v>
      </c>
      <c r="M448" t="s">
        <v>17</v>
      </c>
      <c r="N448" t="b">
        <v>1</v>
      </c>
    </row>
    <row r="449" spans="1:14" x14ac:dyDescent="0.2">
      <c r="A449">
        <v>1014</v>
      </c>
      <c r="B449" t="s">
        <v>19</v>
      </c>
      <c r="C449" t="s">
        <v>19</v>
      </c>
      <c r="D449" t="s">
        <v>18</v>
      </c>
      <c r="E449">
        <v>1</v>
      </c>
      <c r="F449">
        <v>148</v>
      </c>
      <c r="G449">
        <v>166</v>
      </c>
      <c r="H449">
        <v>42.558944857100997</v>
      </c>
      <c r="I449">
        <v>100</v>
      </c>
      <c r="J449">
        <v>100</v>
      </c>
      <c r="K449" t="s">
        <v>31</v>
      </c>
      <c r="L449" t="s">
        <v>16</v>
      </c>
      <c r="M449" t="s">
        <v>17</v>
      </c>
      <c r="N449" t="b">
        <v>1</v>
      </c>
    </row>
    <row r="450" spans="1:14" x14ac:dyDescent="0.2">
      <c r="A450">
        <v>1015</v>
      </c>
      <c r="B450" t="s">
        <v>19</v>
      </c>
      <c r="C450" t="s">
        <v>19</v>
      </c>
      <c r="D450" t="s">
        <v>14</v>
      </c>
      <c r="E450">
        <v>186</v>
      </c>
      <c r="F450">
        <v>84</v>
      </c>
      <c r="G450">
        <v>38</v>
      </c>
      <c r="H450">
        <v>210.97663403324</v>
      </c>
      <c r="I450">
        <v>100</v>
      </c>
      <c r="J450">
        <v>100</v>
      </c>
      <c r="K450" t="s">
        <v>31</v>
      </c>
      <c r="L450" t="s">
        <v>16</v>
      </c>
      <c r="M450" t="s">
        <v>17</v>
      </c>
      <c r="N450" t="b">
        <v>1</v>
      </c>
    </row>
    <row r="451" spans="1:14" x14ac:dyDescent="0.2">
      <c r="A451">
        <v>1016</v>
      </c>
      <c r="B451" t="s">
        <v>19</v>
      </c>
      <c r="C451" t="s">
        <v>19</v>
      </c>
      <c r="D451" t="s">
        <v>18</v>
      </c>
      <c r="E451">
        <v>15</v>
      </c>
      <c r="F451">
        <v>164</v>
      </c>
      <c r="G451">
        <v>178</v>
      </c>
      <c r="H451">
        <v>63.599693186762998</v>
      </c>
      <c r="I451">
        <v>99.991648614319004</v>
      </c>
      <c r="J451">
        <v>99.991648614319004</v>
      </c>
      <c r="K451" t="s">
        <v>31</v>
      </c>
      <c r="L451" t="s">
        <v>16</v>
      </c>
      <c r="M451" t="s">
        <v>17</v>
      </c>
      <c r="N451" t="b">
        <v>1</v>
      </c>
    </row>
    <row r="452" spans="1:14" x14ac:dyDescent="0.2">
      <c r="A452">
        <v>1017</v>
      </c>
      <c r="B452" t="s">
        <v>19</v>
      </c>
      <c r="C452" t="s">
        <v>19</v>
      </c>
      <c r="D452" t="s">
        <v>14</v>
      </c>
      <c r="E452">
        <v>196</v>
      </c>
      <c r="F452">
        <v>18</v>
      </c>
      <c r="G452">
        <v>35</v>
      </c>
      <c r="H452">
        <v>243.76770081954999</v>
      </c>
      <c r="I452">
        <v>80.824965180310997</v>
      </c>
      <c r="J452">
        <v>80.824965180310997</v>
      </c>
      <c r="K452" t="s">
        <v>31</v>
      </c>
      <c r="L452" t="s">
        <v>16</v>
      </c>
      <c r="M452" t="s">
        <v>17</v>
      </c>
      <c r="N452" t="b">
        <v>1</v>
      </c>
    </row>
    <row r="453" spans="1:14" x14ac:dyDescent="0.2">
      <c r="A453">
        <v>1018</v>
      </c>
      <c r="B453" t="s">
        <v>19</v>
      </c>
      <c r="C453" t="s">
        <v>19</v>
      </c>
      <c r="D453" t="s">
        <v>18</v>
      </c>
      <c r="E453">
        <v>77</v>
      </c>
      <c r="F453">
        <v>99</v>
      </c>
      <c r="G453">
        <v>100</v>
      </c>
      <c r="H453">
        <v>86.829569734751004</v>
      </c>
      <c r="I453">
        <v>84.705932056069003</v>
      </c>
      <c r="J453">
        <v>84.705932056069003</v>
      </c>
      <c r="K453" t="s">
        <v>31</v>
      </c>
      <c r="L453" t="s">
        <v>16</v>
      </c>
      <c r="M453" t="s">
        <v>17</v>
      </c>
      <c r="N453" t="b">
        <v>1</v>
      </c>
    </row>
    <row r="454" spans="1:14" x14ac:dyDescent="0.2">
      <c r="A454">
        <v>1019</v>
      </c>
      <c r="B454" t="s">
        <v>21</v>
      </c>
      <c r="C454" t="s">
        <v>21</v>
      </c>
      <c r="D454" t="s">
        <v>14</v>
      </c>
      <c r="E454">
        <v>122</v>
      </c>
      <c r="F454">
        <v>98</v>
      </c>
      <c r="G454">
        <v>31</v>
      </c>
      <c r="H454">
        <v>201.28312395796999</v>
      </c>
      <c r="I454">
        <v>99.999605002029</v>
      </c>
      <c r="J454">
        <v>99.999605002029</v>
      </c>
      <c r="K454" t="s">
        <v>31</v>
      </c>
      <c r="L454" t="s">
        <v>16</v>
      </c>
      <c r="M454" t="s">
        <v>17</v>
      </c>
      <c r="N454" t="b">
        <v>1</v>
      </c>
    </row>
    <row r="455" spans="1:14" x14ac:dyDescent="0.2">
      <c r="A455">
        <v>1020</v>
      </c>
      <c r="B455" t="s">
        <v>21</v>
      </c>
      <c r="C455" t="s">
        <v>21</v>
      </c>
      <c r="D455" t="s">
        <v>18</v>
      </c>
      <c r="E455">
        <v>2</v>
      </c>
      <c r="F455">
        <v>156</v>
      </c>
      <c r="G455">
        <v>7</v>
      </c>
      <c r="H455">
        <v>99.480017069835995</v>
      </c>
      <c r="I455">
        <v>93.669028942630007</v>
      </c>
      <c r="J455">
        <v>93.669028942630007</v>
      </c>
      <c r="K455" t="s">
        <v>31</v>
      </c>
      <c r="L455" t="s">
        <v>16</v>
      </c>
      <c r="M455" t="s">
        <v>17</v>
      </c>
      <c r="N455" t="b">
        <v>1</v>
      </c>
    </row>
    <row r="456" spans="1:14" x14ac:dyDescent="0.2">
      <c r="A456">
        <v>1021</v>
      </c>
      <c r="B456" t="s">
        <v>21</v>
      </c>
      <c r="C456" t="s">
        <v>21</v>
      </c>
      <c r="D456" t="s">
        <v>14</v>
      </c>
      <c r="E456">
        <v>141</v>
      </c>
      <c r="F456">
        <v>95</v>
      </c>
      <c r="G456">
        <v>33</v>
      </c>
      <c r="H456">
        <v>215.53713616324001</v>
      </c>
      <c r="I456">
        <v>99.833197999505003</v>
      </c>
      <c r="J456">
        <v>99.833197999505003</v>
      </c>
      <c r="K456" t="s">
        <v>31</v>
      </c>
      <c r="L456" t="s">
        <v>16</v>
      </c>
      <c r="M456" t="s">
        <v>17</v>
      </c>
      <c r="N456" t="b">
        <v>1</v>
      </c>
    </row>
    <row r="457" spans="1:14" x14ac:dyDescent="0.2">
      <c r="A457">
        <v>1022</v>
      </c>
      <c r="B457" t="s">
        <v>21</v>
      </c>
      <c r="C457" t="s">
        <v>19</v>
      </c>
      <c r="D457" t="s">
        <v>18</v>
      </c>
      <c r="E457">
        <v>4</v>
      </c>
      <c r="F457">
        <v>164</v>
      </c>
      <c r="G457">
        <v>59</v>
      </c>
      <c r="H457">
        <v>108.75117730997999</v>
      </c>
      <c r="I457">
        <v>0</v>
      </c>
      <c r="J457">
        <v>99.999266432338999</v>
      </c>
      <c r="K457" t="s">
        <v>31</v>
      </c>
      <c r="L457" t="s">
        <v>16</v>
      </c>
      <c r="M457" t="s">
        <v>17</v>
      </c>
      <c r="N457" t="b">
        <v>0</v>
      </c>
    </row>
    <row r="458" spans="1:14" x14ac:dyDescent="0.2">
      <c r="A458">
        <v>1023</v>
      </c>
      <c r="B458" t="s">
        <v>21</v>
      </c>
      <c r="C458" t="s">
        <v>21</v>
      </c>
      <c r="D458" t="s">
        <v>14</v>
      </c>
      <c r="E458">
        <v>118</v>
      </c>
      <c r="F458">
        <v>61</v>
      </c>
      <c r="G458">
        <v>27</v>
      </c>
      <c r="H458">
        <v>229.14152839503001</v>
      </c>
      <c r="I458">
        <v>83.993124020425995</v>
      </c>
      <c r="J458">
        <v>83.993124020425995</v>
      </c>
      <c r="K458" t="s">
        <v>31</v>
      </c>
      <c r="L458" t="s">
        <v>16</v>
      </c>
      <c r="M458" t="s">
        <v>17</v>
      </c>
      <c r="N458" t="b">
        <v>1</v>
      </c>
    </row>
    <row r="459" spans="1:14" x14ac:dyDescent="0.2">
      <c r="A459">
        <v>1024</v>
      </c>
      <c r="B459" t="s">
        <v>21</v>
      </c>
      <c r="C459" t="s">
        <v>25</v>
      </c>
      <c r="D459" t="s">
        <v>18</v>
      </c>
      <c r="E459">
        <v>55</v>
      </c>
      <c r="F459">
        <v>110</v>
      </c>
      <c r="G459">
        <v>30</v>
      </c>
      <c r="H459">
        <v>158.08219269931999</v>
      </c>
      <c r="I459">
        <v>0</v>
      </c>
      <c r="J459">
        <v>85.135057453352999</v>
      </c>
      <c r="K459" t="s">
        <v>31</v>
      </c>
      <c r="L459" t="s">
        <v>16</v>
      </c>
      <c r="M459" t="s">
        <v>17</v>
      </c>
      <c r="N459" t="b">
        <v>0</v>
      </c>
    </row>
    <row r="460" spans="1:14" x14ac:dyDescent="0.2">
      <c r="A460">
        <v>1025</v>
      </c>
      <c r="B460" t="s">
        <v>22</v>
      </c>
      <c r="C460" t="s">
        <v>22</v>
      </c>
      <c r="D460" t="s">
        <v>14</v>
      </c>
      <c r="E460">
        <v>272</v>
      </c>
      <c r="F460">
        <v>96</v>
      </c>
      <c r="G460">
        <v>67</v>
      </c>
      <c r="H460">
        <v>183.24436904121001</v>
      </c>
      <c r="I460">
        <v>63.341536124538997</v>
      </c>
      <c r="J460">
        <v>63.341536124538997</v>
      </c>
      <c r="K460" t="s">
        <v>31</v>
      </c>
      <c r="L460" t="s">
        <v>16</v>
      </c>
      <c r="M460" t="s">
        <v>17</v>
      </c>
      <c r="N460" t="b">
        <v>1</v>
      </c>
    </row>
    <row r="461" spans="1:14" x14ac:dyDescent="0.2">
      <c r="A461">
        <v>1026</v>
      </c>
      <c r="B461" t="s">
        <v>22</v>
      </c>
      <c r="C461" t="s">
        <v>22</v>
      </c>
      <c r="D461" t="s">
        <v>18</v>
      </c>
      <c r="E461">
        <v>176</v>
      </c>
      <c r="F461">
        <v>92</v>
      </c>
      <c r="G461">
        <v>251</v>
      </c>
      <c r="H461">
        <v>160.88501479172999</v>
      </c>
      <c r="I461">
        <v>83.624456242970993</v>
      </c>
      <c r="J461">
        <v>83.624456242970993</v>
      </c>
      <c r="K461" t="s">
        <v>31</v>
      </c>
      <c r="L461" t="s">
        <v>16</v>
      </c>
      <c r="M461" t="s">
        <v>17</v>
      </c>
      <c r="N461" t="b">
        <v>1</v>
      </c>
    </row>
    <row r="462" spans="1:14" x14ac:dyDescent="0.2">
      <c r="A462">
        <v>1027</v>
      </c>
      <c r="B462" t="s">
        <v>22</v>
      </c>
      <c r="C462" t="s">
        <v>22</v>
      </c>
      <c r="D462" t="s">
        <v>14</v>
      </c>
      <c r="E462">
        <v>280</v>
      </c>
      <c r="F462">
        <v>66</v>
      </c>
      <c r="G462">
        <v>61</v>
      </c>
      <c r="H462">
        <v>178.89968174245999</v>
      </c>
      <c r="I462">
        <v>99.982225091287006</v>
      </c>
      <c r="J462">
        <v>99.982225091287006</v>
      </c>
      <c r="K462" t="s">
        <v>31</v>
      </c>
      <c r="L462" t="s">
        <v>16</v>
      </c>
      <c r="M462" t="s">
        <v>17</v>
      </c>
      <c r="N462" t="b">
        <v>1</v>
      </c>
    </row>
    <row r="463" spans="1:14" x14ac:dyDescent="0.2">
      <c r="A463">
        <v>1028</v>
      </c>
      <c r="B463" t="s">
        <v>22</v>
      </c>
      <c r="C463" t="s">
        <v>22</v>
      </c>
      <c r="D463" t="s">
        <v>18</v>
      </c>
      <c r="E463">
        <v>177</v>
      </c>
      <c r="F463">
        <v>89</v>
      </c>
      <c r="G463">
        <v>220</v>
      </c>
      <c r="H463">
        <v>137.54470179014999</v>
      </c>
      <c r="I463">
        <v>98.753781400223005</v>
      </c>
      <c r="J463">
        <v>98.753781400223005</v>
      </c>
      <c r="K463" t="s">
        <v>31</v>
      </c>
      <c r="L463" t="s">
        <v>16</v>
      </c>
      <c r="M463" t="s">
        <v>17</v>
      </c>
      <c r="N463" t="b">
        <v>1</v>
      </c>
    </row>
    <row r="464" spans="1:14" x14ac:dyDescent="0.2">
      <c r="A464">
        <v>1029</v>
      </c>
      <c r="B464" t="s">
        <v>22</v>
      </c>
      <c r="C464" t="s">
        <v>22</v>
      </c>
      <c r="D464" t="s">
        <v>14</v>
      </c>
      <c r="E464">
        <v>319</v>
      </c>
      <c r="F464">
        <v>81</v>
      </c>
      <c r="G464">
        <v>37</v>
      </c>
      <c r="H464">
        <v>226.43734333776001</v>
      </c>
      <c r="I464">
        <v>94.016069347107006</v>
      </c>
      <c r="J464">
        <v>94.016069347107006</v>
      </c>
      <c r="K464" t="s">
        <v>31</v>
      </c>
      <c r="L464" t="s">
        <v>16</v>
      </c>
      <c r="M464" t="s">
        <v>17</v>
      </c>
      <c r="N464" t="b">
        <v>1</v>
      </c>
    </row>
    <row r="465" spans="1:14" x14ac:dyDescent="0.2">
      <c r="A465">
        <v>1030</v>
      </c>
      <c r="B465" t="s">
        <v>22</v>
      </c>
      <c r="C465" t="s">
        <v>22</v>
      </c>
      <c r="D465" t="s">
        <v>18</v>
      </c>
      <c r="E465">
        <v>170</v>
      </c>
      <c r="F465">
        <v>18</v>
      </c>
      <c r="G465">
        <v>125</v>
      </c>
      <c r="H465">
        <v>45.981128869396997</v>
      </c>
      <c r="I465">
        <v>98.865477221931997</v>
      </c>
      <c r="J465">
        <v>98.865477221931997</v>
      </c>
      <c r="K465" t="s">
        <v>31</v>
      </c>
      <c r="L465" t="s">
        <v>16</v>
      </c>
      <c r="M465" t="s">
        <v>17</v>
      </c>
      <c r="N465" t="b">
        <v>1</v>
      </c>
    </row>
    <row r="466" spans="1:14" x14ac:dyDescent="0.2">
      <c r="A466">
        <v>1031</v>
      </c>
      <c r="B466" t="s">
        <v>23</v>
      </c>
      <c r="C466" t="s">
        <v>23</v>
      </c>
      <c r="D466" t="s">
        <v>14</v>
      </c>
      <c r="E466">
        <v>8</v>
      </c>
      <c r="F466">
        <v>86</v>
      </c>
      <c r="G466">
        <v>45</v>
      </c>
      <c r="H466">
        <v>265.12238511255998</v>
      </c>
      <c r="I466">
        <v>100</v>
      </c>
      <c r="J466">
        <v>100</v>
      </c>
      <c r="K466" t="s">
        <v>31</v>
      </c>
      <c r="L466" t="s">
        <v>16</v>
      </c>
      <c r="M466" t="s">
        <v>17</v>
      </c>
      <c r="N466" t="b">
        <v>1</v>
      </c>
    </row>
    <row r="467" spans="1:14" x14ac:dyDescent="0.2">
      <c r="A467">
        <v>1032</v>
      </c>
      <c r="B467" t="s">
        <v>23</v>
      </c>
      <c r="C467" t="s">
        <v>23</v>
      </c>
      <c r="D467" t="s">
        <v>18</v>
      </c>
      <c r="E467">
        <v>214</v>
      </c>
      <c r="F467">
        <v>44</v>
      </c>
      <c r="G467">
        <v>16</v>
      </c>
      <c r="H467">
        <v>62.069154591065001</v>
      </c>
      <c r="I467">
        <v>100</v>
      </c>
      <c r="J467">
        <v>100</v>
      </c>
      <c r="K467" t="s">
        <v>31</v>
      </c>
      <c r="L467" t="s">
        <v>16</v>
      </c>
      <c r="M467" t="s">
        <v>17</v>
      </c>
      <c r="N467" t="b">
        <v>1</v>
      </c>
    </row>
    <row r="468" spans="1:14" x14ac:dyDescent="0.2">
      <c r="A468">
        <v>1033</v>
      </c>
      <c r="B468" t="s">
        <v>23</v>
      </c>
      <c r="C468" t="s">
        <v>23</v>
      </c>
      <c r="D468" t="s">
        <v>14</v>
      </c>
      <c r="E468">
        <v>11</v>
      </c>
      <c r="F468">
        <v>64</v>
      </c>
      <c r="G468">
        <v>49</v>
      </c>
      <c r="H468">
        <v>256.78412408495001</v>
      </c>
      <c r="I468">
        <v>99.999266432338999</v>
      </c>
      <c r="J468">
        <v>99.999266432338999</v>
      </c>
      <c r="K468" t="s">
        <v>31</v>
      </c>
      <c r="L468" t="s">
        <v>16</v>
      </c>
      <c r="M468" t="s">
        <v>17</v>
      </c>
      <c r="N468" t="b">
        <v>1</v>
      </c>
    </row>
    <row r="469" spans="1:14" x14ac:dyDescent="0.2">
      <c r="A469">
        <v>1034</v>
      </c>
      <c r="B469" t="s">
        <v>23</v>
      </c>
      <c r="C469" t="s">
        <v>23</v>
      </c>
      <c r="D469" t="s">
        <v>18</v>
      </c>
      <c r="E469">
        <v>201</v>
      </c>
      <c r="F469">
        <v>57</v>
      </c>
      <c r="G469">
        <v>47</v>
      </c>
      <c r="H469">
        <v>91.971617189414005</v>
      </c>
      <c r="I469">
        <v>91.888660228952006</v>
      </c>
      <c r="J469">
        <v>91.888660228952006</v>
      </c>
      <c r="K469" t="s">
        <v>31</v>
      </c>
      <c r="L469" t="s">
        <v>16</v>
      </c>
      <c r="M469" t="s">
        <v>17</v>
      </c>
      <c r="N469" t="b">
        <v>1</v>
      </c>
    </row>
    <row r="470" spans="1:14" x14ac:dyDescent="0.2">
      <c r="A470">
        <v>1035</v>
      </c>
      <c r="B470" t="s">
        <v>23</v>
      </c>
      <c r="C470" t="s">
        <v>23</v>
      </c>
      <c r="D470" t="s">
        <v>14</v>
      </c>
      <c r="E470">
        <v>324</v>
      </c>
      <c r="F470">
        <v>54</v>
      </c>
      <c r="G470">
        <v>38</v>
      </c>
      <c r="H470">
        <v>95.737320968744001</v>
      </c>
      <c r="I470">
        <v>85.451153049414998</v>
      </c>
      <c r="J470">
        <v>85.451153049414998</v>
      </c>
      <c r="K470" t="s">
        <v>31</v>
      </c>
      <c r="L470" t="s">
        <v>16</v>
      </c>
      <c r="M470" t="s">
        <v>17</v>
      </c>
      <c r="N470" t="b">
        <v>1</v>
      </c>
    </row>
    <row r="471" spans="1:14" x14ac:dyDescent="0.2">
      <c r="A471">
        <v>1036</v>
      </c>
      <c r="B471" t="s">
        <v>23</v>
      </c>
      <c r="C471" t="s">
        <v>22</v>
      </c>
      <c r="D471" t="s">
        <v>18</v>
      </c>
      <c r="E471">
        <v>141</v>
      </c>
      <c r="F471">
        <v>49</v>
      </c>
      <c r="G471">
        <v>56</v>
      </c>
      <c r="H471">
        <v>136.45126970697001</v>
      </c>
      <c r="I471">
        <v>32.766175831985002</v>
      </c>
      <c r="J471">
        <v>51.908728435514</v>
      </c>
      <c r="K471" t="s">
        <v>31</v>
      </c>
      <c r="L471" t="s">
        <v>16</v>
      </c>
      <c r="M471" t="s">
        <v>17</v>
      </c>
      <c r="N471" t="b">
        <v>0</v>
      </c>
    </row>
    <row r="472" spans="1:14" x14ac:dyDescent="0.2">
      <c r="A472">
        <v>1037</v>
      </c>
      <c r="B472" t="s">
        <v>24</v>
      </c>
      <c r="C472" t="s">
        <v>21</v>
      </c>
      <c r="D472" t="s">
        <v>14</v>
      </c>
      <c r="E472">
        <v>168</v>
      </c>
      <c r="F472">
        <v>6</v>
      </c>
      <c r="G472">
        <v>62</v>
      </c>
      <c r="H472">
        <v>326.53763456640002</v>
      </c>
      <c r="I472">
        <v>0</v>
      </c>
      <c r="J472">
        <v>37.960659330614</v>
      </c>
      <c r="K472" t="s">
        <v>31</v>
      </c>
      <c r="L472" t="s">
        <v>16</v>
      </c>
      <c r="M472" t="s">
        <v>17</v>
      </c>
      <c r="N472" t="b">
        <v>0</v>
      </c>
    </row>
    <row r="473" spans="1:14" x14ac:dyDescent="0.2">
      <c r="A473">
        <v>1038</v>
      </c>
      <c r="B473" t="s">
        <v>24</v>
      </c>
      <c r="C473" t="s">
        <v>24</v>
      </c>
      <c r="D473" t="s">
        <v>18</v>
      </c>
      <c r="E473">
        <v>157</v>
      </c>
      <c r="F473">
        <v>161</v>
      </c>
      <c r="G473">
        <v>159</v>
      </c>
      <c r="H473">
        <v>166.46872322243999</v>
      </c>
      <c r="I473">
        <v>45.839458153068001</v>
      </c>
      <c r="J473">
        <v>45.839458153068001</v>
      </c>
      <c r="K473" t="s">
        <v>31</v>
      </c>
      <c r="L473" t="s">
        <v>16</v>
      </c>
      <c r="M473" t="s">
        <v>17</v>
      </c>
      <c r="N473" t="b">
        <v>1</v>
      </c>
    </row>
    <row r="474" spans="1:14" x14ac:dyDescent="0.2">
      <c r="A474">
        <v>1039</v>
      </c>
      <c r="B474" t="s">
        <v>24</v>
      </c>
      <c r="C474" t="s">
        <v>25</v>
      </c>
      <c r="D474" t="s">
        <v>14</v>
      </c>
      <c r="E474">
        <v>68</v>
      </c>
      <c r="F474">
        <v>2</v>
      </c>
      <c r="G474">
        <v>49</v>
      </c>
      <c r="H474">
        <v>375.96001188507</v>
      </c>
      <c r="I474">
        <v>0</v>
      </c>
      <c r="J474">
        <v>98.148080225217001</v>
      </c>
      <c r="K474" t="s">
        <v>31</v>
      </c>
      <c r="L474" t="s">
        <v>16</v>
      </c>
      <c r="M474" t="s">
        <v>17</v>
      </c>
      <c r="N474" t="b">
        <v>0</v>
      </c>
    </row>
    <row r="475" spans="1:14" x14ac:dyDescent="0.2">
      <c r="A475">
        <v>1040</v>
      </c>
      <c r="B475" t="s">
        <v>24</v>
      </c>
      <c r="C475" t="s">
        <v>25</v>
      </c>
      <c r="D475" t="s">
        <v>18</v>
      </c>
      <c r="E475">
        <v>128</v>
      </c>
      <c r="F475">
        <v>128</v>
      </c>
      <c r="G475">
        <v>124</v>
      </c>
      <c r="H475">
        <v>222.38414685876</v>
      </c>
      <c r="I475">
        <v>2.5167013606552002E-2</v>
      </c>
      <c r="J475">
        <v>99.852383615258006</v>
      </c>
      <c r="K475" t="s">
        <v>31</v>
      </c>
      <c r="L475" t="s">
        <v>16</v>
      </c>
      <c r="M475" t="s">
        <v>17</v>
      </c>
      <c r="N475" t="b">
        <v>0</v>
      </c>
    </row>
    <row r="476" spans="1:14" x14ac:dyDescent="0.2">
      <c r="A476">
        <v>1041</v>
      </c>
      <c r="B476" t="s">
        <v>24</v>
      </c>
      <c r="C476" t="s">
        <v>25</v>
      </c>
      <c r="D476" t="s">
        <v>14</v>
      </c>
      <c r="E476">
        <v>118</v>
      </c>
      <c r="F476">
        <v>6</v>
      </c>
      <c r="G476">
        <v>46</v>
      </c>
      <c r="H476">
        <v>352.73984351645998</v>
      </c>
      <c r="I476">
        <v>0</v>
      </c>
      <c r="J476">
        <v>33.907762972627999</v>
      </c>
      <c r="K476" t="s">
        <v>31</v>
      </c>
      <c r="L476" t="s">
        <v>16</v>
      </c>
      <c r="M476" t="s">
        <v>17</v>
      </c>
      <c r="N476" t="b">
        <v>0</v>
      </c>
    </row>
    <row r="477" spans="1:14" x14ac:dyDescent="0.2">
      <c r="A477">
        <v>1042</v>
      </c>
      <c r="B477" t="s">
        <v>24</v>
      </c>
      <c r="C477" t="s">
        <v>25</v>
      </c>
      <c r="D477" t="s">
        <v>18</v>
      </c>
      <c r="E477">
        <v>118</v>
      </c>
      <c r="F477">
        <v>119</v>
      </c>
      <c r="G477">
        <v>118</v>
      </c>
      <c r="H477">
        <v>236.55592263486</v>
      </c>
      <c r="I477">
        <v>2.2162706121824E-3</v>
      </c>
      <c r="J477">
        <v>55.023350488653001</v>
      </c>
      <c r="K477" t="s">
        <v>31</v>
      </c>
      <c r="L477" t="s">
        <v>16</v>
      </c>
      <c r="M477" t="s">
        <v>17</v>
      </c>
      <c r="N477" t="b">
        <v>0</v>
      </c>
    </row>
    <row r="478" spans="1:14" x14ac:dyDescent="0.2">
      <c r="A478">
        <v>1043</v>
      </c>
      <c r="B478" t="s">
        <v>25</v>
      </c>
      <c r="C478" t="s">
        <v>25</v>
      </c>
      <c r="D478" t="s">
        <v>14</v>
      </c>
      <c r="E478">
        <v>75</v>
      </c>
      <c r="F478">
        <v>95</v>
      </c>
      <c r="G478">
        <v>27</v>
      </c>
      <c r="H478">
        <v>67.807192512597993</v>
      </c>
      <c r="I478">
        <v>99.655166770964996</v>
      </c>
      <c r="J478">
        <v>99.655166770964996</v>
      </c>
      <c r="K478" t="s">
        <v>31</v>
      </c>
      <c r="L478" t="s">
        <v>16</v>
      </c>
      <c r="M478" t="s">
        <v>17</v>
      </c>
      <c r="N478" t="b">
        <v>1</v>
      </c>
    </row>
    <row r="479" spans="1:14" x14ac:dyDescent="0.2">
      <c r="A479">
        <v>1044</v>
      </c>
      <c r="B479" t="s">
        <v>25</v>
      </c>
      <c r="C479" t="s">
        <v>25</v>
      </c>
      <c r="D479" t="s">
        <v>18</v>
      </c>
      <c r="E479">
        <v>101</v>
      </c>
      <c r="F479">
        <v>133</v>
      </c>
      <c r="G479">
        <v>4</v>
      </c>
      <c r="H479">
        <v>27.900622970032</v>
      </c>
      <c r="I479">
        <v>99.494064026914003</v>
      </c>
      <c r="J479">
        <v>99.494064026914003</v>
      </c>
      <c r="K479" t="s">
        <v>31</v>
      </c>
      <c r="L479" t="s">
        <v>16</v>
      </c>
      <c r="M479" t="s">
        <v>17</v>
      </c>
      <c r="N479" t="b">
        <v>1</v>
      </c>
    </row>
    <row r="480" spans="1:14" x14ac:dyDescent="0.2">
      <c r="A480">
        <v>1045</v>
      </c>
      <c r="B480" t="s">
        <v>25</v>
      </c>
      <c r="C480" t="s">
        <v>25</v>
      </c>
      <c r="D480" t="s">
        <v>14</v>
      </c>
      <c r="E480">
        <v>71</v>
      </c>
      <c r="F480">
        <v>44</v>
      </c>
      <c r="G480">
        <v>40</v>
      </c>
      <c r="H480">
        <v>108.72512624667</v>
      </c>
      <c r="I480">
        <v>100</v>
      </c>
      <c r="J480">
        <v>100</v>
      </c>
      <c r="K480" t="s">
        <v>31</v>
      </c>
      <c r="L480" t="s">
        <v>16</v>
      </c>
      <c r="M480" t="s">
        <v>17</v>
      </c>
      <c r="N480" t="b">
        <v>1</v>
      </c>
    </row>
    <row r="481" spans="1:14" x14ac:dyDescent="0.2">
      <c r="A481">
        <v>1046</v>
      </c>
      <c r="B481" t="s">
        <v>25</v>
      </c>
      <c r="C481" t="s">
        <v>25</v>
      </c>
      <c r="D481" t="s">
        <v>18</v>
      </c>
      <c r="E481">
        <v>128</v>
      </c>
      <c r="F481">
        <v>145</v>
      </c>
      <c r="G481">
        <v>57</v>
      </c>
      <c r="H481">
        <v>59.218010468422001</v>
      </c>
      <c r="I481">
        <v>100</v>
      </c>
      <c r="J481">
        <v>100</v>
      </c>
      <c r="K481" t="s">
        <v>31</v>
      </c>
      <c r="L481" t="s">
        <v>16</v>
      </c>
      <c r="M481" t="s">
        <v>17</v>
      </c>
      <c r="N481" t="b">
        <v>1</v>
      </c>
    </row>
    <row r="482" spans="1:14" x14ac:dyDescent="0.2">
      <c r="A482">
        <v>1047</v>
      </c>
      <c r="B482" t="s">
        <v>25</v>
      </c>
      <c r="C482" t="s">
        <v>25</v>
      </c>
      <c r="D482" t="s">
        <v>14</v>
      </c>
      <c r="E482">
        <v>70</v>
      </c>
      <c r="F482">
        <v>59</v>
      </c>
      <c r="G482">
        <v>31</v>
      </c>
      <c r="H482">
        <v>95.307738815107001</v>
      </c>
      <c r="I482">
        <v>84.795344723579007</v>
      </c>
      <c r="J482">
        <v>84.795344723579007</v>
      </c>
      <c r="K482" t="s">
        <v>31</v>
      </c>
      <c r="L482" t="s">
        <v>16</v>
      </c>
      <c r="M482" t="s">
        <v>17</v>
      </c>
      <c r="N482" t="b">
        <v>1</v>
      </c>
    </row>
    <row r="483" spans="1:14" x14ac:dyDescent="0.2">
      <c r="A483">
        <v>1048</v>
      </c>
      <c r="B483" t="s">
        <v>25</v>
      </c>
      <c r="C483" t="s">
        <v>25</v>
      </c>
      <c r="D483" t="s">
        <v>18</v>
      </c>
      <c r="E483">
        <v>125</v>
      </c>
      <c r="F483">
        <v>100</v>
      </c>
      <c r="G483">
        <v>35</v>
      </c>
      <c r="H483">
        <v>44.548454319953997</v>
      </c>
      <c r="I483">
        <v>84.708079068223995</v>
      </c>
      <c r="J483">
        <v>84.708079068223995</v>
      </c>
      <c r="K483" t="s">
        <v>31</v>
      </c>
      <c r="L483" t="s">
        <v>16</v>
      </c>
      <c r="M483" t="s">
        <v>17</v>
      </c>
      <c r="N483" t="b">
        <v>1</v>
      </c>
    </row>
    <row r="484" spans="1:14" x14ac:dyDescent="0.2">
      <c r="A484">
        <v>1049</v>
      </c>
      <c r="B484" t="s">
        <v>20</v>
      </c>
      <c r="C484" t="s">
        <v>23</v>
      </c>
      <c r="D484" t="s">
        <v>14</v>
      </c>
      <c r="E484">
        <v>49</v>
      </c>
      <c r="F484">
        <v>10</v>
      </c>
      <c r="G484">
        <v>38</v>
      </c>
      <c r="H484">
        <v>62.971940263207003</v>
      </c>
      <c r="I484">
        <v>1.5235636039841001E-3</v>
      </c>
      <c r="J484">
        <v>55.121459054791998</v>
      </c>
      <c r="K484" t="s">
        <v>31</v>
      </c>
      <c r="L484" t="s">
        <v>16</v>
      </c>
      <c r="M484" t="s">
        <v>17</v>
      </c>
      <c r="N484" t="b">
        <v>0</v>
      </c>
    </row>
    <row r="485" spans="1:14" x14ac:dyDescent="0.2">
      <c r="A485">
        <v>1050</v>
      </c>
      <c r="B485" t="s">
        <v>20</v>
      </c>
      <c r="C485" t="s">
        <v>25</v>
      </c>
      <c r="D485" t="s">
        <v>18</v>
      </c>
      <c r="E485">
        <v>108</v>
      </c>
      <c r="F485">
        <v>97</v>
      </c>
      <c r="G485">
        <v>87</v>
      </c>
      <c r="H485">
        <v>168.74900571071001</v>
      </c>
      <c r="I485">
        <v>8.4772207491306002</v>
      </c>
      <c r="J485">
        <v>83.550253052629003</v>
      </c>
      <c r="K485" t="s">
        <v>31</v>
      </c>
      <c r="L485" t="s">
        <v>16</v>
      </c>
      <c r="M485" t="s">
        <v>17</v>
      </c>
      <c r="N485" t="b">
        <v>0</v>
      </c>
    </row>
    <row r="486" spans="1:14" x14ac:dyDescent="0.2">
      <c r="A486">
        <v>1051</v>
      </c>
      <c r="B486" t="s">
        <v>20</v>
      </c>
      <c r="C486" t="s">
        <v>25</v>
      </c>
      <c r="D486" t="s">
        <v>14</v>
      </c>
      <c r="E486">
        <v>62</v>
      </c>
      <c r="F486">
        <v>7</v>
      </c>
      <c r="G486">
        <v>35</v>
      </c>
      <c r="H486">
        <v>72.144961349035</v>
      </c>
      <c r="I486">
        <v>3.7806948691455999E-3</v>
      </c>
      <c r="J486">
        <v>82.514850513018004</v>
      </c>
      <c r="K486" t="s">
        <v>31</v>
      </c>
      <c r="L486" t="s">
        <v>16</v>
      </c>
      <c r="M486" t="s">
        <v>17</v>
      </c>
      <c r="N486" t="b">
        <v>0</v>
      </c>
    </row>
    <row r="487" spans="1:14" x14ac:dyDescent="0.2">
      <c r="A487">
        <v>1052</v>
      </c>
      <c r="B487" t="s">
        <v>20</v>
      </c>
      <c r="C487" t="s">
        <v>25</v>
      </c>
      <c r="D487" t="s">
        <v>18</v>
      </c>
      <c r="E487">
        <v>95</v>
      </c>
      <c r="F487">
        <v>93</v>
      </c>
      <c r="G487">
        <v>85</v>
      </c>
      <c r="H487">
        <v>157.84842569450001</v>
      </c>
      <c r="I487">
        <v>5.9927399372855996</v>
      </c>
      <c r="J487">
        <v>88.854624382322001</v>
      </c>
      <c r="K487" t="s">
        <v>31</v>
      </c>
      <c r="L487" t="s">
        <v>16</v>
      </c>
      <c r="M487" t="s">
        <v>17</v>
      </c>
      <c r="N487" t="b">
        <v>0</v>
      </c>
    </row>
    <row r="488" spans="1:14" x14ac:dyDescent="0.2">
      <c r="A488">
        <v>1053</v>
      </c>
      <c r="B488" t="s">
        <v>20</v>
      </c>
      <c r="C488" t="s">
        <v>19</v>
      </c>
      <c r="D488" t="s">
        <v>14</v>
      </c>
      <c r="E488">
        <v>192</v>
      </c>
      <c r="F488">
        <v>13</v>
      </c>
      <c r="G488">
        <v>20</v>
      </c>
      <c r="H488">
        <v>193.19720169751</v>
      </c>
      <c r="I488">
        <v>19.029453543851002</v>
      </c>
      <c r="J488">
        <v>75.114536172653004</v>
      </c>
      <c r="K488" t="s">
        <v>31</v>
      </c>
      <c r="L488" t="s">
        <v>16</v>
      </c>
      <c r="M488" t="s">
        <v>17</v>
      </c>
      <c r="N488" t="b">
        <v>0</v>
      </c>
    </row>
    <row r="489" spans="1:14" x14ac:dyDescent="0.2">
      <c r="A489">
        <v>1054</v>
      </c>
      <c r="B489" t="s">
        <v>20</v>
      </c>
      <c r="C489" t="s">
        <v>20</v>
      </c>
      <c r="D489" t="s">
        <v>18</v>
      </c>
      <c r="E489">
        <v>46</v>
      </c>
      <c r="F489">
        <v>54</v>
      </c>
      <c r="G489">
        <v>58</v>
      </c>
      <c r="H489">
        <v>91.547568383723998</v>
      </c>
      <c r="I489">
        <v>57.030391303354001</v>
      </c>
      <c r="J489">
        <v>57.030391303354001</v>
      </c>
      <c r="K489" t="s">
        <v>31</v>
      </c>
      <c r="L489" t="s">
        <v>16</v>
      </c>
      <c r="M489" t="s">
        <v>17</v>
      </c>
      <c r="N489" t="b">
        <v>1</v>
      </c>
    </row>
    <row r="490" spans="1:14" x14ac:dyDescent="0.2">
      <c r="A490">
        <v>1055</v>
      </c>
      <c r="B490" t="s">
        <v>13</v>
      </c>
      <c r="C490" t="s">
        <v>13</v>
      </c>
      <c r="D490" t="s">
        <v>14</v>
      </c>
      <c r="E490">
        <v>222</v>
      </c>
      <c r="F490">
        <v>100</v>
      </c>
      <c r="G490">
        <v>55</v>
      </c>
      <c r="H490">
        <v>315.25191734744999</v>
      </c>
      <c r="I490">
        <v>100</v>
      </c>
      <c r="J490">
        <v>100</v>
      </c>
      <c r="K490" t="s">
        <v>31</v>
      </c>
      <c r="L490" t="s">
        <v>16</v>
      </c>
      <c r="M490" t="s">
        <v>26</v>
      </c>
      <c r="N490" t="b">
        <v>1</v>
      </c>
    </row>
    <row r="491" spans="1:14" x14ac:dyDescent="0.2">
      <c r="A491">
        <v>1056</v>
      </c>
      <c r="B491" t="s">
        <v>13</v>
      </c>
      <c r="C491" t="s">
        <v>13</v>
      </c>
      <c r="D491" t="s">
        <v>18</v>
      </c>
      <c r="E491">
        <v>27</v>
      </c>
      <c r="F491">
        <v>94</v>
      </c>
      <c r="G491">
        <v>255</v>
      </c>
      <c r="H491">
        <v>97.294590356900997</v>
      </c>
      <c r="I491">
        <v>100</v>
      </c>
      <c r="J491">
        <v>100</v>
      </c>
      <c r="K491" t="s">
        <v>31</v>
      </c>
      <c r="L491" t="s">
        <v>16</v>
      </c>
      <c r="M491" t="s">
        <v>26</v>
      </c>
      <c r="N491" t="b">
        <v>1</v>
      </c>
    </row>
    <row r="492" spans="1:14" x14ac:dyDescent="0.2">
      <c r="A492">
        <v>1057</v>
      </c>
      <c r="B492" t="s">
        <v>13</v>
      </c>
      <c r="C492" t="s">
        <v>13</v>
      </c>
      <c r="D492" t="s">
        <v>14</v>
      </c>
      <c r="E492">
        <v>221</v>
      </c>
      <c r="F492">
        <v>99</v>
      </c>
      <c r="G492">
        <v>52</v>
      </c>
      <c r="H492">
        <v>315.97916565473997</v>
      </c>
      <c r="I492">
        <v>100</v>
      </c>
      <c r="J492">
        <v>100</v>
      </c>
      <c r="K492" t="s">
        <v>31</v>
      </c>
      <c r="L492" t="s">
        <v>16</v>
      </c>
      <c r="M492" t="s">
        <v>26</v>
      </c>
      <c r="N492" t="b">
        <v>1</v>
      </c>
    </row>
    <row r="493" spans="1:14" x14ac:dyDescent="0.2">
      <c r="A493">
        <v>1058</v>
      </c>
      <c r="B493" t="s">
        <v>13</v>
      </c>
      <c r="C493" t="s">
        <v>13</v>
      </c>
      <c r="D493" t="s">
        <v>18</v>
      </c>
      <c r="E493">
        <v>19</v>
      </c>
      <c r="F493">
        <v>93</v>
      </c>
      <c r="G493">
        <v>247</v>
      </c>
      <c r="H493">
        <v>95.391227417501995</v>
      </c>
      <c r="I493">
        <v>95.655699453943996</v>
      </c>
      <c r="J493">
        <v>95.655699453943996</v>
      </c>
      <c r="K493" t="s">
        <v>31</v>
      </c>
      <c r="L493" t="s">
        <v>16</v>
      </c>
      <c r="M493" t="s">
        <v>26</v>
      </c>
      <c r="N493" t="b">
        <v>1</v>
      </c>
    </row>
    <row r="494" spans="1:14" x14ac:dyDescent="0.2">
      <c r="A494">
        <v>1059</v>
      </c>
      <c r="B494" t="s">
        <v>13</v>
      </c>
      <c r="C494" t="s">
        <v>22</v>
      </c>
      <c r="D494" t="s">
        <v>14</v>
      </c>
      <c r="E494">
        <v>278</v>
      </c>
      <c r="F494">
        <v>91</v>
      </c>
      <c r="G494">
        <v>44</v>
      </c>
      <c r="H494">
        <v>360.68215999632002</v>
      </c>
      <c r="I494">
        <v>35.278526346263</v>
      </c>
      <c r="J494">
        <v>64.396997784421998</v>
      </c>
      <c r="K494" t="s">
        <v>31</v>
      </c>
      <c r="L494" t="s">
        <v>16</v>
      </c>
      <c r="M494" t="s">
        <v>26</v>
      </c>
      <c r="N494" t="b">
        <v>0</v>
      </c>
    </row>
    <row r="495" spans="1:14" x14ac:dyDescent="0.2">
      <c r="A495">
        <v>1060</v>
      </c>
      <c r="B495" t="s">
        <v>13</v>
      </c>
      <c r="C495" t="s">
        <v>22</v>
      </c>
      <c r="D495" t="s">
        <v>18</v>
      </c>
      <c r="E495">
        <v>121</v>
      </c>
      <c r="F495">
        <v>9</v>
      </c>
      <c r="G495">
        <v>214</v>
      </c>
      <c r="H495">
        <v>128.44300776554999</v>
      </c>
      <c r="I495">
        <v>10.704171506101</v>
      </c>
      <c r="J495">
        <v>83.418902156501005</v>
      </c>
      <c r="K495" t="s">
        <v>31</v>
      </c>
      <c r="L495" t="s">
        <v>16</v>
      </c>
      <c r="M495" t="s">
        <v>26</v>
      </c>
      <c r="N495" t="b">
        <v>0</v>
      </c>
    </row>
    <row r="496" spans="1:14" x14ac:dyDescent="0.2">
      <c r="A496">
        <v>1061</v>
      </c>
      <c r="B496" t="s">
        <v>19</v>
      </c>
      <c r="C496" t="s">
        <v>19</v>
      </c>
      <c r="D496" t="s">
        <v>14</v>
      </c>
      <c r="E496">
        <v>188</v>
      </c>
      <c r="F496">
        <v>96</v>
      </c>
      <c r="G496">
        <v>35</v>
      </c>
      <c r="H496">
        <v>211.60966169636001</v>
      </c>
      <c r="I496">
        <v>99.948988833407</v>
      </c>
      <c r="J496">
        <v>99.948988833407</v>
      </c>
      <c r="K496" t="s">
        <v>31</v>
      </c>
      <c r="L496" t="s">
        <v>16</v>
      </c>
      <c r="M496" t="s">
        <v>26</v>
      </c>
      <c r="N496" t="b">
        <v>1</v>
      </c>
    </row>
    <row r="497" spans="1:14" x14ac:dyDescent="0.2">
      <c r="A497">
        <v>1062</v>
      </c>
      <c r="B497" t="s">
        <v>19</v>
      </c>
      <c r="C497" t="s">
        <v>19</v>
      </c>
      <c r="D497" t="s">
        <v>18</v>
      </c>
      <c r="E497">
        <v>4</v>
      </c>
      <c r="F497">
        <v>154</v>
      </c>
      <c r="G497">
        <v>175</v>
      </c>
      <c r="H497">
        <v>54.105668323986002</v>
      </c>
      <c r="I497">
        <v>99.992720751670007</v>
      </c>
      <c r="J497">
        <v>99.992720751670007</v>
      </c>
      <c r="K497" t="s">
        <v>31</v>
      </c>
      <c r="L497" t="s">
        <v>16</v>
      </c>
      <c r="M497" t="s">
        <v>26</v>
      </c>
      <c r="N497" t="b">
        <v>1</v>
      </c>
    </row>
    <row r="498" spans="1:14" x14ac:dyDescent="0.2">
      <c r="A498">
        <v>1063</v>
      </c>
      <c r="B498" t="s">
        <v>19</v>
      </c>
      <c r="C498" t="s">
        <v>19</v>
      </c>
      <c r="D498" t="s">
        <v>14</v>
      </c>
      <c r="E498">
        <v>184</v>
      </c>
      <c r="F498">
        <v>92</v>
      </c>
      <c r="G498">
        <v>36</v>
      </c>
      <c r="H498">
        <v>209.31784935831001</v>
      </c>
      <c r="I498">
        <v>96.807908536526995</v>
      </c>
      <c r="J498">
        <v>96.807908536526995</v>
      </c>
      <c r="K498" t="s">
        <v>31</v>
      </c>
      <c r="L498" t="s">
        <v>16</v>
      </c>
      <c r="M498" t="s">
        <v>26</v>
      </c>
      <c r="N498" t="b">
        <v>1</v>
      </c>
    </row>
    <row r="499" spans="1:14" x14ac:dyDescent="0.2">
      <c r="A499">
        <v>1064</v>
      </c>
      <c r="B499" t="s">
        <v>19</v>
      </c>
      <c r="C499" t="s">
        <v>19</v>
      </c>
      <c r="D499" t="s">
        <v>18</v>
      </c>
      <c r="E499">
        <v>10</v>
      </c>
      <c r="F499">
        <v>162</v>
      </c>
      <c r="G499">
        <v>172</v>
      </c>
      <c r="H499">
        <v>56.409648352418003</v>
      </c>
      <c r="I499">
        <v>96.735849620886995</v>
      </c>
      <c r="J499">
        <v>96.735849620886995</v>
      </c>
      <c r="K499" t="s">
        <v>31</v>
      </c>
      <c r="L499" t="s">
        <v>16</v>
      </c>
      <c r="M499" t="s">
        <v>26</v>
      </c>
      <c r="N499" t="b">
        <v>1</v>
      </c>
    </row>
    <row r="500" spans="1:14" x14ac:dyDescent="0.2">
      <c r="A500">
        <v>1065</v>
      </c>
      <c r="B500" t="s">
        <v>19</v>
      </c>
      <c r="C500" t="s">
        <v>25</v>
      </c>
      <c r="D500" t="s">
        <v>14</v>
      </c>
      <c r="E500">
        <v>175</v>
      </c>
      <c r="F500">
        <v>32</v>
      </c>
      <c r="G500">
        <v>65</v>
      </c>
      <c r="H500">
        <v>209.00696646733999</v>
      </c>
      <c r="I500">
        <v>9.4586966805113999</v>
      </c>
      <c r="J500">
        <v>27.502325352681002</v>
      </c>
      <c r="K500" t="s">
        <v>31</v>
      </c>
      <c r="L500" t="s">
        <v>16</v>
      </c>
      <c r="M500" t="s">
        <v>26</v>
      </c>
      <c r="N500" t="b">
        <v>0</v>
      </c>
    </row>
    <row r="501" spans="1:14" x14ac:dyDescent="0.2">
      <c r="A501">
        <v>1066</v>
      </c>
      <c r="B501" t="s">
        <v>19</v>
      </c>
      <c r="C501" t="s">
        <v>24</v>
      </c>
      <c r="D501" t="s">
        <v>18</v>
      </c>
      <c r="E501">
        <v>166</v>
      </c>
      <c r="F501">
        <v>173</v>
      </c>
      <c r="G501">
        <v>162</v>
      </c>
      <c r="H501">
        <v>175.47802584022</v>
      </c>
      <c r="I501">
        <v>10.838186619682</v>
      </c>
      <c r="J501">
        <v>59.656464203420001</v>
      </c>
      <c r="K501" t="s">
        <v>31</v>
      </c>
      <c r="L501" t="s">
        <v>16</v>
      </c>
      <c r="M501" t="s">
        <v>26</v>
      </c>
      <c r="N501" t="b">
        <v>0</v>
      </c>
    </row>
    <row r="502" spans="1:14" x14ac:dyDescent="0.2">
      <c r="A502">
        <v>1067</v>
      </c>
      <c r="B502" t="s">
        <v>21</v>
      </c>
      <c r="C502" t="s">
        <v>21</v>
      </c>
      <c r="D502" t="s">
        <v>14</v>
      </c>
      <c r="E502">
        <v>124</v>
      </c>
      <c r="F502">
        <v>89</v>
      </c>
      <c r="G502">
        <v>34</v>
      </c>
      <c r="H502">
        <v>209.46345179063999</v>
      </c>
      <c r="I502">
        <v>98.141647401111001</v>
      </c>
      <c r="J502">
        <v>98.141647401111001</v>
      </c>
      <c r="K502" t="s">
        <v>31</v>
      </c>
      <c r="L502" t="s">
        <v>16</v>
      </c>
      <c r="M502" t="s">
        <v>26</v>
      </c>
      <c r="N502" t="b">
        <v>1</v>
      </c>
    </row>
    <row r="503" spans="1:14" x14ac:dyDescent="0.2">
      <c r="A503">
        <v>1068</v>
      </c>
      <c r="B503" t="s">
        <v>21</v>
      </c>
      <c r="C503" t="s">
        <v>21</v>
      </c>
      <c r="D503" t="s">
        <v>18</v>
      </c>
      <c r="E503">
        <v>13</v>
      </c>
      <c r="F503">
        <v>164</v>
      </c>
      <c r="G503">
        <v>23</v>
      </c>
      <c r="H503">
        <v>94.913945135762006</v>
      </c>
      <c r="I503">
        <v>77.842588794132993</v>
      </c>
      <c r="J503">
        <v>77.842588794132993</v>
      </c>
      <c r="K503" t="s">
        <v>31</v>
      </c>
      <c r="L503" t="s">
        <v>16</v>
      </c>
      <c r="M503" t="s">
        <v>26</v>
      </c>
      <c r="N503" t="b">
        <v>1</v>
      </c>
    </row>
    <row r="504" spans="1:14" x14ac:dyDescent="0.2">
      <c r="A504">
        <v>1069</v>
      </c>
      <c r="B504" t="s">
        <v>21</v>
      </c>
      <c r="C504" t="s">
        <v>21</v>
      </c>
      <c r="D504" t="s">
        <v>14</v>
      </c>
      <c r="E504">
        <v>137</v>
      </c>
      <c r="F504">
        <v>89</v>
      </c>
      <c r="G504">
        <v>35</v>
      </c>
      <c r="H504">
        <v>217.88576902111001</v>
      </c>
      <c r="I504">
        <v>99.633611167382995</v>
      </c>
      <c r="J504">
        <v>99.633611167382995</v>
      </c>
      <c r="K504" t="s">
        <v>31</v>
      </c>
      <c r="L504" t="s">
        <v>16</v>
      </c>
      <c r="M504" t="s">
        <v>26</v>
      </c>
      <c r="N504" t="b">
        <v>1</v>
      </c>
    </row>
    <row r="505" spans="1:14" x14ac:dyDescent="0.2">
      <c r="A505">
        <v>1070</v>
      </c>
      <c r="B505" t="s">
        <v>21</v>
      </c>
      <c r="C505" t="s">
        <v>19</v>
      </c>
      <c r="D505" t="s">
        <v>18</v>
      </c>
      <c r="E505">
        <v>11</v>
      </c>
      <c r="F505">
        <v>167</v>
      </c>
      <c r="G505">
        <v>57</v>
      </c>
      <c r="H505">
        <v>105.15382031768</v>
      </c>
      <c r="I505">
        <v>0.71426918886038004</v>
      </c>
      <c r="J505">
        <v>98.078560582250006</v>
      </c>
      <c r="K505" t="s">
        <v>31</v>
      </c>
      <c r="L505" t="s">
        <v>16</v>
      </c>
      <c r="M505" t="s">
        <v>26</v>
      </c>
      <c r="N505" t="b">
        <v>0</v>
      </c>
    </row>
    <row r="506" spans="1:14" x14ac:dyDescent="0.2">
      <c r="A506">
        <v>1071</v>
      </c>
      <c r="B506" t="s">
        <v>21</v>
      </c>
      <c r="C506" t="s">
        <v>21</v>
      </c>
      <c r="D506" t="s">
        <v>14</v>
      </c>
      <c r="E506">
        <v>100</v>
      </c>
      <c r="F506">
        <v>67</v>
      </c>
      <c r="G506">
        <v>42</v>
      </c>
      <c r="H506">
        <v>217.36919111776001</v>
      </c>
      <c r="I506">
        <v>65.189245269821001</v>
      </c>
      <c r="J506">
        <v>65.189245269821001</v>
      </c>
      <c r="K506" t="s">
        <v>31</v>
      </c>
      <c r="L506" t="s">
        <v>16</v>
      </c>
      <c r="M506" t="s">
        <v>26</v>
      </c>
      <c r="N506" t="b">
        <v>1</v>
      </c>
    </row>
    <row r="507" spans="1:14" x14ac:dyDescent="0.2">
      <c r="A507">
        <v>1072</v>
      </c>
      <c r="B507" t="s">
        <v>21</v>
      </c>
      <c r="C507" t="s">
        <v>25</v>
      </c>
      <c r="D507" t="s">
        <v>18</v>
      </c>
      <c r="E507">
        <v>85</v>
      </c>
      <c r="F507">
        <v>169</v>
      </c>
      <c r="G507">
        <v>47</v>
      </c>
      <c r="H507">
        <v>130.08607965140999</v>
      </c>
      <c r="I507">
        <v>16.033194193094001</v>
      </c>
      <c r="J507">
        <v>69.413457056639999</v>
      </c>
      <c r="K507" t="s">
        <v>31</v>
      </c>
      <c r="L507" t="s">
        <v>16</v>
      </c>
      <c r="M507" t="s">
        <v>26</v>
      </c>
      <c r="N507" t="b">
        <v>0</v>
      </c>
    </row>
    <row r="508" spans="1:14" x14ac:dyDescent="0.2">
      <c r="A508">
        <v>1073</v>
      </c>
      <c r="B508" t="s">
        <v>22</v>
      </c>
      <c r="C508" t="s">
        <v>22</v>
      </c>
      <c r="D508" t="s">
        <v>14</v>
      </c>
      <c r="E508">
        <v>273</v>
      </c>
      <c r="F508">
        <v>95</v>
      </c>
      <c r="G508">
        <v>67</v>
      </c>
      <c r="H508">
        <v>183.49930379048999</v>
      </c>
      <c r="I508">
        <v>70.274089092357002</v>
      </c>
      <c r="J508">
        <v>70.274089092357002</v>
      </c>
      <c r="K508" t="s">
        <v>31</v>
      </c>
      <c r="L508" t="s">
        <v>16</v>
      </c>
      <c r="M508" t="s">
        <v>26</v>
      </c>
      <c r="N508" t="b">
        <v>1</v>
      </c>
    </row>
    <row r="509" spans="1:14" x14ac:dyDescent="0.2">
      <c r="A509">
        <v>1074</v>
      </c>
      <c r="B509" t="s">
        <v>22</v>
      </c>
      <c r="C509" t="s">
        <v>22</v>
      </c>
      <c r="D509" t="s">
        <v>18</v>
      </c>
      <c r="E509">
        <v>179</v>
      </c>
      <c r="F509">
        <v>93</v>
      </c>
      <c r="G509">
        <v>251</v>
      </c>
      <c r="H509">
        <v>161.95216132071999</v>
      </c>
      <c r="I509">
        <v>80.197679556202999</v>
      </c>
      <c r="J509">
        <v>80.197679556202999</v>
      </c>
      <c r="K509" t="s">
        <v>31</v>
      </c>
      <c r="L509" t="s">
        <v>16</v>
      </c>
      <c r="M509" t="s">
        <v>26</v>
      </c>
      <c r="N509" t="b">
        <v>1</v>
      </c>
    </row>
    <row r="510" spans="1:14" x14ac:dyDescent="0.2">
      <c r="A510">
        <v>1075</v>
      </c>
      <c r="B510" t="s">
        <v>22</v>
      </c>
      <c r="C510" t="s">
        <v>22</v>
      </c>
      <c r="D510" t="s">
        <v>14</v>
      </c>
      <c r="E510">
        <v>283</v>
      </c>
      <c r="F510">
        <v>87</v>
      </c>
      <c r="G510">
        <v>64</v>
      </c>
      <c r="H510">
        <v>189.26065106908999</v>
      </c>
      <c r="I510">
        <v>95.591032643196996</v>
      </c>
      <c r="J510">
        <v>95.591032643196996</v>
      </c>
      <c r="K510" t="s">
        <v>31</v>
      </c>
      <c r="L510" t="s">
        <v>16</v>
      </c>
      <c r="M510" t="s">
        <v>26</v>
      </c>
      <c r="N510" t="b">
        <v>1</v>
      </c>
    </row>
    <row r="511" spans="1:14" x14ac:dyDescent="0.2">
      <c r="A511">
        <v>1076</v>
      </c>
      <c r="B511" t="s">
        <v>22</v>
      </c>
      <c r="C511" t="s">
        <v>24</v>
      </c>
      <c r="D511" t="s">
        <v>18</v>
      </c>
      <c r="E511">
        <v>196</v>
      </c>
      <c r="F511">
        <v>91</v>
      </c>
      <c r="G511">
        <v>233</v>
      </c>
      <c r="H511">
        <v>154.60178933917001</v>
      </c>
      <c r="I511">
        <v>44.124207676391002</v>
      </c>
      <c r="J511">
        <v>51.652079015394001</v>
      </c>
      <c r="K511" t="s">
        <v>31</v>
      </c>
      <c r="L511" t="s">
        <v>16</v>
      </c>
      <c r="M511" t="s">
        <v>26</v>
      </c>
      <c r="N511" t="b">
        <v>0</v>
      </c>
    </row>
    <row r="512" spans="1:14" x14ac:dyDescent="0.2">
      <c r="A512">
        <v>1077</v>
      </c>
      <c r="B512" t="s">
        <v>22</v>
      </c>
      <c r="C512" t="s">
        <v>22</v>
      </c>
      <c r="D512" t="s">
        <v>14</v>
      </c>
      <c r="E512">
        <v>310</v>
      </c>
      <c r="F512">
        <v>94</v>
      </c>
      <c r="G512">
        <v>48</v>
      </c>
      <c r="H512">
        <v>220.01877734146001</v>
      </c>
      <c r="I512">
        <v>88.401078492687006</v>
      </c>
      <c r="J512">
        <v>88.401078492687006</v>
      </c>
      <c r="K512" t="s">
        <v>31</v>
      </c>
      <c r="L512" t="s">
        <v>16</v>
      </c>
      <c r="M512" t="s">
        <v>26</v>
      </c>
      <c r="N512" t="b">
        <v>1</v>
      </c>
    </row>
    <row r="513" spans="1:14" x14ac:dyDescent="0.2">
      <c r="A513">
        <v>1078</v>
      </c>
      <c r="B513" t="s">
        <v>22</v>
      </c>
      <c r="C513" t="s">
        <v>22</v>
      </c>
      <c r="D513" t="s">
        <v>18</v>
      </c>
      <c r="E513">
        <v>230</v>
      </c>
      <c r="F513">
        <v>15</v>
      </c>
      <c r="G513">
        <v>204</v>
      </c>
      <c r="H513">
        <v>128.10427154523001</v>
      </c>
      <c r="I513">
        <v>88.475808367390997</v>
      </c>
      <c r="J513">
        <v>88.475808367390997</v>
      </c>
      <c r="K513" t="s">
        <v>31</v>
      </c>
      <c r="L513" t="s">
        <v>16</v>
      </c>
      <c r="M513" t="s">
        <v>26</v>
      </c>
      <c r="N513" t="b">
        <v>1</v>
      </c>
    </row>
    <row r="514" spans="1:14" x14ac:dyDescent="0.2">
      <c r="A514">
        <v>1079</v>
      </c>
      <c r="B514" t="s">
        <v>23</v>
      </c>
      <c r="C514" t="s">
        <v>23</v>
      </c>
      <c r="D514" t="s">
        <v>14</v>
      </c>
      <c r="E514">
        <v>9</v>
      </c>
      <c r="F514">
        <v>90</v>
      </c>
      <c r="G514">
        <v>46</v>
      </c>
      <c r="H514">
        <v>266.26317129264999</v>
      </c>
      <c r="I514">
        <v>100</v>
      </c>
      <c r="J514">
        <v>100</v>
      </c>
      <c r="K514" t="s">
        <v>31</v>
      </c>
      <c r="L514" t="s">
        <v>16</v>
      </c>
      <c r="M514" t="s">
        <v>26</v>
      </c>
      <c r="N514" t="b">
        <v>1</v>
      </c>
    </row>
    <row r="515" spans="1:14" x14ac:dyDescent="0.2">
      <c r="A515">
        <v>1080</v>
      </c>
      <c r="B515" t="s">
        <v>23</v>
      </c>
      <c r="C515" t="s">
        <v>23</v>
      </c>
      <c r="D515" t="s">
        <v>18</v>
      </c>
      <c r="E515">
        <v>223</v>
      </c>
      <c r="F515">
        <v>43</v>
      </c>
      <c r="G515">
        <v>11</v>
      </c>
      <c r="H515">
        <v>54.375912778759997</v>
      </c>
      <c r="I515">
        <v>100</v>
      </c>
      <c r="J515">
        <v>100</v>
      </c>
      <c r="K515" t="s">
        <v>31</v>
      </c>
      <c r="L515" t="s">
        <v>16</v>
      </c>
      <c r="M515" t="s">
        <v>26</v>
      </c>
      <c r="N515" t="b">
        <v>1</v>
      </c>
    </row>
    <row r="516" spans="1:14" x14ac:dyDescent="0.2">
      <c r="A516">
        <v>1081</v>
      </c>
      <c r="B516" t="s">
        <v>23</v>
      </c>
      <c r="C516" t="s">
        <v>23</v>
      </c>
      <c r="D516" t="s">
        <v>14</v>
      </c>
      <c r="E516">
        <v>4</v>
      </c>
      <c r="F516">
        <v>91</v>
      </c>
      <c r="G516">
        <v>51</v>
      </c>
      <c r="H516">
        <v>271.77688795324002</v>
      </c>
      <c r="I516">
        <v>98.078842723657999</v>
      </c>
      <c r="J516">
        <v>98.078842723657999</v>
      </c>
      <c r="K516" t="s">
        <v>31</v>
      </c>
      <c r="L516" t="s">
        <v>16</v>
      </c>
      <c r="M516" t="s">
        <v>26</v>
      </c>
      <c r="N516" t="b">
        <v>1</v>
      </c>
    </row>
    <row r="517" spans="1:14" x14ac:dyDescent="0.2">
      <c r="A517">
        <v>1082</v>
      </c>
      <c r="B517" t="s">
        <v>23</v>
      </c>
      <c r="C517" t="s">
        <v>23</v>
      </c>
      <c r="D517" t="s">
        <v>18</v>
      </c>
      <c r="E517">
        <v>237</v>
      </c>
      <c r="F517">
        <v>37</v>
      </c>
      <c r="G517">
        <v>25</v>
      </c>
      <c r="H517">
        <v>47.694342330135001</v>
      </c>
      <c r="I517">
        <v>97.813573371719997</v>
      </c>
      <c r="J517">
        <v>97.813573371719997</v>
      </c>
      <c r="K517" t="s">
        <v>31</v>
      </c>
      <c r="L517" t="s">
        <v>16</v>
      </c>
      <c r="M517" t="s">
        <v>26</v>
      </c>
      <c r="N517" t="b">
        <v>1</v>
      </c>
    </row>
    <row r="518" spans="1:14" x14ac:dyDescent="0.2">
      <c r="A518">
        <v>1083</v>
      </c>
      <c r="B518" t="s">
        <v>23</v>
      </c>
      <c r="C518" t="s">
        <v>23</v>
      </c>
      <c r="D518" t="s">
        <v>14</v>
      </c>
      <c r="E518">
        <v>24</v>
      </c>
      <c r="F518">
        <v>84</v>
      </c>
      <c r="G518">
        <v>50</v>
      </c>
      <c r="H518">
        <v>251.06454725630999</v>
      </c>
      <c r="I518">
        <v>90.432013474925</v>
      </c>
      <c r="J518">
        <v>90.432013474925</v>
      </c>
      <c r="K518" t="s">
        <v>31</v>
      </c>
      <c r="L518" t="s">
        <v>16</v>
      </c>
      <c r="M518" t="s">
        <v>26</v>
      </c>
      <c r="N518" t="b">
        <v>1</v>
      </c>
    </row>
    <row r="519" spans="1:14" x14ac:dyDescent="0.2">
      <c r="A519">
        <v>1084</v>
      </c>
      <c r="B519" t="s">
        <v>23</v>
      </c>
      <c r="C519" t="s">
        <v>23</v>
      </c>
      <c r="D519" t="s">
        <v>18</v>
      </c>
      <c r="E519">
        <v>219</v>
      </c>
      <c r="F519">
        <v>59</v>
      </c>
      <c r="G519">
        <v>38</v>
      </c>
      <c r="H519">
        <v>78.740106015935993</v>
      </c>
      <c r="I519">
        <v>83.239799787653993</v>
      </c>
      <c r="J519">
        <v>83.239799787653993</v>
      </c>
      <c r="K519" t="s">
        <v>31</v>
      </c>
      <c r="L519" t="s">
        <v>16</v>
      </c>
      <c r="M519" t="s">
        <v>26</v>
      </c>
      <c r="N519" t="b">
        <v>1</v>
      </c>
    </row>
    <row r="520" spans="1:14" x14ac:dyDescent="0.2">
      <c r="A520">
        <v>1085</v>
      </c>
      <c r="B520" t="s">
        <v>24</v>
      </c>
      <c r="C520" t="s">
        <v>25</v>
      </c>
      <c r="D520" t="s">
        <v>14</v>
      </c>
      <c r="E520">
        <v>104</v>
      </c>
      <c r="F520">
        <v>10</v>
      </c>
      <c r="G520">
        <v>68</v>
      </c>
      <c r="H520">
        <v>342.74258345255998</v>
      </c>
      <c r="I520">
        <v>0.13576644559946999</v>
      </c>
      <c r="J520">
        <v>56.372248345381998</v>
      </c>
      <c r="K520" t="s">
        <v>31</v>
      </c>
      <c r="L520" t="s">
        <v>16</v>
      </c>
      <c r="M520" t="s">
        <v>26</v>
      </c>
      <c r="N520" t="b">
        <v>0</v>
      </c>
    </row>
    <row r="521" spans="1:14" x14ac:dyDescent="0.2">
      <c r="A521">
        <v>1086</v>
      </c>
      <c r="B521" t="s">
        <v>24</v>
      </c>
      <c r="C521" t="s">
        <v>24</v>
      </c>
      <c r="D521" t="s">
        <v>18</v>
      </c>
      <c r="E521">
        <v>177</v>
      </c>
      <c r="F521">
        <v>179</v>
      </c>
      <c r="G521">
        <v>169</v>
      </c>
      <c r="H521">
        <v>139.35933185473999</v>
      </c>
      <c r="I521">
        <v>81.972236156872995</v>
      </c>
      <c r="J521">
        <v>81.972236156872995</v>
      </c>
      <c r="K521" t="s">
        <v>31</v>
      </c>
      <c r="L521" t="s">
        <v>16</v>
      </c>
      <c r="M521" t="s">
        <v>26</v>
      </c>
      <c r="N521" t="b">
        <v>1</v>
      </c>
    </row>
    <row r="522" spans="1:14" x14ac:dyDescent="0.2">
      <c r="A522">
        <v>1087</v>
      </c>
      <c r="B522" t="s">
        <v>24</v>
      </c>
      <c r="C522" t="s">
        <v>25</v>
      </c>
      <c r="D522" t="s">
        <v>14</v>
      </c>
      <c r="E522">
        <v>59</v>
      </c>
      <c r="F522">
        <v>7</v>
      </c>
      <c r="G522">
        <v>66</v>
      </c>
      <c r="H522">
        <v>368.49375400265001</v>
      </c>
      <c r="I522">
        <v>8.4642422443559004E-4</v>
      </c>
      <c r="J522">
        <v>95.254381514998002</v>
      </c>
      <c r="K522" t="s">
        <v>31</v>
      </c>
      <c r="L522" t="s">
        <v>16</v>
      </c>
      <c r="M522" t="s">
        <v>26</v>
      </c>
      <c r="N522" t="b">
        <v>0</v>
      </c>
    </row>
    <row r="523" spans="1:14" x14ac:dyDescent="0.2">
      <c r="A523">
        <v>1088</v>
      </c>
      <c r="B523" t="s">
        <v>24</v>
      </c>
      <c r="C523" t="s">
        <v>24</v>
      </c>
      <c r="D523" t="s">
        <v>18</v>
      </c>
      <c r="E523">
        <v>172</v>
      </c>
      <c r="F523">
        <v>171</v>
      </c>
      <c r="G523">
        <v>165</v>
      </c>
      <c r="H523">
        <v>148.34743369261</v>
      </c>
      <c r="I523">
        <v>84.998315615793004</v>
      </c>
      <c r="J523">
        <v>84.998315615793004</v>
      </c>
      <c r="K523" t="s">
        <v>31</v>
      </c>
      <c r="L523" t="s">
        <v>16</v>
      </c>
      <c r="M523" t="s">
        <v>26</v>
      </c>
      <c r="N523" t="b">
        <v>1</v>
      </c>
    </row>
    <row r="524" spans="1:14" x14ac:dyDescent="0.2">
      <c r="A524">
        <v>1089</v>
      </c>
      <c r="B524" t="s">
        <v>24</v>
      </c>
      <c r="C524" t="s">
        <v>23</v>
      </c>
      <c r="D524" t="s">
        <v>14</v>
      </c>
      <c r="E524">
        <v>160</v>
      </c>
      <c r="F524">
        <v>12</v>
      </c>
      <c r="G524">
        <v>73</v>
      </c>
      <c r="H524">
        <v>318.18780077525003</v>
      </c>
      <c r="I524">
        <v>4.1218477879195001</v>
      </c>
      <c r="J524">
        <v>33.38479236661</v>
      </c>
      <c r="K524" t="s">
        <v>31</v>
      </c>
      <c r="L524" t="s">
        <v>16</v>
      </c>
      <c r="M524" t="s">
        <v>26</v>
      </c>
      <c r="N524" t="b">
        <v>0</v>
      </c>
    </row>
    <row r="525" spans="1:14" x14ac:dyDescent="0.2">
      <c r="A525">
        <v>1090</v>
      </c>
      <c r="B525" t="s">
        <v>24</v>
      </c>
      <c r="C525" t="s">
        <v>24</v>
      </c>
      <c r="D525" t="s">
        <v>18</v>
      </c>
      <c r="E525">
        <v>187</v>
      </c>
      <c r="F525">
        <v>186</v>
      </c>
      <c r="G525">
        <v>185</v>
      </c>
      <c r="H525">
        <v>119.89858964774</v>
      </c>
      <c r="I525">
        <v>87.329096100957003</v>
      </c>
      <c r="J525">
        <v>87.329096100957003</v>
      </c>
      <c r="K525" t="s">
        <v>31</v>
      </c>
      <c r="L525" t="s">
        <v>16</v>
      </c>
      <c r="M525" t="s">
        <v>26</v>
      </c>
      <c r="N525" t="b">
        <v>1</v>
      </c>
    </row>
    <row r="526" spans="1:14" x14ac:dyDescent="0.2">
      <c r="A526">
        <v>1091</v>
      </c>
      <c r="B526" t="s">
        <v>25</v>
      </c>
      <c r="C526" t="s">
        <v>25</v>
      </c>
      <c r="D526" t="s">
        <v>14</v>
      </c>
      <c r="E526">
        <v>79</v>
      </c>
      <c r="F526">
        <v>78</v>
      </c>
      <c r="G526">
        <v>35</v>
      </c>
      <c r="H526">
        <v>78.319993512072998</v>
      </c>
      <c r="I526">
        <v>85.161167636575001</v>
      </c>
      <c r="J526">
        <v>85.161167636575001</v>
      </c>
      <c r="K526" t="s">
        <v>31</v>
      </c>
      <c r="L526" t="s">
        <v>16</v>
      </c>
      <c r="M526" t="s">
        <v>26</v>
      </c>
      <c r="N526" t="b">
        <v>1</v>
      </c>
    </row>
    <row r="527" spans="1:14" x14ac:dyDescent="0.2">
      <c r="A527">
        <v>1092</v>
      </c>
      <c r="B527" t="s">
        <v>25</v>
      </c>
      <c r="C527" t="s">
        <v>25</v>
      </c>
      <c r="D527" t="s">
        <v>18</v>
      </c>
      <c r="E527">
        <v>115</v>
      </c>
      <c r="F527">
        <v>154</v>
      </c>
      <c r="G527">
        <v>24</v>
      </c>
      <c r="H527">
        <v>38.100663387376997</v>
      </c>
      <c r="I527">
        <v>97.768148605007994</v>
      </c>
      <c r="J527">
        <v>97.768148605007994</v>
      </c>
      <c r="K527" t="s">
        <v>31</v>
      </c>
      <c r="L527" t="s">
        <v>16</v>
      </c>
      <c r="M527" t="s">
        <v>26</v>
      </c>
      <c r="N527" t="b">
        <v>1</v>
      </c>
    </row>
    <row r="528" spans="1:14" x14ac:dyDescent="0.2">
      <c r="A528">
        <v>1093</v>
      </c>
      <c r="B528" t="s">
        <v>25</v>
      </c>
      <c r="C528" t="s">
        <v>25</v>
      </c>
      <c r="D528" t="s">
        <v>14</v>
      </c>
      <c r="E528">
        <v>70</v>
      </c>
      <c r="F528">
        <v>37</v>
      </c>
      <c r="G528">
        <v>51</v>
      </c>
      <c r="H528">
        <v>119.48482990417</v>
      </c>
      <c r="I528">
        <v>99.969810869328001</v>
      </c>
      <c r="J528">
        <v>99.969810869328001</v>
      </c>
      <c r="K528" t="s">
        <v>31</v>
      </c>
      <c r="L528" t="s">
        <v>16</v>
      </c>
      <c r="M528" t="s">
        <v>26</v>
      </c>
      <c r="N528" t="b">
        <v>1</v>
      </c>
    </row>
    <row r="529" spans="1:14" x14ac:dyDescent="0.2">
      <c r="A529">
        <v>1094</v>
      </c>
      <c r="B529" t="s">
        <v>25</v>
      </c>
      <c r="C529" t="s">
        <v>25</v>
      </c>
      <c r="D529" t="s">
        <v>18</v>
      </c>
      <c r="E529">
        <v>159</v>
      </c>
      <c r="F529">
        <v>172</v>
      </c>
      <c r="G529">
        <v>91</v>
      </c>
      <c r="H529">
        <v>105.06826013027</v>
      </c>
      <c r="I529">
        <v>92.722049520330998</v>
      </c>
      <c r="J529">
        <v>92.722049520330998</v>
      </c>
      <c r="K529" t="s">
        <v>31</v>
      </c>
      <c r="L529" t="s">
        <v>16</v>
      </c>
      <c r="M529" t="s">
        <v>26</v>
      </c>
      <c r="N529" t="b">
        <v>1</v>
      </c>
    </row>
    <row r="530" spans="1:14" x14ac:dyDescent="0.2">
      <c r="A530">
        <v>1095</v>
      </c>
      <c r="B530" t="s">
        <v>25</v>
      </c>
      <c r="C530" t="s">
        <v>25</v>
      </c>
      <c r="D530" t="s">
        <v>14</v>
      </c>
      <c r="E530">
        <v>53</v>
      </c>
      <c r="F530">
        <v>71</v>
      </c>
      <c r="G530">
        <v>45</v>
      </c>
      <c r="H530">
        <v>104.29758611974</v>
      </c>
      <c r="I530">
        <v>85.303286244508996</v>
      </c>
      <c r="J530">
        <v>85.303286244508996</v>
      </c>
      <c r="K530" t="s">
        <v>31</v>
      </c>
      <c r="L530" t="s">
        <v>16</v>
      </c>
      <c r="M530" t="s">
        <v>26</v>
      </c>
      <c r="N530" t="b">
        <v>1</v>
      </c>
    </row>
    <row r="531" spans="1:14" x14ac:dyDescent="0.2">
      <c r="A531">
        <v>1096</v>
      </c>
      <c r="B531" t="s">
        <v>25</v>
      </c>
      <c r="C531" t="s">
        <v>25</v>
      </c>
      <c r="D531" t="s">
        <v>18</v>
      </c>
      <c r="E531">
        <v>182</v>
      </c>
      <c r="F531">
        <v>158</v>
      </c>
      <c r="G531">
        <v>46</v>
      </c>
      <c r="H531">
        <v>76.757372107955007</v>
      </c>
      <c r="I531">
        <v>75.429523633409005</v>
      </c>
      <c r="J531">
        <v>75.429523633409005</v>
      </c>
      <c r="K531" t="s">
        <v>31</v>
      </c>
      <c r="L531" t="s">
        <v>16</v>
      </c>
      <c r="M531" t="s">
        <v>26</v>
      </c>
      <c r="N531" t="b">
        <v>1</v>
      </c>
    </row>
    <row r="532" spans="1:14" x14ac:dyDescent="0.2">
      <c r="A532">
        <v>1097</v>
      </c>
      <c r="B532" t="s">
        <v>20</v>
      </c>
      <c r="C532" t="s">
        <v>13</v>
      </c>
      <c r="D532" t="s">
        <v>14</v>
      </c>
      <c r="E532">
        <v>235</v>
      </c>
      <c r="F532">
        <v>20</v>
      </c>
      <c r="G532">
        <v>28</v>
      </c>
      <c r="H532">
        <v>237.14535266250999</v>
      </c>
      <c r="I532">
        <v>1.4727781505179E-2</v>
      </c>
      <c r="J532">
        <v>92.388501947622004</v>
      </c>
      <c r="K532" t="s">
        <v>31</v>
      </c>
      <c r="L532" t="s">
        <v>16</v>
      </c>
      <c r="M532" t="s">
        <v>26</v>
      </c>
      <c r="N532" t="b">
        <v>0</v>
      </c>
    </row>
    <row r="533" spans="1:14" x14ac:dyDescent="0.2">
      <c r="A533">
        <v>1098</v>
      </c>
      <c r="B533" t="s">
        <v>20</v>
      </c>
      <c r="C533" t="s">
        <v>20</v>
      </c>
      <c r="D533" t="s">
        <v>18</v>
      </c>
      <c r="E533">
        <v>60</v>
      </c>
      <c r="F533">
        <v>64</v>
      </c>
      <c r="G533">
        <v>82</v>
      </c>
      <c r="H533">
        <v>119.3936445193</v>
      </c>
      <c r="I533">
        <v>37.69967852808</v>
      </c>
      <c r="J533">
        <v>37.69967852808</v>
      </c>
      <c r="K533" t="s">
        <v>31</v>
      </c>
      <c r="L533" t="s">
        <v>16</v>
      </c>
      <c r="M533" t="s">
        <v>26</v>
      </c>
      <c r="N533" t="b">
        <v>1</v>
      </c>
    </row>
    <row r="534" spans="1:14" x14ac:dyDescent="0.2">
      <c r="A534">
        <v>1099</v>
      </c>
      <c r="B534" t="s">
        <v>20</v>
      </c>
      <c r="C534" t="s">
        <v>13</v>
      </c>
      <c r="D534" t="s">
        <v>14</v>
      </c>
      <c r="E534">
        <v>208</v>
      </c>
      <c r="F534">
        <v>5</v>
      </c>
      <c r="G534">
        <v>31</v>
      </c>
      <c r="H534">
        <v>210.43409043386001</v>
      </c>
      <c r="I534">
        <v>1.9072759190615001E-2</v>
      </c>
      <c r="J534">
        <v>66.443850191940996</v>
      </c>
      <c r="K534" t="s">
        <v>31</v>
      </c>
      <c r="L534" t="s">
        <v>16</v>
      </c>
      <c r="M534" t="s">
        <v>26</v>
      </c>
      <c r="N534" t="b">
        <v>0</v>
      </c>
    </row>
    <row r="535" spans="1:14" x14ac:dyDescent="0.2">
      <c r="A535">
        <v>1100</v>
      </c>
      <c r="B535" t="s">
        <v>20</v>
      </c>
      <c r="C535" t="s">
        <v>19</v>
      </c>
      <c r="D535" t="s">
        <v>18</v>
      </c>
      <c r="E535">
        <v>78</v>
      </c>
      <c r="F535">
        <v>77</v>
      </c>
      <c r="G535">
        <v>80</v>
      </c>
      <c r="H535">
        <v>135.80402061158</v>
      </c>
      <c r="I535">
        <v>6.9014609846396997</v>
      </c>
      <c r="J535">
        <v>44.792995670258001</v>
      </c>
      <c r="K535" t="s">
        <v>31</v>
      </c>
      <c r="L535" t="s">
        <v>16</v>
      </c>
      <c r="M535" t="s">
        <v>26</v>
      </c>
      <c r="N535" t="b">
        <v>0</v>
      </c>
    </row>
    <row r="536" spans="1:14" x14ac:dyDescent="0.2">
      <c r="A536">
        <v>1101</v>
      </c>
      <c r="B536" t="s">
        <v>20</v>
      </c>
      <c r="C536" t="s">
        <v>19</v>
      </c>
      <c r="D536" t="s">
        <v>14</v>
      </c>
      <c r="E536">
        <v>193</v>
      </c>
      <c r="F536">
        <v>16</v>
      </c>
      <c r="G536">
        <v>32</v>
      </c>
      <c r="H536">
        <v>196.39571120202001</v>
      </c>
      <c r="I536">
        <v>0.10312584192311</v>
      </c>
      <c r="J536">
        <v>95.363700396227998</v>
      </c>
      <c r="K536" t="s">
        <v>31</v>
      </c>
      <c r="L536" t="s">
        <v>16</v>
      </c>
      <c r="M536" t="s">
        <v>26</v>
      </c>
      <c r="N536" t="b">
        <v>0</v>
      </c>
    </row>
    <row r="537" spans="1:14" x14ac:dyDescent="0.2">
      <c r="A537">
        <v>1102</v>
      </c>
      <c r="B537" t="s">
        <v>20</v>
      </c>
      <c r="C537" t="s">
        <v>19</v>
      </c>
      <c r="D537" t="s">
        <v>18</v>
      </c>
      <c r="E537">
        <v>71</v>
      </c>
      <c r="F537">
        <v>86</v>
      </c>
      <c r="G537">
        <v>92</v>
      </c>
      <c r="H537">
        <v>144.33028314333001</v>
      </c>
      <c r="I537">
        <v>41.879065038538997</v>
      </c>
      <c r="J537">
        <v>56.396676425183003</v>
      </c>
      <c r="K537" t="s">
        <v>31</v>
      </c>
      <c r="L537" t="s">
        <v>16</v>
      </c>
      <c r="M537" t="s">
        <v>26</v>
      </c>
      <c r="N537" t="b">
        <v>0</v>
      </c>
    </row>
    <row r="538" spans="1:14" x14ac:dyDescent="0.2">
      <c r="A538">
        <v>1103</v>
      </c>
      <c r="B538" t="s">
        <v>13</v>
      </c>
      <c r="C538" t="s">
        <v>13</v>
      </c>
      <c r="D538" t="s">
        <v>14</v>
      </c>
      <c r="E538">
        <v>222</v>
      </c>
      <c r="F538">
        <v>100</v>
      </c>
      <c r="G538">
        <v>58</v>
      </c>
      <c r="H538">
        <v>313.21542910209001</v>
      </c>
      <c r="I538">
        <v>100</v>
      </c>
      <c r="J538">
        <v>100</v>
      </c>
      <c r="K538" t="s">
        <v>31</v>
      </c>
      <c r="L538" t="s">
        <v>16</v>
      </c>
      <c r="M538" t="s">
        <v>27</v>
      </c>
      <c r="N538" t="b">
        <v>1</v>
      </c>
    </row>
    <row r="539" spans="1:14" x14ac:dyDescent="0.2">
      <c r="A539">
        <v>1104</v>
      </c>
      <c r="B539" t="s">
        <v>13</v>
      </c>
      <c r="C539" t="s">
        <v>13</v>
      </c>
      <c r="D539" t="s">
        <v>18</v>
      </c>
      <c r="E539">
        <v>40</v>
      </c>
      <c r="F539">
        <v>105</v>
      </c>
      <c r="G539">
        <v>255</v>
      </c>
      <c r="H539">
        <v>112.55430389758</v>
      </c>
      <c r="I539">
        <v>99.774681871455002</v>
      </c>
      <c r="J539">
        <v>99.774681871455002</v>
      </c>
      <c r="K539" t="s">
        <v>31</v>
      </c>
      <c r="L539" t="s">
        <v>16</v>
      </c>
      <c r="M539" t="s">
        <v>27</v>
      </c>
      <c r="N539" t="b">
        <v>1</v>
      </c>
    </row>
    <row r="540" spans="1:14" x14ac:dyDescent="0.2">
      <c r="A540">
        <v>1105</v>
      </c>
      <c r="B540" t="s">
        <v>13</v>
      </c>
      <c r="C540" t="s">
        <v>13</v>
      </c>
      <c r="D540" t="s">
        <v>14</v>
      </c>
      <c r="E540">
        <v>220</v>
      </c>
      <c r="F540">
        <v>100</v>
      </c>
      <c r="G540">
        <v>57</v>
      </c>
      <c r="H540">
        <v>312.21453427776999</v>
      </c>
      <c r="I540">
        <v>99.995316452625005</v>
      </c>
      <c r="J540">
        <v>99.995316452625005</v>
      </c>
      <c r="K540" t="s">
        <v>31</v>
      </c>
      <c r="L540" t="s">
        <v>16</v>
      </c>
      <c r="M540" t="s">
        <v>27</v>
      </c>
      <c r="N540" t="b">
        <v>1</v>
      </c>
    </row>
    <row r="541" spans="1:14" x14ac:dyDescent="0.2">
      <c r="A541">
        <v>1106</v>
      </c>
      <c r="B541" t="s">
        <v>13</v>
      </c>
      <c r="C541" t="s">
        <v>13</v>
      </c>
      <c r="D541" t="s">
        <v>18</v>
      </c>
      <c r="E541">
        <v>38</v>
      </c>
      <c r="F541">
        <v>110</v>
      </c>
      <c r="G541">
        <v>255</v>
      </c>
      <c r="H541">
        <v>116.67062595781999</v>
      </c>
      <c r="I541">
        <v>98.991852320416001</v>
      </c>
      <c r="J541">
        <v>98.991852320416001</v>
      </c>
      <c r="K541" t="s">
        <v>31</v>
      </c>
      <c r="L541" t="s">
        <v>16</v>
      </c>
      <c r="M541" t="s">
        <v>27</v>
      </c>
      <c r="N541" t="b">
        <v>1</v>
      </c>
    </row>
    <row r="542" spans="1:14" x14ac:dyDescent="0.2">
      <c r="A542">
        <v>1107</v>
      </c>
      <c r="B542" t="s">
        <v>13</v>
      </c>
      <c r="C542" t="s">
        <v>13</v>
      </c>
      <c r="D542" t="s">
        <v>14</v>
      </c>
      <c r="E542">
        <v>274</v>
      </c>
      <c r="F542">
        <v>89</v>
      </c>
      <c r="G542">
        <v>44</v>
      </c>
      <c r="H542">
        <v>357.43950961769002</v>
      </c>
      <c r="I542">
        <v>53.843532679949</v>
      </c>
      <c r="J542">
        <v>53.843532679949</v>
      </c>
      <c r="K542" t="s">
        <v>31</v>
      </c>
      <c r="L542" t="s">
        <v>16</v>
      </c>
      <c r="M542" t="s">
        <v>27</v>
      </c>
      <c r="N542" t="b">
        <v>1</v>
      </c>
    </row>
    <row r="543" spans="1:14" x14ac:dyDescent="0.2">
      <c r="A543">
        <v>1108</v>
      </c>
      <c r="B543" t="s">
        <v>13</v>
      </c>
      <c r="C543" t="s">
        <v>22</v>
      </c>
      <c r="D543" t="s">
        <v>18</v>
      </c>
      <c r="E543">
        <v>110</v>
      </c>
      <c r="F543">
        <v>11</v>
      </c>
      <c r="G543">
        <v>211</v>
      </c>
      <c r="H543">
        <v>119.3668445098</v>
      </c>
      <c r="I543">
        <v>30.831163812179</v>
      </c>
      <c r="J543">
        <v>69.123333381814007</v>
      </c>
      <c r="K543" t="s">
        <v>31</v>
      </c>
      <c r="L543" t="s">
        <v>16</v>
      </c>
      <c r="M543" t="s">
        <v>27</v>
      </c>
      <c r="N543" t="b">
        <v>0</v>
      </c>
    </row>
    <row r="544" spans="1:14" x14ac:dyDescent="0.2">
      <c r="A544">
        <v>1109</v>
      </c>
      <c r="B544" t="s">
        <v>19</v>
      </c>
      <c r="C544" t="s">
        <v>19</v>
      </c>
      <c r="D544" t="s">
        <v>14</v>
      </c>
      <c r="E544">
        <v>185</v>
      </c>
      <c r="F544">
        <v>93</v>
      </c>
      <c r="G544">
        <v>33</v>
      </c>
      <c r="H544">
        <v>210.66950422004001</v>
      </c>
      <c r="I544">
        <v>100</v>
      </c>
      <c r="J544">
        <v>100</v>
      </c>
      <c r="K544" t="s">
        <v>31</v>
      </c>
      <c r="L544" t="s">
        <v>16</v>
      </c>
      <c r="M544" t="s">
        <v>27</v>
      </c>
      <c r="N544" t="b">
        <v>1</v>
      </c>
    </row>
    <row r="545" spans="1:14" x14ac:dyDescent="0.2">
      <c r="A545">
        <v>1110</v>
      </c>
      <c r="B545" t="s">
        <v>19</v>
      </c>
      <c r="C545" t="s">
        <v>19</v>
      </c>
      <c r="D545" t="s">
        <v>18</v>
      </c>
      <c r="E545">
        <v>8</v>
      </c>
      <c r="F545">
        <v>147</v>
      </c>
      <c r="G545">
        <v>160</v>
      </c>
      <c r="H545">
        <v>37.748866806415002</v>
      </c>
      <c r="I545">
        <v>99.919251128989004</v>
      </c>
      <c r="J545">
        <v>99.919251128989004</v>
      </c>
      <c r="K545" t="s">
        <v>31</v>
      </c>
      <c r="L545" t="s">
        <v>16</v>
      </c>
      <c r="M545" t="s">
        <v>27</v>
      </c>
      <c r="N545" t="b">
        <v>1</v>
      </c>
    </row>
    <row r="546" spans="1:14" x14ac:dyDescent="0.2">
      <c r="A546">
        <v>1111</v>
      </c>
      <c r="B546" t="s">
        <v>19</v>
      </c>
      <c r="C546" t="s">
        <v>19</v>
      </c>
      <c r="D546" t="s">
        <v>14</v>
      </c>
      <c r="E546">
        <v>186</v>
      </c>
      <c r="F546">
        <v>99</v>
      </c>
      <c r="G546">
        <v>30</v>
      </c>
      <c r="H546">
        <v>212.40309704363</v>
      </c>
      <c r="I546">
        <v>100</v>
      </c>
      <c r="J546">
        <v>100</v>
      </c>
      <c r="K546" t="s">
        <v>31</v>
      </c>
      <c r="L546" t="s">
        <v>16</v>
      </c>
      <c r="M546" t="s">
        <v>27</v>
      </c>
      <c r="N546" t="b">
        <v>1</v>
      </c>
    </row>
    <row r="547" spans="1:14" x14ac:dyDescent="0.2">
      <c r="A547">
        <v>1112</v>
      </c>
      <c r="B547" t="s">
        <v>19</v>
      </c>
      <c r="C547" t="s">
        <v>19</v>
      </c>
      <c r="D547" t="s">
        <v>18</v>
      </c>
      <c r="E547">
        <v>1</v>
      </c>
      <c r="F547">
        <v>136</v>
      </c>
      <c r="G547">
        <v>153</v>
      </c>
      <c r="H547">
        <v>26.336478587687001</v>
      </c>
      <c r="I547">
        <v>100</v>
      </c>
      <c r="J547">
        <v>100</v>
      </c>
      <c r="K547" t="s">
        <v>31</v>
      </c>
      <c r="L547" t="s">
        <v>16</v>
      </c>
      <c r="M547" t="s">
        <v>27</v>
      </c>
      <c r="N547" t="b">
        <v>1</v>
      </c>
    </row>
    <row r="548" spans="1:14" x14ac:dyDescent="0.2">
      <c r="A548">
        <v>1113</v>
      </c>
      <c r="B548" t="s">
        <v>19</v>
      </c>
      <c r="C548" t="s">
        <v>19</v>
      </c>
      <c r="D548" t="s">
        <v>14</v>
      </c>
      <c r="E548">
        <v>183</v>
      </c>
      <c r="F548">
        <v>15</v>
      </c>
      <c r="G548">
        <v>61</v>
      </c>
      <c r="H548">
        <v>225.67831992614001</v>
      </c>
      <c r="I548">
        <v>90.843131673485004</v>
      </c>
      <c r="J548">
        <v>90.843131673485004</v>
      </c>
      <c r="K548" t="s">
        <v>31</v>
      </c>
      <c r="L548" t="s">
        <v>16</v>
      </c>
      <c r="M548" t="s">
        <v>27</v>
      </c>
      <c r="N548" t="b">
        <v>1</v>
      </c>
    </row>
    <row r="549" spans="1:14" x14ac:dyDescent="0.2">
      <c r="A549">
        <v>1114</v>
      </c>
      <c r="B549" t="s">
        <v>19</v>
      </c>
      <c r="C549" t="s">
        <v>24</v>
      </c>
      <c r="D549" t="s">
        <v>18</v>
      </c>
      <c r="E549">
        <v>145</v>
      </c>
      <c r="F549">
        <v>166</v>
      </c>
      <c r="G549">
        <v>162</v>
      </c>
      <c r="H549">
        <v>154.00972569915001</v>
      </c>
      <c r="I549">
        <v>18.907420143267998</v>
      </c>
      <c r="J549">
        <v>71.954134279681</v>
      </c>
      <c r="K549" t="s">
        <v>31</v>
      </c>
      <c r="L549" t="s">
        <v>16</v>
      </c>
      <c r="M549" t="s">
        <v>27</v>
      </c>
      <c r="N549" t="b">
        <v>0</v>
      </c>
    </row>
    <row r="550" spans="1:14" x14ac:dyDescent="0.2">
      <c r="A550">
        <v>1115</v>
      </c>
      <c r="B550" t="s">
        <v>21</v>
      </c>
      <c r="C550" t="s">
        <v>21</v>
      </c>
      <c r="D550" t="s">
        <v>14</v>
      </c>
      <c r="E550">
        <v>122</v>
      </c>
      <c r="F550">
        <v>94</v>
      </c>
      <c r="G550">
        <v>31</v>
      </c>
      <c r="H550">
        <v>204.26956808305999</v>
      </c>
      <c r="I550">
        <v>99.873995647122001</v>
      </c>
      <c r="J550">
        <v>99.873995647122001</v>
      </c>
      <c r="K550" t="s">
        <v>31</v>
      </c>
      <c r="L550" t="s">
        <v>16</v>
      </c>
      <c r="M550" t="s">
        <v>27</v>
      </c>
      <c r="N550" t="b">
        <v>1</v>
      </c>
    </row>
    <row r="551" spans="1:14" x14ac:dyDescent="0.2">
      <c r="A551">
        <v>1116</v>
      </c>
      <c r="B551" t="s">
        <v>21</v>
      </c>
      <c r="C551" t="s">
        <v>21</v>
      </c>
      <c r="D551" t="s">
        <v>18</v>
      </c>
      <c r="E551">
        <v>6</v>
      </c>
      <c r="F551">
        <v>154</v>
      </c>
      <c r="G551">
        <v>12</v>
      </c>
      <c r="H551">
        <v>102.34681207440001</v>
      </c>
      <c r="I551">
        <v>83.70339940897</v>
      </c>
      <c r="J551">
        <v>83.70339940897</v>
      </c>
      <c r="K551" t="s">
        <v>31</v>
      </c>
      <c r="L551" t="s">
        <v>16</v>
      </c>
      <c r="M551" t="s">
        <v>27</v>
      </c>
      <c r="N551" t="b">
        <v>1</v>
      </c>
    </row>
    <row r="552" spans="1:14" x14ac:dyDescent="0.2">
      <c r="A552">
        <v>1117</v>
      </c>
      <c r="B552" t="s">
        <v>21</v>
      </c>
      <c r="C552" t="s">
        <v>21</v>
      </c>
      <c r="D552" t="s">
        <v>14</v>
      </c>
      <c r="E552">
        <v>138</v>
      </c>
      <c r="F552">
        <v>100</v>
      </c>
      <c r="G552">
        <v>29</v>
      </c>
      <c r="H552">
        <v>209.99486560679</v>
      </c>
      <c r="I552">
        <v>99.872979938053007</v>
      </c>
      <c r="J552">
        <v>99.872979938053007</v>
      </c>
      <c r="K552" t="s">
        <v>31</v>
      </c>
      <c r="L552" t="s">
        <v>16</v>
      </c>
      <c r="M552" t="s">
        <v>27</v>
      </c>
      <c r="N552" t="b">
        <v>1</v>
      </c>
    </row>
    <row r="553" spans="1:14" x14ac:dyDescent="0.2">
      <c r="A553">
        <v>1118</v>
      </c>
      <c r="B553" t="s">
        <v>21</v>
      </c>
      <c r="C553" t="s">
        <v>19</v>
      </c>
      <c r="D553" t="s">
        <v>18</v>
      </c>
      <c r="E553">
        <v>0</v>
      </c>
      <c r="F553">
        <v>147</v>
      </c>
      <c r="G553">
        <v>45</v>
      </c>
      <c r="H553">
        <v>117.22343976483</v>
      </c>
      <c r="I553">
        <v>0</v>
      </c>
      <c r="J553">
        <v>99.999379288902006</v>
      </c>
      <c r="K553" t="s">
        <v>31</v>
      </c>
      <c r="L553" t="s">
        <v>16</v>
      </c>
      <c r="M553" t="s">
        <v>27</v>
      </c>
      <c r="N553" t="b">
        <v>0</v>
      </c>
    </row>
    <row r="554" spans="1:14" x14ac:dyDescent="0.2">
      <c r="A554">
        <v>1119</v>
      </c>
      <c r="B554" t="s">
        <v>21</v>
      </c>
      <c r="C554" t="s">
        <v>21</v>
      </c>
      <c r="D554" t="s">
        <v>14</v>
      </c>
      <c r="E554">
        <v>100</v>
      </c>
      <c r="F554">
        <v>60</v>
      </c>
      <c r="G554">
        <v>41</v>
      </c>
      <c r="H554">
        <v>223.10552929287999</v>
      </c>
      <c r="I554">
        <v>97.5098814503</v>
      </c>
      <c r="J554">
        <v>97.5098814503</v>
      </c>
      <c r="K554" t="s">
        <v>31</v>
      </c>
      <c r="L554" t="s">
        <v>16</v>
      </c>
      <c r="M554" t="s">
        <v>27</v>
      </c>
      <c r="N554" t="b">
        <v>1</v>
      </c>
    </row>
    <row r="555" spans="1:14" x14ac:dyDescent="0.2">
      <c r="A555">
        <v>1120</v>
      </c>
      <c r="B555" t="s">
        <v>21</v>
      </c>
      <c r="C555" t="s">
        <v>25</v>
      </c>
      <c r="D555" t="s">
        <v>18</v>
      </c>
      <c r="E555">
        <v>85</v>
      </c>
      <c r="F555">
        <v>167</v>
      </c>
      <c r="G555">
        <v>40</v>
      </c>
      <c r="H555">
        <v>128.47609381149999</v>
      </c>
      <c r="I555">
        <v>0</v>
      </c>
      <c r="J555">
        <v>95.491690024080995</v>
      </c>
      <c r="K555" t="s">
        <v>31</v>
      </c>
      <c r="L555" t="s">
        <v>16</v>
      </c>
      <c r="M555" t="s">
        <v>27</v>
      </c>
      <c r="N555" t="b">
        <v>0</v>
      </c>
    </row>
    <row r="556" spans="1:14" x14ac:dyDescent="0.2">
      <c r="A556">
        <v>1121</v>
      </c>
      <c r="B556" t="s">
        <v>22</v>
      </c>
      <c r="C556" t="s">
        <v>22</v>
      </c>
      <c r="D556" t="s">
        <v>14</v>
      </c>
      <c r="E556">
        <v>272</v>
      </c>
      <c r="F556">
        <v>76</v>
      </c>
      <c r="G556">
        <v>60</v>
      </c>
      <c r="H556">
        <v>176.13315885515999</v>
      </c>
      <c r="I556">
        <v>69.377161555862997</v>
      </c>
      <c r="J556">
        <v>69.377161555862997</v>
      </c>
      <c r="K556" t="s">
        <v>31</v>
      </c>
      <c r="L556" t="s">
        <v>16</v>
      </c>
      <c r="M556" t="s">
        <v>27</v>
      </c>
      <c r="N556" t="b">
        <v>1</v>
      </c>
    </row>
    <row r="557" spans="1:14" x14ac:dyDescent="0.2">
      <c r="A557">
        <v>1122</v>
      </c>
      <c r="B557" t="s">
        <v>22</v>
      </c>
      <c r="C557" t="s">
        <v>22</v>
      </c>
      <c r="D557" t="s">
        <v>18</v>
      </c>
      <c r="E557">
        <v>158</v>
      </c>
      <c r="F557">
        <v>77</v>
      </c>
      <c r="G557">
        <v>231</v>
      </c>
      <c r="H557">
        <v>131.93558898954001</v>
      </c>
      <c r="I557">
        <v>99.778236853197996</v>
      </c>
      <c r="J557">
        <v>99.778236853197996</v>
      </c>
      <c r="K557" t="s">
        <v>31</v>
      </c>
      <c r="L557" t="s">
        <v>16</v>
      </c>
      <c r="M557" t="s">
        <v>27</v>
      </c>
      <c r="N557" t="b">
        <v>1</v>
      </c>
    </row>
    <row r="558" spans="1:14" x14ac:dyDescent="0.2">
      <c r="A558">
        <v>1123</v>
      </c>
      <c r="B558" t="s">
        <v>22</v>
      </c>
      <c r="C558" t="s">
        <v>22</v>
      </c>
      <c r="D558" t="s">
        <v>14</v>
      </c>
      <c r="E558">
        <v>283</v>
      </c>
      <c r="F558">
        <v>57</v>
      </c>
      <c r="G558">
        <v>54</v>
      </c>
      <c r="H558">
        <v>180.71086220206001</v>
      </c>
      <c r="I558">
        <v>100</v>
      </c>
      <c r="J558">
        <v>100</v>
      </c>
      <c r="K558" t="s">
        <v>31</v>
      </c>
      <c r="L558" t="s">
        <v>16</v>
      </c>
      <c r="M558" t="s">
        <v>27</v>
      </c>
      <c r="N558" t="b">
        <v>1</v>
      </c>
    </row>
    <row r="559" spans="1:14" x14ac:dyDescent="0.2">
      <c r="A559">
        <v>1124</v>
      </c>
      <c r="B559" t="s">
        <v>22</v>
      </c>
      <c r="C559" t="s">
        <v>22</v>
      </c>
      <c r="D559" t="s">
        <v>18</v>
      </c>
      <c r="E559">
        <v>167</v>
      </c>
      <c r="F559">
        <v>73</v>
      </c>
      <c r="G559">
        <v>205</v>
      </c>
      <c r="H559">
        <v>112.54629700255001</v>
      </c>
      <c r="I559">
        <v>100</v>
      </c>
      <c r="J559">
        <v>100</v>
      </c>
      <c r="K559" t="s">
        <v>31</v>
      </c>
      <c r="L559" t="s">
        <v>16</v>
      </c>
      <c r="M559" t="s">
        <v>27</v>
      </c>
      <c r="N559" t="b">
        <v>1</v>
      </c>
    </row>
    <row r="560" spans="1:14" x14ac:dyDescent="0.2">
      <c r="A560">
        <v>1125</v>
      </c>
      <c r="B560" t="s">
        <v>22</v>
      </c>
      <c r="C560" t="s">
        <v>22</v>
      </c>
      <c r="D560" t="s">
        <v>14</v>
      </c>
      <c r="E560">
        <v>317</v>
      </c>
      <c r="F560">
        <v>91</v>
      </c>
      <c r="G560">
        <v>46</v>
      </c>
      <c r="H560">
        <v>225.33068043357</v>
      </c>
      <c r="I560">
        <v>98.902738271600001</v>
      </c>
      <c r="J560">
        <v>98.902738271600001</v>
      </c>
      <c r="K560" t="s">
        <v>31</v>
      </c>
      <c r="L560" t="s">
        <v>16</v>
      </c>
      <c r="M560" t="s">
        <v>27</v>
      </c>
      <c r="N560" t="b">
        <v>1</v>
      </c>
    </row>
    <row r="561" spans="1:14" x14ac:dyDescent="0.2">
      <c r="A561">
        <v>1126</v>
      </c>
      <c r="B561" t="s">
        <v>22</v>
      </c>
      <c r="C561" t="s">
        <v>22</v>
      </c>
      <c r="D561" t="s">
        <v>18</v>
      </c>
      <c r="E561">
        <v>228</v>
      </c>
      <c r="F561">
        <v>4</v>
      </c>
      <c r="G561">
        <v>170</v>
      </c>
      <c r="H561">
        <v>108.87375878741</v>
      </c>
      <c r="I561">
        <v>90.916130086774004</v>
      </c>
      <c r="J561">
        <v>90.916130086774004</v>
      </c>
      <c r="K561" t="s">
        <v>31</v>
      </c>
      <c r="L561" t="s">
        <v>16</v>
      </c>
      <c r="M561" t="s">
        <v>27</v>
      </c>
      <c r="N561" t="b">
        <v>1</v>
      </c>
    </row>
    <row r="562" spans="1:14" x14ac:dyDescent="0.2">
      <c r="A562">
        <v>1127</v>
      </c>
      <c r="B562" t="s">
        <v>23</v>
      </c>
      <c r="C562" t="s">
        <v>23</v>
      </c>
      <c r="D562" t="s">
        <v>14</v>
      </c>
      <c r="E562">
        <v>10</v>
      </c>
      <c r="F562">
        <v>91</v>
      </c>
      <c r="G562">
        <v>44</v>
      </c>
      <c r="H562">
        <v>264.89859286298002</v>
      </c>
      <c r="I562">
        <v>100</v>
      </c>
      <c r="J562">
        <v>100</v>
      </c>
      <c r="K562" t="s">
        <v>31</v>
      </c>
      <c r="L562" t="s">
        <v>16</v>
      </c>
      <c r="M562" t="s">
        <v>27</v>
      </c>
      <c r="N562" t="b">
        <v>1</v>
      </c>
    </row>
    <row r="563" spans="1:14" x14ac:dyDescent="0.2">
      <c r="A563">
        <v>1128</v>
      </c>
      <c r="B563" t="s">
        <v>23</v>
      </c>
      <c r="C563" t="s">
        <v>23</v>
      </c>
      <c r="D563" t="s">
        <v>18</v>
      </c>
      <c r="E563">
        <v>213</v>
      </c>
      <c r="F563">
        <v>39</v>
      </c>
      <c r="G563">
        <v>13</v>
      </c>
      <c r="H563">
        <v>58.488258576339</v>
      </c>
      <c r="I563">
        <v>97.901093636525999</v>
      </c>
      <c r="J563">
        <v>97.901093636525999</v>
      </c>
      <c r="K563" t="s">
        <v>31</v>
      </c>
      <c r="L563" t="s">
        <v>16</v>
      </c>
      <c r="M563" t="s">
        <v>27</v>
      </c>
      <c r="N563" t="b">
        <v>1</v>
      </c>
    </row>
    <row r="564" spans="1:14" x14ac:dyDescent="0.2">
      <c r="A564">
        <v>1129</v>
      </c>
      <c r="B564" t="s">
        <v>23</v>
      </c>
      <c r="C564" t="s">
        <v>23</v>
      </c>
      <c r="D564" t="s">
        <v>14</v>
      </c>
      <c r="E564">
        <v>6</v>
      </c>
      <c r="F564">
        <v>78</v>
      </c>
      <c r="G564">
        <v>51</v>
      </c>
      <c r="H564">
        <v>266.02151432135003</v>
      </c>
      <c r="I564">
        <v>100</v>
      </c>
      <c r="J564">
        <v>100</v>
      </c>
      <c r="K564" t="s">
        <v>31</v>
      </c>
      <c r="L564" t="s">
        <v>16</v>
      </c>
      <c r="M564" t="s">
        <v>27</v>
      </c>
      <c r="N564" t="b">
        <v>1</v>
      </c>
    </row>
    <row r="565" spans="1:14" x14ac:dyDescent="0.2">
      <c r="A565">
        <v>1130</v>
      </c>
      <c r="B565" t="s">
        <v>23</v>
      </c>
      <c r="C565" t="s">
        <v>23</v>
      </c>
      <c r="D565" t="s">
        <v>18</v>
      </c>
      <c r="E565">
        <v>226</v>
      </c>
      <c r="F565">
        <v>50</v>
      </c>
      <c r="G565">
        <v>33</v>
      </c>
      <c r="H565">
        <v>67.163589148046995</v>
      </c>
      <c r="I565">
        <v>99.988657915393006</v>
      </c>
      <c r="J565">
        <v>99.988657915393006</v>
      </c>
      <c r="K565" t="s">
        <v>31</v>
      </c>
      <c r="L565" t="s">
        <v>16</v>
      </c>
      <c r="M565" t="s">
        <v>27</v>
      </c>
      <c r="N565" t="b">
        <v>1</v>
      </c>
    </row>
    <row r="566" spans="1:14" x14ac:dyDescent="0.2">
      <c r="A566">
        <v>1131</v>
      </c>
      <c r="B566" t="s">
        <v>23</v>
      </c>
      <c r="C566" t="s">
        <v>23</v>
      </c>
      <c r="D566" t="s">
        <v>14</v>
      </c>
      <c r="E566">
        <v>106</v>
      </c>
      <c r="F566">
        <v>78</v>
      </c>
      <c r="G566">
        <v>49</v>
      </c>
      <c r="H566">
        <v>175.42400527871999</v>
      </c>
      <c r="I566">
        <v>88.999056007236007</v>
      </c>
      <c r="J566">
        <v>88.999056007236007</v>
      </c>
      <c r="K566" t="s">
        <v>31</v>
      </c>
      <c r="L566" t="s">
        <v>16</v>
      </c>
      <c r="M566" t="s">
        <v>27</v>
      </c>
      <c r="N566" t="b">
        <v>1</v>
      </c>
    </row>
    <row r="567" spans="1:14" x14ac:dyDescent="0.2">
      <c r="A567">
        <v>1132</v>
      </c>
      <c r="B567" t="s">
        <v>23</v>
      </c>
      <c r="C567" t="s">
        <v>23</v>
      </c>
      <c r="D567" t="s">
        <v>18</v>
      </c>
      <c r="E567">
        <v>207</v>
      </c>
      <c r="F567">
        <v>48</v>
      </c>
      <c r="G567">
        <v>45</v>
      </c>
      <c r="H567">
        <v>81.708410171406001</v>
      </c>
      <c r="I567">
        <v>87.118688909713001</v>
      </c>
      <c r="J567">
        <v>87.118688909713001</v>
      </c>
      <c r="K567" t="s">
        <v>31</v>
      </c>
      <c r="L567" t="s">
        <v>16</v>
      </c>
      <c r="M567" t="s">
        <v>27</v>
      </c>
      <c r="N567" t="b">
        <v>1</v>
      </c>
    </row>
    <row r="568" spans="1:14" x14ac:dyDescent="0.2">
      <c r="A568">
        <v>1133</v>
      </c>
      <c r="B568" t="s">
        <v>24</v>
      </c>
      <c r="C568" t="s">
        <v>25</v>
      </c>
      <c r="D568" t="s">
        <v>14</v>
      </c>
      <c r="E568">
        <v>91</v>
      </c>
      <c r="F568">
        <v>7</v>
      </c>
      <c r="G568">
        <v>65</v>
      </c>
      <c r="H568">
        <v>353.33120172557</v>
      </c>
      <c r="I568">
        <v>0</v>
      </c>
      <c r="J568">
        <v>52.506403199258003</v>
      </c>
      <c r="K568" t="s">
        <v>31</v>
      </c>
      <c r="L568" t="s">
        <v>16</v>
      </c>
      <c r="M568" t="s">
        <v>27</v>
      </c>
      <c r="N568" t="b">
        <v>0</v>
      </c>
    </row>
    <row r="569" spans="1:14" x14ac:dyDescent="0.2">
      <c r="A569">
        <v>1134</v>
      </c>
      <c r="B569" t="s">
        <v>24</v>
      </c>
      <c r="C569" t="s">
        <v>24</v>
      </c>
      <c r="D569" t="s">
        <v>18</v>
      </c>
      <c r="E569">
        <v>166</v>
      </c>
      <c r="F569">
        <v>168</v>
      </c>
      <c r="G569">
        <v>161</v>
      </c>
      <c r="H569">
        <v>156.20249710512999</v>
      </c>
      <c r="I569">
        <v>69.259057162413995</v>
      </c>
      <c r="J569">
        <v>69.259057162413995</v>
      </c>
      <c r="K569" t="s">
        <v>31</v>
      </c>
      <c r="L569" t="s">
        <v>16</v>
      </c>
      <c r="M569" t="s">
        <v>27</v>
      </c>
      <c r="N569" t="b">
        <v>1</v>
      </c>
    </row>
    <row r="570" spans="1:14" x14ac:dyDescent="0.2">
      <c r="A570">
        <v>1135</v>
      </c>
      <c r="B570" t="s">
        <v>24</v>
      </c>
      <c r="C570" t="s">
        <v>25</v>
      </c>
      <c r="D570" t="s">
        <v>14</v>
      </c>
      <c r="E570">
        <v>71</v>
      </c>
      <c r="F570">
        <v>2</v>
      </c>
      <c r="G570">
        <v>59</v>
      </c>
      <c r="H570">
        <v>369.38429558013001</v>
      </c>
      <c r="I570">
        <v>0</v>
      </c>
      <c r="J570">
        <v>92.605637975331007</v>
      </c>
      <c r="K570" t="s">
        <v>31</v>
      </c>
      <c r="L570" t="s">
        <v>16</v>
      </c>
      <c r="M570" t="s">
        <v>27</v>
      </c>
      <c r="N570" t="b">
        <v>0</v>
      </c>
    </row>
    <row r="571" spans="1:14" x14ac:dyDescent="0.2">
      <c r="A571">
        <v>1136</v>
      </c>
      <c r="B571" t="s">
        <v>24</v>
      </c>
      <c r="C571" t="s">
        <v>25</v>
      </c>
      <c r="D571" t="s">
        <v>18</v>
      </c>
      <c r="E571">
        <v>151</v>
      </c>
      <c r="F571">
        <v>152</v>
      </c>
      <c r="G571">
        <v>148</v>
      </c>
      <c r="H571">
        <v>181.96505656348</v>
      </c>
      <c r="I571">
        <v>35.110974680066001</v>
      </c>
      <c r="J571">
        <v>64.619523846874003</v>
      </c>
      <c r="K571" t="s">
        <v>31</v>
      </c>
      <c r="L571" t="s">
        <v>16</v>
      </c>
      <c r="M571" t="s">
        <v>27</v>
      </c>
      <c r="N571" t="b">
        <v>0</v>
      </c>
    </row>
    <row r="572" spans="1:14" x14ac:dyDescent="0.2">
      <c r="A572">
        <v>1137</v>
      </c>
      <c r="B572" t="s">
        <v>24</v>
      </c>
      <c r="C572" t="s">
        <v>25</v>
      </c>
      <c r="D572" t="s">
        <v>14</v>
      </c>
      <c r="E572">
        <v>108</v>
      </c>
      <c r="F572">
        <v>4</v>
      </c>
      <c r="G572">
        <v>68</v>
      </c>
      <c r="H572">
        <v>346.32411498936</v>
      </c>
      <c r="I572">
        <v>0</v>
      </c>
      <c r="J572">
        <v>52.245393793196001</v>
      </c>
      <c r="K572" t="s">
        <v>31</v>
      </c>
      <c r="L572" t="s">
        <v>16</v>
      </c>
      <c r="M572" t="s">
        <v>27</v>
      </c>
      <c r="N572" t="b">
        <v>0</v>
      </c>
    </row>
    <row r="573" spans="1:14" x14ac:dyDescent="0.2">
      <c r="A573">
        <v>1138</v>
      </c>
      <c r="B573" t="s">
        <v>24</v>
      </c>
      <c r="C573" t="s">
        <v>24</v>
      </c>
      <c r="D573" t="s">
        <v>18</v>
      </c>
      <c r="E573">
        <v>175</v>
      </c>
      <c r="F573">
        <v>173</v>
      </c>
      <c r="G573">
        <v>171</v>
      </c>
      <c r="H573">
        <v>142.36712593509</v>
      </c>
      <c r="I573">
        <v>84.357769794586005</v>
      </c>
      <c r="J573">
        <v>84.357769794586005</v>
      </c>
      <c r="K573" t="s">
        <v>31</v>
      </c>
      <c r="L573" t="s">
        <v>16</v>
      </c>
      <c r="M573" t="s">
        <v>27</v>
      </c>
      <c r="N573" t="b">
        <v>1</v>
      </c>
    </row>
    <row r="574" spans="1:14" x14ac:dyDescent="0.2">
      <c r="A574">
        <v>1139</v>
      </c>
      <c r="B574" t="s">
        <v>25</v>
      </c>
      <c r="C574" t="s">
        <v>25</v>
      </c>
      <c r="D574" t="s">
        <v>14</v>
      </c>
      <c r="E574">
        <v>77</v>
      </c>
      <c r="F574">
        <v>95</v>
      </c>
      <c r="G574">
        <v>28</v>
      </c>
      <c r="H574">
        <v>66.914198724342995</v>
      </c>
      <c r="I574">
        <v>89.490796829407998</v>
      </c>
      <c r="J574">
        <v>89.490796829407998</v>
      </c>
      <c r="K574" t="s">
        <v>31</v>
      </c>
      <c r="L574" t="s">
        <v>16</v>
      </c>
      <c r="M574" t="s">
        <v>27</v>
      </c>
      <c r="N574" t="b">
        <v>1</v>
      </c>
    </row>
    <row r="575" spans="1:14" x14ac:dyDescent="0.2">
      <c r="A575">
        <v>1140</v>
      </c>
      <c r="B575" t="s">
        <v>25</v>
      </c>
      <c r="C575" t="s">
        <v>25</v>
      </c>
      <c r="D575" t="s">
        <v>18</v>
      </c>
      <c r="E575">
        <v>102</v>
      </c>
      <c r="F575">
        <v>138</v>
      </c>
      <c r="G575">
        <v>5</v>
      </c>
      <c r="H575">
        <v>28.486435978797999</v>
      </c>
      <c r="I575">
        <v>97.213345740031997</v>
      </c>
      <c r="J575">
        <v>97.213345740031997</v>
      </c>
      <c r="K575" t="s">
        <v>31</v>
      </c>
      <c r="L575" t="s">
        <v>16</v>
      </c>
      <c r="M575" t="s">
        <v>27</v>
      </c>
      <c r="N575" t="b">
        <v>1</v>
      </c>
    </row>
    <row r="576" spans="1:14" x14ac:dyDescent="0.2">
      <c r="A576">
        <v>1141</v>
      </c>
      <c r="B576" t="s">
        <v>25</v>
      </c>
      <c r="C576" t="s">
        <v>25</v>
      </c>
      <c r="D576" t="s">
        <v>14</v>
      </c>
      <c r="E576">
        <v>70</v>
      </c>
      <c r="F576">
        <v>51</v>
      </c>
      <c r="G576">
        <v>33</v>
      </c>
      <c r="H576">
        <v>101.78254353925</v>
      </c>
      <c r="I576">
        <v>99.999943571718006</v>
      </c>
      <c r="J576">
        <v>99.999943571718006</v>
      </c>
      <c r="K576" t="s">
        <v>31</v>
      </c>
      <c r="L576" t="s">
        <v>16</v>
      </c>
      <c r="M576" t="s">
        <v>27</v>
      </c>
      <c r="N576" t="b">
        <v>1</v>
      </c>
    </row>
    <row r="577" spans="1:14" x14ac:dyDescent="0.2">
      <c r="A577">
        <v>1142</v>
      </c>
      <c r="B577" t="s">
        <v>25</v>
      </c>
      <c r="C577" t="s">
        <v>25</v>
      </c>
      <c r="D577" t="s">
        <v>18</v>
      </c>
      <c r="E577">
        <v>114</v>
      </c>
      <c r="F577">
        <v>128</v>
      </c>
      <c r="G577">
        <v>42</v>
      </c>
      <c r="H577">
        <v>44.057733085412004</v>
      </c>
      <c r="I577">
        <v>99.999605002029</v>
      </c>
      <c r="J577">
        <v>99.999605002029</v>
      </c>
      <c r="K577" t="s">
        <v>31</v>
      </c>
      <c r="L577" t="s">
        <v>16</v>
      </c>
      <c r="M577" t="s">
        <v>27</v>
      </c>
      <c r="N577" t="b">
        <v>1</v>
      </c>
    </row>
    <row r="578" spans="1:14" x14ac:dyDescent="0.2">
      <c r="A578">
        <v>1143</v>
      </c>
      <c r="B578" t="s">
        <v>25</v>
      </c>
      <c r="C578" t="s">
        <v>25</v>
      </c>
      <c r="D578" t="s">
        <v>14</v>
      </c>
      <c r="E578">
        <v>62</v>
      </c>
      <c r="F578">
        <v>66</v>
      </c>
      <c r="G578">
        <v>45</v>
      </c>
      <c r="H578">
        <v>101.29159031179</v>
      </c>
      <c r="I578">
        <v>92.293057463048996</v>
      </c>
      <c r="J578">
        <v>92.293057463048996</v>
      </c>
      <c r="K578" t="s">
        <v>31</v>
      </c>
      <c r="L578" t="s">
        <v>16</v>
      </c>
      <c r="M578" t="s">
        <v>27</v>
      </c>
      <c r="N578" t="b">
        <v>1</v>
      </c>
    </row>
    <row r="579" spans="1:14" x14ac:dyDescent="0.2">
      <c r="A579">
        <v>1144</v>
      </c>
      <c r="B579" t="s">
        <v>25</v>
      </c>
      <c r="C579" t="s">
        <v>25</v>
      </c>
      <c r="D579" t="s">
        <v>18</v>
      </c>
      <c r="E579">
        <v>188</v>
      </c>
      <c r="F579">
        <v>169</v>
      </c>
      <c r="G579">
        <v>42</v>
      </c>
      <c r="H579">
        <v>84.250969155933007</v>
      </c>
      <c r="I579">
        <v>92.227123412335999</v>
      </c>
      <c r="J579">
        <v>92.227123412335999</v>
      </c>
      <c r="K579" t="s">
        <v>31</v>
      </c>
      <c r="L579" t="s">
        <v>16</v>
      </c>
      <c r="M579" t="s">
        <v>27</v>
      </c>
      <c r="N579" t="b">
        <v>1</v>
      </c>
    </row>
    <row r="580" spans="1:14" x14ac:dyDescent="0.2">
      <c r="A580">
        <v>1145</v>
      </c>
      <c r="B580" t="s">
        <v>20</v>
      </c>
      <c r="C580" t="s">
        <v>25</v>
      </c>
      <c r="D580" t="s">
        <v>14</v>
      </c>
      <c r="E580">
        <v>108</v>
      </c>
      <c r="F580">
        <v>9</v>
      </c>
      <c r="G580">
        <v>36</v>
      </c>
      <c r="H580">
        <v>114.27908841406</v>
      </c>
      <c r="I580">
        <v>5.6428281629039001E-5</v>
      </c>
      <c r="J580">
        <v>39.079519298754001</v>
      </c>
      <c r="K580" t="s">
        <v>31</v>
      </c>
      <c r="L580" t="s">
        <v>16</v>
      </c>
      <c r="M580" t="s">
        <v>27</v>
      </c>
      <c r="N580" t="b">
        <v>0</v>
      </c>
    </row>
    <row r="581" spans="1:14" x14ac:dyDescent="0.2">
      <c r="A581">
        <v>1146</v>
      </c>
      <c r="B581" t="s">
        <v>20</v>
      </c>
      <c r="C581" t="s">
        <v>25</v>
      </c>
      <c r="D581" t="s">
        <v>18</v>
      </c>
      <c r="E581">
        <v>97</v>
      </c>
      <c r="F581">
        <v>91</v>
      </c>
      <c r="G581">
        <v>87</v>
      </c>
      <c r="H581">
        <v>159.35658433642999</v>
      </c>
      <c r="I581">
        <v>11.410475684771001</v>
      </c>
      <c r="J581">
        <v>63.743418346300999</v>
      </c>
      <c r="K581" t="s">
        <v>31</v>
      </c>
      <c r="L581" t="s">
        <v>16</v>
      </c>
      <c r="M581" t="s">
        <v>27</v>
      </c>
      <c r="N581" t="b">
        <v>0</v>
      </c>
    </row>
    <row r="582" spans="1:14" x14ac:dyDescent="0.2">
      <c r="A582">
        <v>1147</v>
      </c>
      <c r="B582" t="s">
        <v>20</v>
      </c>
      <c r="C582" t="s">
        <v>25</v>
      </c>
      <c r="D582" t="s">
        <v>14</v>
      </c>
      <c r="E582">
        <v>43</v>
      </c>
      <c r="F582">
        <v>9</v>
      </c>
      <c r="G582">
        <v>37</v>
      </c>
      <c r="H582">
        <v>57.952693567681003</v>
      </c>
      <c r="I582">
        <v>3.9499797140327998E-4</v>
      </c>
      <c r="J582">
        <v>90.784415185753005</v>
      </c>
      <c r="K582" t="s">
        <v>31</v>
      </c>
      <c r="L582" t="s">
        <v>16</v>
      </c>
      <c r="M582" t="s">
        <v>27</v>
      </c>
      <c r="N582" t="b">
        <v>0</v>
      </c>
    </row>
    <row r="583" spans="1:14" x14ac:dyDescent="0.2">
      <c r="A583">
        <v>1148</v>
      </c>
      <c r="B583" t="s">
        <v>20</v>
      </c>
      <c r="C583" t="s">
        <v>25</v>
      </c>
      <c r="D583" t="s">
        <v>18</v>
      </c>
      <c r="E583">
        <v>103</v>
      </c>
      <c r="F583">
        <v>98</v>
      </c>
      <c r="G583">
        <v>87</v>
      </c>
      <c r="H583">
        <v>166.49370116680001</v>
      </c>
      <c r="I583">
        <v>0.10698802196866</v>
      </c>
      <c r="J583">
        <v>98.390552551376999</v>
      </c>
      <c r="K583" t="s">
        <v>31</v>
      </c>
      <c r="L583" t="s">
        <v>16</v>
      </c>
      <c r="M583" t="s">
        <v>27</v>
      </c>
      <c r="N583" t="b">
        <v>0</v>
      </c>
    </row>
    <row r="584" spans="1:14" x14ac:dyDescent="0.2">
      <c r="A584">
        <v>1149</v>
      </c>
      <c r="B584" t="s">
        <v>20</v>
      </c>
      <c r="C584" t="s">
        <v>19</v>
      </c>
      <c r="D584" t="s">
        <v>14</v>
      </c>
      <c r="E584">
        <v>202</v>
      </c>
      <c r="F584">
        <v>20</v>
      </c>
      <c r="G584">
        <v>29</v>
      </c>
      <c r="H584">
        <v>204.87566884671</v>
      </c>
      <c r="I584">
        <v>1.6698213893661999</v>
      </c>
      <c r="J584">
        <v>91.283961749940005</v>
      </c>
      <c r="K584" t="s">
        <v>31</v>
      </c>
      <c r="L584" t="s">
        <v>16</v>
      </c>
      <c r="M584" t="s">
        <v>27</v>
      </c>
      <c r="N584" t="b">
        <v>0</v>
      </c>
    </row>
    <row r="585" spans="1:14" x14ac:dyDescent="0.2">
      <c r="A585">
        <v>1150</v>
      </c>
      <c r="B585" t="s">
        <v>20</v>
      </c>
      <c r="C585" t="s">
        <v>19</v>
      </c>
      <c r="D585" t="s">
        <v>18</v>
      </c>
      <c r="E585">
        <v>62</v>
      </c>
      <c r="F585">
        <v>77</v>
      </c>
      <c r="G585">
        <v>86</v>
      </c>
      <c r="H585">
        <v>131.23665144751999</v>
      </c>
      <c r="I585">
        <v>40.823566159487001</v>
      </c>
      <c r="J585">
        <v>57.342677684301997</v>
      </c>
      <c r="K585" t="s">
        <v>31</v>
      </c>
      <c r="L585" t="s">
        <v>16</v>
      </c>
      <c r="M585" t="s">
        <v>27</v>
      </c>
      <c r="N585" t="b">
        <v>0</v>
      </c>
    </row>
    <row r="586" spans="1:14" x14ac:dyDescent="0.2">
      <c r="A586">
        <v>1151</v>
      </c>
      <c r="B586" t="s">
        <v>13</v>
      </c>
      <c r="C586" t="s">
        <v>13</v>
      </c>
      <c r="D586" t="s">
        <v>14</v>
      </c>
      <c r="E586">
        <v>222</v>
      </c>
      <c r="F586">
        <v>100</v>
      </c>
      <c r="G586">
        <v>57</v>
      </c>
      <c r="H586">
        <v>314.08044349068001</v>
      </c>
      <c r="I586">
        <v>100</v>
      </c>
      <c r="J586">
        <v>100</v>
      </c>
      <c r="K586" t="s">
        <v>31</v>
      </c>
      <c r="L586" t="s">
        <v>16</v>
      </c>
      <c r="M586" t="s">
        <v>28</v>
      </c>
      <c r="N586" t="b">
        <v>1</v>
      </c>
    </row>
    <row r="587" spans="1:14" x14ac:dyDescent="0.2">
      <c r="A587">
        <v>1152</v>
      </c>
      <c r="B587" t="s">
        <v>13</v>
      </c>
      <c r="C587" t="s">
        <v>13</v>
      </c>
      <c r="D587" t="s">
        <v>18</v>
      </c>
      <c r="E587">
        <v>34</v>
      </c>
      <c r="F587">
        <v>100</v>
      </c>
      <c r="G587">
        <v>255</v>
      </c>
      <c r="H587">
        <v>105.38432785325</v>
      </c>
      <c r="I587">
        <v>100</v>
      </c>
      <c r="J587">
        <v>100</v>
      </c>
      <c r="K587" t="s">
        <v>31</v>
      </c>
      <c r="L587" t="s">
        <v>16</v>
      </c>
      <c r="M587" t="s">
        <v>28</v>
      </c>
      <c r="N587" t="b">
        <v>1</v>
      </c>
    </row>
    <row r="588" spans="1:14" x14ac:dyDescent="0.2">
      <c r="A588">
        <v>1153</v>
      </c>
      <c r="B588" t="s">
        <v>13</v>
      </c>
      <c r="C588" t="s">
        <v>13</v>
      </c>
      <c r="D588" t="s">
        <v>14</v>
      </c>
      <c r="E588">
        <v>236</v>
      </c>
      <c r="F588">
        <v>100</v>
      </c>
      <c r="G588">
        <v>65</v>
      </c>
      <c r="H588">
        <v>318.99186627421</v>
      </c>
      <c r="I588">
        <v>100</v>
      </c>
      <c r="J588">
        <v>100</v>
      </c>
      <c r="K588" t="s">
        <v>31</v>
      </c>
      <c r="L588" t="s">
        <v>16</v>
      </c>
      <c r="M588" t="s">
        <v>28</v>
      </c>
      <c r="N588" t="b">
        <v>1</v>
      </c>
    </row>
    <row r="589" spans="1:14" x14ac:dyDescent="0.2">
      <c r="A589">
        <v>1154</v>
      </c>
      <c r="B589" t="s">
        <v>13</v>
      </c>
      <c r="C589" t="s">
        <v>13</v>
      </c>
      <c r="D589" t="s">
        <v>18</v>
      </c>
      <c r="E589">
        <v>76</v>
      </c>
      <c r="F589">
        <v>89</v>
      </c>
      <c r="G589">
        <v>255</v>
      </c>
      <c r="H589">
        <v>116.70176940454</v>
      </c>
      <c r="I589">
        <v>99.999379288902006</v>
      </c>
      <c r="J589">
        <v>99.999379288902006</v>
      </c>
      <c r="K589" t="s">
        <v>31</v>
      </c>
      <c r="L589" t="s">
        <v>16</v>
      </c>
      <c r="M589" t="s">
        <v>28</v>
      </c>
      <c r="N589" t="b">
        <v>1</v>
      </c>
    </row>
    <row r="590" spans="1:14" x14ac:dyDescent="0.2">
      <c r="A590">
        <v>1155</v>
      </c>
      <c r="B590" t="s">
        <v>13</v>
      </c>
      <c r="C590" t="s">
        <v>22</v>
      </c>
      <c r="D590" t="s">
        <v>14</v>
      </c>
      <c r="E590">
        <v>284</v>
      </c>
      <c r="F590">
        <v>90</v>
      </c>
      <c r="G590">
        <v>44</v>
      </c>
      <c r="H590">
        <v>365.17169229810997</v>
      </c>
      <c r="I590">
        <v>11.551964273717999</v>
      </c>
      <c r="J590">
        <v>79.457664729507997</v>
      </c>
      <c r="K590" t="s">
        <v>31</v>
      </c>
      <c r="L590" t="s">
        <v>16</v>
      </c>
      <c r="M590" t="s">
        <v>28</v>
      </c>
      <c r="N590" t="b">
        <v>0</v>
      </c>
    </row>
    <row r="591" spans="1:14" x14ac:dyDescent="0.2">
      <c r="A591">
        <v>1156</v>
      </c>
      <c r="B591" t="s">
        <v>13</v>
      </c>
      <c r="C591" t="s">
        <v>22</v>
      </c>
      <c r="D591" t="s">
        <v>18</v>
      </c>
      <c r="E591">
        <v>134</v>
      </c>
      <c r="F591">
        <v>8</v>
      </c>
      <c r="G591">
        <v>211</v>
      </c>
      <c r="H591">
        <v>140.91791749505001</v>
      </c>
      <c r="I591">
        <v>1.385169132614E-2</v>
      </c>
      <c r="J591">
        <v>99.947155797590995</v>
      </c>
      <c r="K591" t="s">
        <v>31</v>
      </c>
      <c r="L591" t="s">
        <v>16</v>
      </c>
      <c r="M591" t="s">
        <v>28</v>
      </c>
      <c r="N591" t="b">
        <v>0</v>
      </c>
    </row>
    <row r="592" spans="1:14" x14ac:dyDescent="0.2">
      <c r="A592">
        <v>1157</v>
      </c>
      <c r="B592" t="s">
        <v>19</v>
      </c>
      <c r="C592" t="s">
        <v>19</v>
      </c>
      <c r="D592" t="s">
        <v>14</v>
      </c>
      <c r="E592">
        <v>186</v>
      </c>
      <c r="F592">
        <v>97</v>
      </c>
      <c r="G592">
        <v>34</v>
      </c>
      <c r="H592">
        <v>211.06999718422</v>
      </c>
      <c r="I592">
        <v>100</v>
      </c>
      <c r="J592">
        <v>100</v>
      </c>
      <c r="K592" t="s">
        <v>31</v>
      </c>
      <c r="L592" t="s">
        <v>16</v>
      </c>
      <c r="M592" t="s">
        <v>28</v>
      </c>
      <c r="N592" t="b">
        <v>1</v>
      </c>
    </row>
    <row r="593" spans="1:14" x14ac:dyDescent="0.2">
      <c r="A593">
        <v>1158</v>
      </c>
      <c r="B593" t="s">
        <v>19</v>
      </c>
      <c r="C593" t="s">
        <v>19</v>
      </c>
      <c r="D593" t="s">
        <v>18</v>
      </c>
      <c r="E593">
        <v>3</v>
      </c>
      <c r="F593">
        <v>151</v>
      </c>
      <c r="G593">
        <v>168</v>
      </c>
      <c r="H593">
        <v>46.866917111409997</v>
      </c>
      <c r="I593">
        <v>99.998025010142996</v>
      </c>
      <c r="J593">
        <v>99.998025010142996</v>
      </c>
      <c r="K593" t="s">
        <v>31</v>
      </c>
      <c r="L593" t="s">
        <v>16</v>
      </c>
      <c r="M593" t="s">
        <v>28</v>
      </c>
      <c r="N593" t="b">
        <v>1</v>
      </c>
    </row>
    <row r="594" spans="1:14" x14ac:dyDescent="0.2">
      <c r="A594">
        <v>1159</v>
      </c>
      <c r="B594" t="s">
        <v>19</v>
      </c>
      <c r="C594" t="s">
        <v>19</v>
      </c>
      <c r="D594" t="s">
        <v>14</v>
      </c>
      <c r="E594">
        <v>177</v>
      </c>
      <c r="F594">
        <v>68</v>
      </c>
      <c r="G594">
        <v>37</v>
      </c>
      <c r="H594">
        <v>207.76969157248999</v>
      </c>
      <c r="I594">
        <v>99.999943571718006</v>
      </c>
      <c r="J594">
        <v>99.999943571718006</v>
      </c>
      <c r="K594" t="s">
        <v>31</v>
      </c>
      <c r="L594" t="s">
        <v>16</v>
      </c>
      <c r="M594" t="s">
        <v>28</v>
      </c>
      <c r="N594" t="b">
        <v>1</v>
      </c>
    </row>
    <row r="595" spans="1:14" x14ac:dyDescent="0.2">
      <c r="A595">
        <v>1160</v>
      </c>
      <c r="B595" t="s">
        <v>19</v>
      </c>
      <c r="C595" t="s">
        <v>19</v>
      </c>
      <c r="D595" t="s">
        <v>18</v>
      </c>
      <c r="E595">
        <v>31</v>
      </c>
      <c r="F595">
        <v>160</v>
      </c>
      <c r="G595">
        <v>154</v>
      </c>
      <c r="H595">
        <v>51.736979215067997</v>
      </c>
      <c r="I595">
        <v>99.999322860619998</v>
      </c>
      <c r="J595">
        <v>99.999322860619998</v>
      </c>
      <c r="K595" t="s">
        <v>31</v>
      </c>
      <c r="L595" t="s">
        <v>16</v>
      </c>
      <c r="M595" t="s">
        <v>28</v>
      </c>
      <c r="N595" t="b">
        <v>1</v>
      </c>
    </row>
    <row r="596" spans="1:14" x14ac:dyDescent="0.2">
      <c r="A596">
        <v>1161</v>
      </c>
      <c r="B596" t="s">
        <v>19</v>
      </c>
      <c r="C596" t="s">
        <v>19</v>
      </c>
      <c r="D596" t="s">
        <v>14</v>
      </c>
      <c r="E596">
        <v>189</v>
      </c>
      <c r="F596">
        <v>13</v>
      </c>
      <c r="G596">
        <v>60</v>
      </c>
      <c r="H596">
        <v>232.10373776769001</v>
      </c>
      <c r="I596">
        <v>52.561904939998001</v>
      </c>
      <c r="J596">
        <v>52.561904939998001</v>
      </c>
      <c r="K596" t="s">
        <v>31</v>
      </c>
      <c r="L596" t="s">
        <v>16</v>
      </c>
      <c r="M596" t="s">
        <v>28</v>
      </c>
      <c r="N596" t="b">
        <v>1</v>
      </c>
    </row>
    <row r="597" spans="1:14" x14ac:dyDescent="0.2">
      <c r="A597">
        <v>1162</v>
      </c>
      <c r="B597" t="s">
        <v>19</v>
      </c>
      <c r="C597" t="s">
        <v>24</v>
      </c>
      <c r="D597" t="s">
        <v>18</v>
      </c>
      <c r="E597">
        <v>148</v>
      </c>
      <c r="F597">
        <v>156</v>
      </c>
      <c r="G597">
        <v>153</v>
      </c>
      <c r="H597">
        <v>152.78427753776</v>
      </c>
      <c r="I597">
        <v>2.3227901184804001</v>
      </c>
      <c r="J597">
        <v>79.368736871194002</v>
      </c>
      <c r="K597" t="s">
        <v>31</v>
      </c>
      <c r="L597" t="s">
        <v>16</v>
      </c>
      <c r="M597" t="s">
        <v>28</v>
      </c>
      <c r="N597" t="b">
        <v>0</v>
      </c>
    </row>
    <row r="598" spans="1:14" x14ac:dyDescent="0.2">
      <c r="A598">
        <v>1163</v>
      </c>
      <c r="B598" t="s">
        <v>21</v>
      </c>
      <c r="C598" t="s">
        <v>21</v>
      </c>
      <c r="D598" t="s">
        <v>14</v>
      </c>
      <c r="E598">
        <v>120</v>
      </c>
      <c r="F598">
        <v>94</v>
      </c>
      <c r="G598">
        <v>34</v>
      </c>
      <c r="H598">
        <v>203.51864078653</v>
      </c>
      <c r="I598">
        <v>100</v>
      </c>
      <c r="J598">
        <v>100</v>
      </c>
      <c r="K598" t="s">
        <v>31</v>
      </c>
      <c r="L598" t="s">
        <v>16</v>
      </c>
      <c r="M598" t="s">
        <v>28</v>
      </c>
      <c r="N598" t="b">
        <v>1</v>
      </c>
    </row>
    <row r="599" spans="1:14" x14ac:dyDescent="0.2">
      <c r="A599">
        <v>1164</v>
      </c>
      <c r="B599" t="s">
        <v>21</v>
      </c>
      <c r="C599" t="s">
        <v>21</v>
      </c>
      <c r="D599" t="s">
        <v>18</v>
      </c>
      <c r="E599">
        <v>5</v>
      </c>
      <c r="F599">
        <v>168</v>
      </c>
      <c r="G599">
        <v>5</v>
      </c>
      <c r="H599">
        <v>87.471649499118001</v>
      </c>
      <c r="I599">
        <v>100</v>
      </c>
      <c r="J599">
        <v>100</v>
      </c>
      <c r="K599" t="s">
        <v>31</v>
      </c>
      <c r="L599" t="s">
        <v>16</v>
      </c>
      <c r="M599" t="s">
        <v>28</v>
      </c>
      <c r="N599" t="b">
        <v>1</v>
      </c>
    </row>
    <row r="600" spans="1:14" x14ac:dyDescent="0.2">
      <c r="A600">
        <v>1165</v>
      </c>
      <c r="B600" t="s">
        <v>21</v>
      </c>
      <c r="C600" t="s">
        <v>21</v>
      </c>
      <c r="D600" t="s">
        <v>14</v>
      </c>
      <c r="E600">
        <v>137</v>
      </c>
      <c r="F600">
        <v>95</v>
      </c>
      <c r="G600">
        <v>31</v>
      </c>
      <c r="H600">
        <v>212.64261576938</v>
      </c>
      <c r="I600">
        <v>100</v>
      </c>
      <c r="J600">
        <v>100</v>
      </c>
      <c r="K600" t="s">
        <v>31</v>
      </c>
      <c r="L600" t="s">
        <v>16</v>
      </c>
      <c r="M600" t="s">
        <v>28</v>
      </c>
      <c r="N600" t="b">
        <v>1</v>
      </c>
    </row>
    <row r="601" spans="1:14" x14ac:dyDescent="0.2">
      <c r="A601">
        <v>1166</v>
      </c>
      <c r="B601" t="s">
        <v>21</v>
      </c>
      <c r="C601" t="s">
        <v>19</v>
      </c>
      <c r="D601" t="s">
        <v>18</v>
      </c>
      <c r="E601">
        <v>4</v>
      </c>
      <c r="F601">
        <v>152</v>
      </c>
      <c r="G601">
        <v>46</v>
      </c>
      <c r="H601">
        <v>113.07272981148</v>
      </c>
      <c r="I601">
        <v>2.7992377667718</v>
      </c>
      <c r="J601">
        <v>97.008454649436004</v>
      </c>
      <c r="K601" t="s">
        <v>31</v>
      </c>
      <c r="L601" t="s">
        <v>16</v>
      </c>
      <c r="M601" t="s">
        <v>28</v>
      </c>
      <c r="N601" t="b">
        <v>0</v>
      </c>
    </row>
    <row r="602" spans="1:14" x14ac:dyDescent="0.2">
      <c r="A602">
        <v>1167</v>
      </c>
      <c r="B602" t="s">
        <v>21</v>
      </c>
      <c r="C602" t="s">
        <v>21</v>
      </c>
      <c r="D602" t="s">
        <v>14</v>
      </c>
      <c r="E602">
        <v>95</v>
      </c>
      <c r="F602">
        <v>52</v>
      </c>
      <c r="G602">
        <v>42</v>
      </c>
      <c r="H602">
        <v>228.1067458576</v>
      </c>
      <c r="I602">
        <v>87.056841107940997</v>
      </c>
      <c r="J602">
        <v>87.056841107940997</v>
      </c>
      <c r="K602" t="s">
        <v>31</v>
      </c>
      <c r="L602" t="s">
        <v>16</v>
      </c>
      <c r="M602" t="s">
        <v>28</v>
      </c>
      <c r="N602" t="b">
        <v>1</v>
      </c>
    </row>
    <row r="603" spans="1:14" x14ac:dyDescent="0.2">
      <c r="A603">
        <v>1168</v>
      </c>
      <c r="B603" t="s">
        <v>21</v>
      </c>
      <c r="C603" t="s">
        <v>25</v>
      </c>
      <c r="D603" t="s">
        <v>18</v>
      </c>
      <c r="E603">
        <v>93</v>
      </c>
      <c r="F603">
        <v>166</v>
      </c>
      <c r="G603">
        <v>47</v>
      </c>
      <c r="H603">
        <v>137.12353754398001</v>
      </c>
      <c r="I603">
        <v>0</v>
      </c>
      <c r="J603">
        <v>86.620720606538001</v>
      </c>
      <c r="K603" t="s">
        <v>31</v>
      </c>
      <c r="L603" t="s">
        <v>16</v>
      </c>
      <c r="M603" t="s">
        <v>28</v>
      </c>
      <c r="N603" t="b">
        <v>0</v>
      </c>
    </row>
    <row r="604" spans="1:14" x14ac:dyDescent="0.2">
      <c r="A604">
        <v>1169</v>
      </c>
      <c r="B604" t="s">
        <v>22</v>
      </c>
      <c r="C604" t="s">
        <v>22</v>
      </c>
      <c r="D604" t="s">
        <v>14</v>
      </c>
      <c r="E604">
        <v>271</v>
      </c>
      <c r="F604">
        <v>83</v>
      </c>
      <c r="G604">
        <v>63</v>
      </c>
      <c r="H604">
        <v>177.97770465756</v>
      </c>
      <c r="I604">
        <v>60.449078836517003</v>
      </c>
      <c r="J604">
        <v>60.449078836517003</v>
      </c>
      <c r="K604" t="s">
        <v>31</v>
      </c>
      <c r="L604" t="s">
        <v>16</v>
      </c>
      <c r="M604" t="s">
        <v>28</v>
      </c>
      <c r="N604" t="b">
        <v>1</v>
      </c>
    </row>
    <row r="605" spans="1:14" x14ac:dyDescent="0.2">
      <c r="A605">
        <v>1170</v>
      </c>
      <c r="B605" t="s">
        <v>22</v>
      </c>
      <c r="C605" t="s">
        <v>22</v>
      </c>
      <c r="D605" t="s">
        <v>18</v>
      </c>
      <c r="E605">
        <v>165</v>
      </c>
      <c r="F605">
        <v>84</v>
      </c>
      <c r="G605">
        <v>239</v>
      </c>
      <c r="H605">
        <v>143.76745847290999</v>
      </c>
      <c r="I605">
        <v>99.402988780365007</v>
      </c>
      <c r="J605">
        <v>99.402988780365007</v>
      </c>
      <c r="K605" t="s">
        <v>31</v>
      </c>
      <c r="L605" t="s">
        <v>16</v>
      </c>
      <c r="M605" t="s">
        <v>28</v>
      </c>
      <c r="N605" t="b">
        <v>1</v>
      </c>
    </row>
    <row r="606" spans="1:14" x14ac:dyDescent="0.2">
      <c r="A606">
        <v>1171</v>
      </c>
      <c r="B606" t="s">
        <v>22</v>
      </c>
      <c r="C606" t="s">
        <v>22</v>
      </c>
      <c r="D606" t="s">
        <v>14</v>
      </c>
      <c r="E606">
        <v>284</v>
      </c>
      <c r="F606">
        <v>72</v>
      </c>
      <c r="G606">
        <v>60</v>
      </c>
      <c r="H606">
        <v>184.37586651269999</v>
      </c>
      <c r="I606">
        <v>100</v>
      </c>
      <c r="J606">
        <v>100</v>
      </c>
      <c r="K606" t="s">
        <v>31</v>
      </c>
      <c r="L606" t="s">
        <v>16</v>
      </c>
      <c r="M606" t="s">
        <v>28</v>
      </c>
      <c r="N606" t="b">
        <v>1</v>
      </c>
    </row>
    <row r="607" spans="1:14" x14ac:dyDescent="0.2">
      <c r="A607">
        <v>1172</v>
      </c>
      <c r="B607" t="s">
        <v>22</v>
      </c>
      <c r="C607" t="s">
        <v>22</v>
      </c>
      <c r="D607" t="s">
        <v>18</v>
      </c>
      <c r="E607">
        <v>185</v>
      </c>
      <c r="F607">
        <v>81</v>
      </c>
      <c r="G607">
        <v>225</v>
      </c>
      <c r="H607">
        <v>137.98511922553001</v>
      </c>
      <c r="I607">
        <v>82.185422204866995</v>
      </c>
      <c r="J607">
        <v>82.185422204866995</v>
      </c>
      <c r="K607" t="s">
        <v>31</v>
      </c>
      <c r="L607" t="s">
        <v>16</v>
      </c>
      <c r="M607" t="s">
        <v>28</v>
      </c>
      <c r="N607" t="b">
        <v>1</v>
      </c>
    </row>
    <row r="608" spans="1:14" x14ac:dyDescent="0.2">
      <c r="A608">
        <v>1173</v>
      </c>
      <c r="B608" t="s">
        <v>22</v>
      </c>
      <c r="C608" t="s">
        <v>22</v>
      </c>
      <c r="D608" t="s">
        <v>14</v>
      </c>
      <c r="E608">
        <v>312</v>
      </c>
      <c r="F608">
        <v>93</v>
      </c>
      <c r="G608">
        <v>48</v>
      </c>
      <c r="H608">
        <v>221.47058614951999</v>
      </c>
      <c r="I608">
        <v>86.721283885565995</v>
      </c>
      <c r="J608">
        <v>86.721283885565995</v>
      </c>
      <c r="K608" t="s">
        <v>31</v>
      </c>
      <c r="L608" t="s">
        <v>16</v>
      </c>
      <c r="M608" t="s">
        <v>28</v>
      </c>
      <c r="N608" t="b">
        <v>1</v>
      </c>
    </row>
    <row r="609" spans="1:14" x14ac:dyDescent="0.2">
      <c r="A609">
        <v>1174</v>
      </c>
      <c r="B609" t="s">
        <v>22</v>
      </c>
      <c r="C609" t="s">
        <v>22</v>
      </c>
      <c r="D609" t="s">
        <v>18</v>
      </c>
      <c r="E609">
        <v>230</v>
      </c>
      <c r="F609">
        <v>13</v>
      </c>
      <c r="G609">
        <v>197</v>
      </c>
      <c r="H609">
        <v>123.22798292971</v>
      </c>
      <c r="I609">
        <v>88.624090723037995</v>
      </c>
      <c r="J609">
        <v>88.624090723037995</v>
      </c>
      <c r="K609" t="s">
        <v>31</v>
      </c>
      <c r="L609" t="s">
        <v>16</v>
      </c>
      <c r="M609" t="s">
        <v>28</v>
      </c>
      <c r="N609" t="b">
        <v>1</v>
      </c>
    </row>
    <row r="610" spans="1:14" x14ac:dyDescent="0.2">
      <c r="A610">
        <v>1175</v>
      </c>
      <c r="B610" t="s">
        <v>23</v>
      </c>
      <c r="C610" t="s">
        <v>23</v>
      </c>
      <c r="D610" t="s">
        <v>14</v>
      </c>
      <c r="E610">
        <v>9</v>
      </c>
      <c r="F610">
        <v>91</v>
      </c>
      <c r="G610">
        <v>44</v>
      </c>
      <c r="H610">
        <v>266.12133706817002</v>
      </c>
      <c r="I610">
        <v>100</v>
      </c>
      <c r="J610">
        <v>100</v>
      </c>
      <c r="K610" t="s">
        <v>31</v>
      </c>
      <c r="L610" t="s">
        <v>16</v>
      </c>
      <c r="M610" t="s">
        <v>28</v>
      </c>
      <c r="N610" t="b">
        <v>1</v>
      </c>
    </row>
    <row r="611" spans="1:14" x14ac:dyDescent="0.2">
      <c r="A611">
        <v>1176</v>
      </c>
      <c r="B611" t="s">
        <v>23</v>
      </c>
      <c r="C611" t="s">
        <v>23</v>
      </c>
      <c r="D611" t="s">
        <v>18</v>
      </c>
      <c r="E611">
        <v>216</v>
      </c>
      <c r="F611">
        <v>41</v>
      </c>
      <c r="G611">
        <v>11</v>
      </c>
      <c r="H611">
        <v>57.862983793255999</v>
      </c>
      <c r="I611">
        <v>100</v>
      </c>
      <c r="J611">
        <v>100</v>
      </c>
      <c r="K611" t="s">
        <v>31</v>
      </c>
      <c r="L611" t="s">
        <v>16</v>
      </c>
      <c r="M611" t="s">
        <v>28</v>
      </c>
      <c r="N611" t="b">
        <v>1</v>
      </c>
    </row>
    <row r="612" spans="1:14" x14ac:dyDescent="0.2">
      <c r="A612">
        <v>1177</v>
      </c>
      <c r="B612" t="s">
        <v>23</v>
      </c>
      <c r="C612" t="s">
        <v>23</v>
      </c>
      <c r="D612" t="s">
        <v>14</v>
      </c>
      <c r="E612">
        <v>4</v>
      </c>
      <c r="F612">
        <v>83</v>
      </c>
      <c r="G612">
        <v>47</v>
      </c>
      <c r="H612">
        <v>268.60962827048002</v>
      </c>
      <c r="I612">
        <v>100</v>
      </c>
      <c r="J612">
        <v>100</v>
      </c>
      <c r="K612" t="s">
        <v>31</v>
      </c>
      <c r="L612" t="s">
        <v>16</v>
      </c>
      <c r="M612" t="s">
        <v>28</v>
      </c>
      <c r="N612" t="b">
        <v>1</v>
      </c>
    </row>
    <row r="613" spans="1:14" x14ac:dyDescent="0.2">
      <c r="A613">
        <v>1178</v>
      </c>
      <c r="B613" t="s">
        <v>23</v>
      </c>
      <c r="C613" t="s">
        <v>23</v>
      </c>
      <c r="D613" t="s">
        <v>18</v>
      </c>
      <c r="E613">
        <v>218</v>
      </c>
      <c r="F613">
        <v>33</v>
      </c>
      <c r="G613">
        <v>21</v>
      </c>
      <c r="H613">
        <v>53.901547529078996</v>
      </c>
      <c r="I613">
        <v>100</v>
      </c>
      <c r="J613">
        <v>100</v>
      </c>
      <c r="K613" t="s">
        <v>31</v>
      </c>
      <c r="L613" t="s">
        <v>16</v>
      </c>
      <c r="M613" t="s">
        <v>28</v>
      </c>
      <c r="N613" t="b">
        <v>1</v>
      </c>
    </row>
    <row r="614" spans="1:14" x14ac:dyDescent="0.2">
      <c r="A614">
        <v>1179</v>
      </c>
      <c r="B614" t="s">
        <v>23</v>
      </c>
      <c r="C614" t="s">
        <v>23</v>
      </c>
      <c r="D614" t="s">
        <v>14</v>
      </c>
      <c r="E614">
        <v>58</v>
      </c>
      <c r="F614">
        <v>87</v>
      </c>
      <c r="G614">
        <v>52</v>
      </c>
      <c r="H614">
        <v>221.03758699163001</v>
      </c>
      <c r="I614">
        <v>92.330318512716005</v>
      </c>
      <c r="J614">
        <v>92.330318512716005</v>
      </c>
      <c r="K614" t="s">
        <v>31</v>
      </c>
      <c r="L614" t="s">
        <v>16</v>
      </c>
      <c r="M614" t="s">
        <v>28</v>
      </c>
      <c r="N614" t="b">
        <v>1</v>
      </c>
    </row>
    <row r="615" spans="1:14" x14ac:dyDescent="0.2">
      <c r="A615">
        <v>1180</v>
      </c>
      <c r="B615" t="s">
        <v>23</v>
      </c>
      <c r="C615" t="s">
        <v>23</v>
      </c>
      <c r="D615" t="s">
        <v>18</v>
      </c>
      <c r="E615">
        <v>223</v>
      </c>
      <c r="F615">
        <v>55</v>
      </c>
      <c r="G615">
        <v>42</v>
      </c>
      <c r="H615">
        <v>76.008844097316995</v>
      </c>
      <c r="I615">
        <v>85.100774517321</v>
      </c>
      <c r="J615">
        <v>85.100774517321</v>
      </c>
      <c r="K615" t="s">
        <v>31</v>
      </c>
      <c r="L615" t="s">
        <v>16</v>
      </c>
      <c r="M615" t="s">
        <v>28</v>
      </c>
      <c r="N615" t="b">
        <v>1</v>
      </c>
    </row>
    <row r="616" spans="1:14" x14ac:dyDescent="0.2">
      <c r="A616">
        <v>1181</v>
      </c>
      <c r="B616" t="s">
        <v>24</v>
      </c>
      <c r="C616" t="s">
        <v>25</v>
      </c>
      <c r="D616" t="s">
        <v>14</v>
      </c>
      <c r="E616">
        <v>76</v>
      </c>
      <c r="F616">
        <v>3</v>
      </c>
      <c r="G616">
        <v>66</v>
      </c>
      <c r="H616">
        <v>361.88665245172001</v>
      </c>
      <c r="I616">
        <v>0</v>
      </c>
      <c r="J616">
        <v>99.117461675322005</v>
      </c>
      <c r="K616" t="s">
        <v>31</v>
      </c>
      <c r="L616" t="s">
        <v>16</v>
      </c>
      <c r="M616" t="s">
        <v>28</v>
      </c>
      <c r="N616" t="b">
        <v>0</v>
      </c>
    </row>
    <row r="617" spans="1:14" x14ac:dyDescent="0.2">
      <c r="A617">
        <v>1182</v>
      </c>
      <c r="B617" t="s">
        <v>24</v>
      </c>
      <c r="C617" t="s">
        <v>24</v>
      </c>
      <c r="D617" t="s">
        <v>18</v>
      </c>
      <c r="E617">
        <v>171</v>
      </c>
      <c r="F617">
        <v>172</v>
      </c>
      <c r="G617">
        <v>166</v>
      </c>
      <c r="H617">
        <v>147.86267554558</v>
      </c>
      <c r="I617">
        <v>85.380222225859001</v>
      </c>
      <c r="J617">
        <v>85.380222225859001</v>
      </c>
      <c r="K617" t="s">
        <v>31</v>
      </c>
      <c r="L617" t="s">
        <v>16</v>
      </c>
      <c r="M617" t="s">
        <v>28</v>
      </c>
      <c r="N617" t="b">
        <v>1</v>
      </c>
    </row>
    <row r="618" spans="1:14" x14ac:dyDescent="0.2">
      <c r="A618">
        <v>1183</v>
      </c>
      <c r="B618" t="s">
        <v>24</v>
      </c>
      <c r="C618" t="s">
        <v>25</v>
      </c>
      <c r="D618" t="s">
        <v>14</v>
      </c>
      <c r="E618">
        <v>60</v>
      </c>
      <c r="F618">
        <v>3</v>
      </c>
      <c r="G618">
        <v>62</v>
      </c>
      <c r="H618">
        <v>372.79601365558</v>
      </c>
      <c r="I618">
        <v>0</v>
      </c>
      <c r="J618">
        <v>99.153406490720002</v>
      </c>
      <c r="K618" t="s">
        <v>31</v>
      </c>
      <c r="L618" t="s">
        <v>16</v>
      </c>
      <c r="M618" t="s">
        <v>28</v>
      </c>
      <c r="N618" t="b">
        <v>0</v>
      </c>
    </row>
    <row r="619" spans="1:14" x14ac:dyDescent="0.2">
      <c r="A619">
        <v>1184</v>
      </c>
      <c r="B619" t="s">
        <v>24</v>
      </c>
      <c r="C619" t="s">
        <v>25</v>
      </c>
      <c r="D619" t="s">
        <v>18</v>
      </c>
      <c r="E619">
        <v>159</v>
      </c>
      <c r="F619">
        <v>159</v>
      </c>
      <c r="G619">
        <v>155</v>
      </c>
      <c r="H619">
        <v>168.70857301481001</v>
      </c>
      <c r="I619">
        <v>38.790662925094999</v>
      </c>
      <c r="J619">
        <v>61.159623758789003</v>
      </c>
      <c r="K619" t="s">
        <v>31</v>
      </c>
      <c r="L619" t="s">
        <v>16</v>
      </c>
      <c r="M619" t="s">
        <v>28</v>
      </c>
      <c r="N619" t="b">
        <v>0</v>
      </c>
    </row>
    <row r="620" spans="1:14" x14ac:dyDescent="0.2">
      <c r="A620">
        <v>1185</v>
      </c>
      <c r="B620" t="s">
        <v>24</v>
      </c>
      <c r="C620" t="s">
        <v>22</v>
      </c>
      <c r="D620" t="s">
        <v>14</v>
      </c>
      <c r="E620">
        <v>195</v>
      </c>
      <c r="F620">
        <v>21</v>
      </c>
      <c r="G620">
        <v>60</v>
      </c>
      <c r="H620">
        <v>310.8805089974</v>
      </c>
      <c r="I620">
        <v>1.1730304799542</v>
      </c>
      <c r="J620">
        <v>30.312002421275999</v>
      </c>
      <c r="K620" t="s">
        <v>31</v>
      </c>
      <c r="L620" t="s">
        <v>16</v>
      </c>
      <c r="M620" t="s">
        <v>28</v>
      </c>
      <c r="N620" t="b">
        <v>0</v>
      </c>
    </row>
    <row r="621" spans="1:14" x14ac:dyDescent="0.2">
      <c r="A621">
        <v>1186</v>
      </c>
      <c r="B621" t="s">
        <v>24</v>
      </c>
      <c r="C621" t="s">
        <v>24</v>
      </c>
      <c r="D621" t="s">
        <v>18</v>
      </c>
      <c r="E621">
        <v>153</v>
      </c>
      <c r="F621">
        <v>155</v>
      </c>
      <c r="G621">
        <v>150</v>
      </c>
      <c r="H621">
        <v>177.48253832076</v>
      </c>
      <c r="I621">
        <v>57.147161061233</v>
      </c>
      <c r="J621">
        <v>57.147161061233</v>
      </c>
      <c r="K621" t="s">
        <v>31</v>
      </c>
      <c r="L621" t="s">
        <v>16</v>
      </c>
      <c r="M621" t="s">
        <v>28</v>
      </c>
      <c r="N621" t="b">
        <v>1</v>
      </c>
    </row>
    <row r="622" spans="1:14" x14ac:dyDescent="0.2">
      <c r="A622">
        <v>1187</v>
      </c>
      <c r="B622" t="s">
        <v>24</v>
      </c>
      <c r="C622" t="s">
        <v>22</v>
      </c>
      <c r="D622" t="s">
        <v>14</v>
      </c>
      <c r="E622">
        <v>201</v>
      </c>
      <c r="F622">
        <v>16</v>
      </c>
      <c r="G622">
        <v>61</v>
      </c>
      <c r="H622">
        <v>312.62138226869001</v>
      </c>
      <c r="I622">
        <v>0.59209054573585995</v>
      </c>
      <c r="J622">
        <v>35.096030313040998</v>
      </c>
      <c r="K622" t="s">
        <v>31</v>
      </c>
      <c r="L622" t="s">
        <v>16</v>
      </c>
      <c r="M622" t="s">
        <v>28</v>
      </c>
      <c r="N622" t="b">
        <v>0</v>
      </c>
    </row>
    <row r="623" spans="1:14" x14ac:dyDescent="0.2">
      <c r="A623">
        <v>1188</v>
      </c>
      <c r="B623" t="s">
        <v>24</v>
      </c>
      <c r="C623" t="s">
        <v>24</v>
      </c>
      <c r="D623" t="s">
        <v>18</v>
      </c>
      <c r="E623">
        <v>156</v>
      </c>
      <c r="F623">
        <v>156</v>
      </c>
      <c r="G623">
        <v>155</v>
      </c>
      <c r="H623">
        <v>172.11845786301001</v>
      </c>
      <c r="I623">
        <v>64.830832756757005</v>
      </c>
      <c r="J623">
        <v>64.830832756757005</v>
      </c>
      <c r="K623" t="s">
        <v>31</v>
      </c>
      <c r="L623" t="s">
        <v>16</v>
      </c>
      <c r="M623" t="s">
        <v>28</v>
      </c>
      <c r="N623" t="b">
        <v>1</v>
      </c>
    </row>
    <row r="624" spans="1:14" x14ac:dyDescent="0.2">
      <c r="A624">
        <v>1189</v>
      </c>
      <c r="B624" t="s">
        <v>25</v>
      </c>
      <c r="C624" t="s">
        <v>25</v>
      </c>
      <c r="D624" t="s">
        <v>14</v>
      </c>
      <c r="E624">
        <v>78</v>
      </c>
      <c r="F624">
        <v>90</v>
      </c>
      <c r="G624">
        <v>30</v>
      </c>
      <c r="H624">
        <v>69.128073395697001</v>
      </c>
      <c r="I624">
        <v>92.497069961476001</v>
      </c>
      <c r="J624">
        <v>92.497069961476001</v>
      </c>
      <c r="K624" t="s">
        <v>31</v>
      </c>
      <c r="L624" t="s">
        <v>16</v>
      </c>
      <c r="M624" t="s">
        <v>28</v>
      </c>
      <c r="N624" t="b">
        <v>1</v>
      </c>
    </row>
    <row r="625" spans="1:14" x14ac:dyDescent="0.2">
      <c r="A625">
        <v>1190</v>
      </c>
      <c r="B625" t="s">
        <v>25</v>
      </c>
      <c r="C625" t="s">
        <v>25</v>
      </c>
      <c r="D625" t="s">
        <v>18</v>
      </c>
      <c r="E625">
        <v>103</v>
      </c>
      <c r="F625">
        <v>144</v>
      </c>
      <c r="G625">
        <v>9</v>
      </c>
      <c r="H625">
        <v>31.394031013197001</v>
      </c>
      <c r="I625">
        <v>99.722372854385</v>
      </c>
      <c r="J625">
        <v>99.722372854385</v>
      </c>
      <c r="K625" t="s">
        <v>31</v>
      </c>
      <c r="L625" t="s">
        <v>16</v>
      </c>
      <c r="M625" t="s">
        <v>28</v>
      </c>
      <c r="N625" t="b">
        <v>1</v>
      </c>
    </row>
    <row r="626" spans="1:14" x14ac:dyDescent="0.2">
      <c r="A626">
        <v>1191</v>
      </c>
      <c r="B626" t="s">
        <v>25</v>
      </c>
      <c r="C626" t="s">
        <v>25</v>
      </c>
      <c r="D626" t="s">
        <v>14</v>
      </c>
      <c r="E626">
        <v>68</v>
      </c>
      <c r="F626">
        <v>42</v>
      </c>
      <c r="G626">
        <v>37</v>
      </c>
      <c r="H626">
        <v>111.50011972449001</v>
      </c>
      <c r="I626">
        <v>100</v>
      </c>
      <c r="J626">
        <v>100</v>
      </c>
      <c r="K626" t="s">
        <v>31</v>
      </c>
      <c r="L626" t="s">
        <v>16</v>
      </c>
      <c r="M626" t="s">
        <v>28</v>
      </c>
      <c r="N626" t="b">
        <v>1</v>
      </c>
    </row>
    <row r="627" spans="1:14" x14ac:dyDescent="0.2">
      <c r="A627">
        <v>1192</v>
      </c>
      <c r="B627" t="s">
        <v>25</v>
      </c>
      <c r="C627" t="s">
        <v>25</v>
      </c>
      <c r="D627" t="s">
        <v>18</v>
      </c>
      <c r="E627">
        <v>123</v>
      </c>
      <c r="F627">
        <v>133</v>
      </c>
      <c r="G627">
        <v>55</v>
      </c>
      <c r="H627">
        <v>55.722012958778997</v>
      </c>
      <c r="I627">
        <v>99.999943571718006</v>
      </c>
      <c r="J627">
        <v>99.999943571718006</v>
      </c>
      <c r="K627" t="s">
        <v>31</v>
      </c>
      <c r="L627" t="s">
        <v>16</v>
      </c>
      <c r="M627" t="s">
        <v>28</v>
      </c>
      <c r="N627" t="b">
        <v>1</v>
      </c>
    </row>
    <row r="628" spans="1:14" x14ac:dyDescent="0.2">
      <c r="A628">
        <v>1193</v>
      </c>
      <c r="B628" t="s">
        <v>25</v>
      </c>
      <c r="C628" t="s">
        <v>25</v>
      </c>
      <c r="D628" t="s">
        <v>14</v>
      </c>
      <c r="E628">
        <v>52</v>
      </c>
      <c r="F628">
        <v>69</v>
      </c>
      <c r="G628">
        <v>46</v>
      </c>
      <c r="H628">
        <v>106.5078607232</v>
      </c>
      <c r="I628">
        <v>86.187578218769005</v>
      </c>
      <c r="J628">
        <v>86.187578218769005</v>
      </c>
      <c r="K628" t="s">
        <v>31</v>
      </c>
      <c r="L628" t="s">
        <v>16</v>
      </c>
      <c r="M628" t="s">
        <v>28</v>
      </c>
      <c r="N628" t="b">
        <v>1</v>
      </c>
    </row>
    <row r="629" spans="1:14" x14ac:dyDescent="0.2">
      <c r="A629">
        <v>1194</v>
      </c>
      <c r="B629" t="s">
        <v>25</v>
      </c>
      <c r="C629" t="s">
        <v>25</v>
      </c>
      <c r="D629" t="s">
        <v>18</v>
      </c>
      <c r="E629">
        <v>198</v>
      </c>
      <c r="F629">
        <v>164</v>
      </c>
      <c r="G629">
        <v>36</v>
      </c>
      <c r="H629">
        <v>86.457674580930004</v>
      </c>
      <c r="I629">
        <v>85.438063201112001</v>
      </c>
      <c r="J629">
        <v>85.438063201112001</v>
      </c>
      <c r="K629" t="s">
        <v>31</v>
      </c>
      <c r="L629" t="s">
        <v>16</v>
      </c>
      <c r="M629" t="s">
        <v>28</v>
      </c>
      <c r="N629" t="b">
        <v>1</v>
      </c>
    </row>
    <row r="630" spans="1:14" x14ac:dyDescent="0.2">
      <c r="A630">
        <v>1195</v>
      </c>
      <c r="B630" t="s">
        <v>20</v>
      </c>
      <c r="C630" t="s">
        <v>23</v>
      </c>
      <c r="D630" t="s">
        <v>14</v>
      </c>
      <c r="E630">
        <v>168</v>
      </c>
      <c r="F630">
        <v>11</v>
      </c>
      <c r="G630">
        <v>27</v>
      </c>
      <c r="H630">
        <v>170.11812769389999</v>
      </c>
      <c r="I630">
        <v>3.7637663846568997E-2</v>
      </c>
      <c r="J630">
        <v>46.180341402389999</v>
      </c>
      <c r="K630" t="s">
        <v>31</v>
      </c>
      <c r="L630" t="s">
        <v>16</v>
      </c>
      <c r="M630" t="s">
        <v>28</v>
      </c>
      <c r="N630" t="b">
        <v>0</v>
      </c>
    </row>
    <row r="631" spans="1:14" x14ac:dyDescent="0.2">
      <c r="A631">
        <v>1196</v>
      </c>
      <c r="B631" t="s">
        <v>20</v>
      </c>
      <c r="C631" t="s">
        <v>20</v>
      </c>
      <c r="D631" t="s">
        <v>18</v>
      </c>
      <c r="E631">
        <v>69</v>
      </c>
      <c r="F631">
        <v>65</v>
      </c>
      <c r="G631">
        <v>68</v>
      </c>
      <c r="H631">
        <v>117.14320570241</v>
      </c>
      <c r="I631">
        <v>41.006996542639001</v>
      </c>
      <c r="J631">
        <v>41.006996542639001</v>
      </c>
      <c r="K631" t="s">
        <v>31</v>
      </c>
      <c r="L631" t="s">
        <v>16</v>
      </c>
      <c r="M631" t="s">
        <v>28</v>
      </c>
      <c r="N631" t="b">
        <v>1</v>
      </c>
    </row>
    <row r="632" spans="1:14" x14ac:dyDescent="0.2">
      <c r="A632">
        <v>1197</v>
      </c>
      <c r="B632" t="s">
        <v>20</v>
      </c>
      <c r="C632" t="s">
        <v>23</v>
      </c>
      <c r="D632" t="s">
        <v>14</v>
      </c>
      <c r="E632">
        <v>34</v>
      </c>
      <c r="F632">
        <v>9</v>
      </c>
      <c r="G632">
        <v>31</v>
      </c>
      <c r="H632">
        <v>47.107090976338</v>
      </c>
      <c r="I632">
        <v>2.821414081452E-3</v>
      </c>
      <c r="J632">
        <v>58.778463130607001</v>
      </c>
      <c r="K632" t="s">
        <v>31</v>
      </c>
      <c r="L632" t="s">
        <v>16</v>
      </c>
      <c r="M632" t="s">
        <v>28</v>
      </c>
      <c r="N632" t="b">
        <v>0</v>
      </c>
    </row>
    <row r="633" spans="1:14" x14ac:dyDescent="0.2">
      <c r="A633">
        <v>1198</v>
      </c>
      <c r="B633" t="s">
        <v>20</v>
      </c>
      <c r="C633" t="s">
        <v>25</v>
      </c>
      <c r="D633" t="s">
        <v>18</v>
      </c>
      <c r="E633">
        <v>87</v>
      </c>
      <c r="F633">
        <v>80</v>
      </c>
      <c r="G633">
        <v>74</v>
      </c>
      <c r="H633">
        <v>139.30927381762001</v>
      </c>
      <c r="I633">
        <v>9.5955164344549004</v>
      </c>
      <c r="J633">
        <v>89.518559543969005</v>
      </c>
      <c r="K633" t="s">
        <v>31</v>
      </c>
      <c r="L633" t="s">
        <v>16</v>
      </c>
      <c r="M633" t="s">
        <v>28</v>
      </c>
      <c r="N633" t="b">
        <v>0</v>
      </c>
    </row>
    <row r="634" spans="1:14" x14ac:dyDescent="0.2">
      <c r="A634">
        <v>1199</v>
      </c>
      <c r="B634" t="s">
        <v>20</v>
      </c>
      <c r="C634" t="s">
        <v>19</v>
      </c>
      <c r="D634" t="s">
        <v>14</v>
      </c>
      <c r="E634">
        <v>205</v>
      </c>
      <c r="F634">
        <v>17</v>
      </c>
      <c r="G634">
        <v>32</v>
      </c>
      <c r="H634">
        <v>207.78476220511001</v>
      </c>
      <c r="I634">
        <v>11.965229484432999</v>
      </c>
      <c r="J634">
        <v>49.811374593365997</v>
      </c>
      <c r="K634" t="s">
        <v>31</v>
      </c>
      <c r="L634" t="s">
        <v>16</v>
      </c>
      <c r="M634" t="s">
        <v>28</v>
      </c>
      <c r="N634" t="b">
        <v>0</v>
      </c>
    </row>
    <row r="635" spans="1:14" x14ac:dyDescent="0.2">
      <c r="A635">
        <v>1200</v>
      </c>
      <c r="B635" t="s">
        <v>20</v>
      </c>
      <c r="C635" t="s">
        <v>19</v>
      </c>
      <c r="D635" t="s">
        <v>18</v>
      </c>
      <c r="E635">
        <v>73</v>
      </c>
      <c r="F635">
        <v>80</v>
      </c>
      <c r="G635">
        <v>88</v>
      </c>
      <c r="H635">
        <v>139.51251705493999</v>
      </c>
      <c r="I635">
        <v>43.635182464867</v>
      </c>
      <c r="J635">
        <v>51.282770504486002</v>
      </c>
      <c r="K635" t="s">
        <v>31</v>
      </c>
      <c r="L635" t="s">
        <v>16</v>
      </c>
      <c r="M635" t="s">
        <v>28</v>
      </c>
      <c r="N635" t="b">
        <v>0</v>
      </c>
    </row>
    <row r="639" spans="1:14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32</v>
      </c>
    </row>
    <row r="640" spans="1:14" x14ac:dyDescent="0.2">
      <c r="A640">
        <v>129</v>
      </c>
      <c r="B640" t="s">
        <v>13</v>
      </c>
      <c r="C640" t="s">
        <v>20</v>
      </c>
      <c r="D640" t="s">
        <v>14</v>
      </c>
      <c r="E640">
        <v>243</v>
      </c>
      <c r="F640">
        <v>99</v>
      </c>
      <c r="G640">
        <v>19</v>
      </c>
      <c r="H640">
        <v>352.54787368988002</v>
      </c>
      <c r="I640">
        <v>36.332816262179001</v>
      </c>
      <c r="J640">
        <v>63.667183737820999</v>
      </c>
      <c r="K640" t="s">
        <v>15</v>
      </c>
      <c r="L640" t="s">
        <v>29</v>
      </c>
      <c r="M640" t="s">
        <v>17</v>
      </c>
      <c r="N640" t="b">
        <v>0</v>
      </c>
    </row>
    <row r="641" spans="1:14" x14ac:dyDescent="0.2">
      <c r="A641">
        <v>130</v>
      </c>
      <c r="B641" t="s">
        <v>13</v>
      </c>
      <c r="C641" t="s">
        <v>20</v>
      </c>
      <c r="D641" t="s">
        <v>18</v>
      </c>
      <c r="E641">
        <v>4</v>
      </c>
      <c r="F641">
        <v>27</v>
      </c>
      <c r="G641">
        <v>97</v>
      </c>
      <c r="H641">
        <v>160.85944272437001</v>
      </c>
      <c r="I641">
        <v>35.991030160351997</v>
      </c>
      <c r="J641">
        <v>64.000449169122007</v>
      </c>
      <c r="K641" t="s">
        <v>15</v>
      </c>
      <c r="L641" t="s">
        <v>29</v>
      </c>
      <c r="M641" t="s">
        <v>17</v>
      </c>
      <c r="N641" t="b">
        <v>0</v>
      </c>
    </row>
    <row r="642" spans="1:14" x14ac:dyDescent="0.2">
      <c r="A642">
        <v>131</v>
      </c>
      <c r="B642" t="s">
        <v>13</v>
      </c>
      <c r="C642" t="s">
        <v>13</v>
      </c>
      <c r="D642" t="s">
        <v>14</v>
      </c>
      <c r="E642">
        <v>224</v>
      </c>
      <c r="F642">
        <v>96</v>
      </c>
      <c r="G642">
        <v>39</v>
      </c>
      <c r="H642">
        <v>325.97615080933002</v>
      </c>
      <c r="I642">
        <v>70.173715372060002</v>
      </c>
      <c r="J642">
        <v>70.173715372060002</v>
      </c>
      <c r="K642" t="s">
        <v>15</v>
      </c>
      <c r="L642" t="s">
        <v>29</v>
      </c>
      <c r="M642" t="s">
        <v>17</v>
      </c>
      <c r="N642" t="b">
        <v>1</v>
      </c>
    </row>
    <row r="643" spans="1:14" x14ac:dyDescent="0.2">
      <c r="A643">
        <v>132</v>
      </c>
      <c r="B643" t="s">
        <v>13</v>
      </c>
      <c r="C643" t="s">
        <v>13</v>
      </c>
      <c r="D643" t="s">
        <v>18</v>
      </c>
      <c r="E643">
        <v>4</v>
      </c>
      <c r="F643">
        <v>65</v>
      </c>
      <c r="G643">
        <v>195</v>
      </c>
      <c r="H643">
        <v>88.578822778114002</v>
      </c>
      <c r="I643">
        <v>54.064939706213003</v>
      </c>
      <c r="J643">
        <v>54.064939706213003</v>
      </c>
      <c r="K643" t="s">
        <v>15</v>
      </c>
      <c r="L643" t="s">
        <v>29</v>
      </c>
      <c r="M643" t="s">
        <v>17</v>
      </c>
      <c r="N643" t="b">
        <v>1</v>
      </c>
    </row>
    <row r="644" spans="1:14" x14ac:dyDescent="0.2">
      <c r="A644">
        <v>133</v>
      </c>
      <c r="B644" t="s">
        <v>13</v>
      </c>
      <c r="C644" t="s">
        <v>13</v>
      </c>
      <c r="D644" t="s">
        <v>14</v>
      </c>
      <c r="E644">
        <v>223</v>
      </c>
      <c r="F644">
        <v>96</v>
      </c>
      <c r="G644">
        <v>42</v>
      </c>
      <c r="H644">
        <v>323.69344314746002</v>
      </c>
      <c r="I644">
        <v>67.220811948964993</v>
      </c>
      <c r="J644">
        <v>67.220811948964993</v>
      </c>
      <c r="K644" t="s">
        <v>15</v>
      </c>
      <c r="L644" t="s">
        <v>29</v>
      </c>
      <c r="M644" t="s">
        <v>17</v>
      </c>
      <c r="N644" t="b">
        <v>1</v>
      </c>
    </row>
    <row r="645" spans="1:14" x14ac:dyDescent="0.2">
      <c r="A645">
        <v>134</v>
      </c>
      <c r="B645" t="s">
        <v>13</v>
      </c>
      <c r="C645" t="s">
        <v>13</v>
      </c>
      <c r="D645" t="s">
        <v>18</v>
      </c>
      <c r="E645">
        <v>5</v>
      </c>
      <c r="F645">
        <v>71</v>
      </c>
      <c r="G645">
        <v>207</v>
      </c>
      <c r="H645">
        <v>85.689912897423994</v>
      </c>
      <c r="I645">
        <v>60.306534866499</v>
      </c>
      <c r="J645">
        <v>60.306534866499</v>
      </c>
      <c r="K645" t="s">
        <v>15</v>
      </c>
      <c r="L645" t="s">
        <v>29</v>
      </c>
      <c r="M645" t="s">
        <v>17</v>
      </c>
      <c r="N645" t="b">
        <v>1</v>
      </c>
    </row>
    <row r="646" spans="1:14" x14ac:dyDescent="0.2">
      <c r="A646">
        <v>135</v>
      </c>
      <c r="B646" t="s">
        <v>19</v>
      </c>
      <c r="C646" t="s">
        <v>20</v>
      </c>
      <c r="D646" t="s">
        <v>14</v>
      </c>
      <c r="E646">
        <v>194</v>
      </c>
      <c r="F646">
        <v>56</v>
      </c>
      <c r="G646">
        <v>22</v>
      </c>
      <c r="H646">
        <v>232.62198004928999</v>
      </c>
      <c r="I646">
        <v>36.093503919790997</v>
      </c>
      <c r="J646">
        <v>63.906213938801002</v>
      </c>
      <c r="K646" t="s">
        <v>15</v>
      </c>
      <c r="L646" t="s">
        <v>29</v>
      </c>
      <c r="M646" t="s">
        <v>17</v>
      </c>
      <c r="N646" t="b">
        <v>0</v>
      </c>
    </row>
    <row r="647" spans="1:14" x14ac:dyDescent="0.2">
      <c r="A647">
        <v>136</v>
      </c>
      <c r="B647" t="s">
        <v>19</v>
      </c>
      <c r="C647" t="s">
        <v>20</v>
      </c>
      <c r="D647" t="s">
        <v>18</v>
      </c>
      <c r="E647">
        <v>20</v>
      </c>
      <c r="F647">
        <v>89</v>
      </c>
      <c r="G647">
        <v>78</v>
      </c>
      <c r="H647">
        <v>66.903083879500002</v>
      </c>
      <c r="I647">
        <v>36.006378652955</v>
      </c>
      <c r="J647">
        <v>63.956717250859001</v>
      </c>
      <c r="K647" t="s">
        <v>15</v>
      </c>
      <c r="L647" t="s">
        <v>29</v>
      </c>
      <c r="M647" t="s">
        <v>17</v>
      </c>
      <c r="N647" t="b">
        <v>0</v>
      </c>
    </row>
    <row r="648" spans="1:14" x14ac:dyDescent="0.2">
      <c r="A648">
        <v>137</v>
      </c>
      <c r="B648" t="s">
        <v>19</v>
      </c>
      <c r="C648" t="s">
        <v>19</v>
      </c>
      <c r="D648" t="s">
        <v>14</v>
      </c>
      <c r="E648">
        <v>201</v>
      </c>
      <c r="F648">
        <v>98</v>
      </c>
      <c r="G648">
        <v>27</v>
      </c>
      <c r="H648">
        <v>226.83866093056</v>
      </c>
      <c r="I648">
        <v>89.002472174223996</v>
      </c>
      <c r="J648">
        <v>89.002472174223996</v>
      </c>
      <c r="K648" t="s">
        <v>15</v>
      </c>
      <c r="L648" t="s">
        <v>29</v>
      </c>
      <c r="M648" t="s">
        <v>17</v>
      </c>
      <c r="N648" t="b">
        <v>1</v>
      </c>
    </row>
    <row r="649" spans="1:14" x14ac:dyDescent="0.2">
      <c r="A649">
        <v>138</v>
      </c>
      <c r="B649" t="s">
        <v>19</v>
      </c>
      <c r="C649" t="s">
        <v>19</v>
      </c>
      <c r="D649" t="s">
        <v>18</v>
      </c>
      <c r="E649">
        <v>1</v>
      </c>
      <c r="F649">
        <v>104</v>
      </c>
      <c r="G649">
        <v>137</v>
      </c>
      <c r="H649">
        <v>25.607006417474999</v>
      </c>
      <c r="I649">
        <v>67.571558575054993</v>
      </c>
      <c r="J649">
        <v>67.571558575054993</v>
      </c>
      <c r="K649" t="s">
        <v>15</v>
      </c>
      <c r="L649" t="s">
        <v>29</v>
      </c>
      <c r="M649" t="s">
        <v>17</v>
      </c>
      <c r="N649" t="b">
        <v>1</v>
      </c>
    </row>
    <row r="650" spans="1:14" x14ac:dyDescent="0.2">
      <c r="A650">
        <v>139</v>
      </c>
      <c r="B650" t="s">
        <v>19</v>
      </c>
      <c r="C650" t="s">
        <v>19</v>
      </c>
      <c r="D650" t="s">
        <v>14</v>
      </c>
      <c r="E650">
        <v>200</v>
      </c>
      <c r="F650">
        <v>98</v>
      </c>
      <c r="G650">
        <v>31</v>
      </c>
      <c r="H650">
        <v>224.19128237212001</v>
      </c>
      <c r="I650">
        <v>96.883734125215</v>
      </c>
      <c r="J650">
        <v>96.883734125215</v>
      </c>
      <c r="K650" t="s">
        <v>15</v>
      </c>
      <c r="L650" t="s">
        <v>29</v>
      </c>
      <c r="M650" t="s">
        <v>17</v>
      </c>
      <c r="N650" t="b">
        <v>1</v>
      </c>
    </row>
    <row r="651" spans="1:14" x14ac:dyDescent="0.2">
      <c r="A651">
        <v>140</v>
      </c>
      <c r="B651" t="s">
        <v>19</v>
      </c>
      <c r="C651" t="s">
        <v>19</v>
      </c>
      <c r="D651" t="s">
        <v>18</v>
      </c>
      <c r="E651">
        <v>1</v>
      </c>
      <c r="F651">
        <v>119</v>
      </c>
      <c r="G651">
        <v>154</v>
      </c>
      <c r="H651">
        <v>27.894061698133001</v>
      </c>
      <c r="I651">
        <v>78.030439796479001</v>
      </c>
      <c r="J651">
        <v>78.030439796479001</v>
      </c>
      <c r="K651" t="s">
        <v>15</v>
      </c>
      <c r="L651" t="s">
        <v>29</v>
      </c>
      <c r="M651" t="s">
        <v>17</v>
      </c>
      <c r="N651" t="b">
        <v>1</v>
      </c>
    </row>
    <row r="652" spans="1:14" x14ac:dyDescent="0.2">
      <c r="A652">
        <v>141</v>
      </c>
      <c r="B652" t="s">
        <v>21</v>
      </c>
      <c r="C652" t="s">
        <v>20</v>
      </c>
      <c r="D652" t="s">
        <v>14</v>
      </c>
      <c r="E652">
        <v>115</v>
      </c>
      <c r="F652">
        <v>91</v>
      </c>
      <c r="G652">
        <v>15</v>
      </c>
      <c r="H652">
        <v>200.57665669373</v>
      </c>
      <c r="I652">
        <v>35.330932121856002</v>
      </c>
      <c r="J652">
        <v>64.667657171103997</v>
      </c>
      <c r="K652" t="s">
        <v>15</v>
      </c>
      <c r="L652" t="s">
        <v>29</v>
      </c>
      <c r="M652" t="s">
        <v>17</v>
      </c>
      <c r="N652" t="b">
        <v>0</v>
      </c>
    </row>
    <row r="653" spans="1:14" x14ac:dyDescent="0.2">
      <c r="A653">
        <v>142</v>
      </c>
      <c r="B653" t="s">
        <v>21</v>
      </c>
      <c r="C653" t="s">
        <v>20</v>
      </c>
      <c r="D653" t="s">
        <v>18</v>
      </c>
      <c r="E653">
        <v>5</v>
      </c>
      <c r="F653">
        <v>70</v>
      </c>
      <c r="G653">
        <v>5</v>
      </c>
      <c r="H653">
        <v>185.08944825607</v>
      </c>
      <c r="I653">
        <v>35.140599527920998</v>
      </c>
      <c r="J653">
        <v>64.752694591517994</v>
      </c>
      <c r="K653" t="s">
        <v>15</v>
      </c>
      <c r="L653" t="s">
        <v>29</v>
      </c>
      <c r="M653" t="s">
        <v>17</v>
      </c>
      <c r="N653" t="b">
        <v>0</v>
      </c>
    </row>
    <row r="654" spans="1:14" x14ac:dyDescent="0.2">
      <c r="A654">
        <v>143</v>
      </c>
      <c r="B654" t="s">
        <v>21</v>
      </c>
      <c r="C654" t="s">
        <v>21</v>
      </c>
      <c r="D654" t="s">
        <v>14</v>
      </c>
      <c r="E654">
        <v>128</v>
      </c>
      <c r="F654">
        <v>95</v>
      </c>
      <c r="G654">
        <v>22</v>
      </c>
      <c r="H654">
        <v>206.29498087571</v>
      </c>
      <c r="I654">
        <v>67.835134348484004</v>
      </c>
      <c r="J654">
        <v>67.835134348484004</v>
      </c>
      <c r="K654" t="s">
        <v>15</v>
      </c>
      <c r="L654" t="s">
        <v>29</v>
      </c>
      <c r="M654" t="s">
        <v>17</v>
      </c>
      <c r="N654" t="b">
        <v>1</v>
      </c>
    </row>
    <row r="655" spans="1:14" x14ac:dyDescent="0.2">
      <c r="A655">
        <v>144</v>
      </c>
      <c r="B655" t="s">
        <v>21</v>
      </c>
      <c r="C655" t="s">
        <v>20</v>
      </c>
      <c r="D655" t="s">
        <v>18</v>
      </c>
      <c r="E655">
        <v>2</v>
      </c>
      <c r="F655">
        <v>112</v>
      </c>
      <c r="G655">
        <v>26</v>
      </c>
      <c r="H655">
        <v>145.16019646469999</v>
      </c>
      <c r="I655">
        <v>30.961495241708999</v>
      </c>
      <c r="J655">
        <v>69.008219702971004</v>
      </c>
      <c r="K655" t="s">
        <v>15</v>
      </c>
      <c r="L655" t="s">
        <v>29</v>
      </c>
      <c r="M655" t="s">
        <v>17</v>
      </c>
      <c r="N655" t="b">
        <v>0</v>
      </c>
    </row>
    <row r="656" spans="1:14" x14ac:dyDescent="0.2">
      <c r="A656">
        <v>145</v>
      </c>
      <c r="B656" t="s">
        <v>21</v>
      </c>
      <c r="C656" t="s">
        <v>21</v>
      </c>
      <c r="D656" t="s">
        <v>14</v>
      </c>
      <c r="E656">
        <v>129</v>
      </c>
      <c r="F656">
        <v>95</v>
      </c>
      <c r="G656">
        <v>26</v>
      </c>
      <c r="H656">
        <v>207.11489785750999</v>
      </c>
      <c r="I656">
        <v>79.033088817741003</v>
      </c>
      <c r="J656">
        <v>79.033088817741003</v>
      </c>
      <c r="K656" t="s">
        <v>15</v>
      </c>
      <c r="L656" t="s">
        <v>29</v>
      </c>
      <c r="M656" t="s">
        <v>17</v>
      </c>
      <c r="N656" t="b">
        <v>1</v>
      </c>
    </row>
    <row r="657" spans="1:14" x14ac:dyDescent="0.2">
      <c r="A657">
        <v>146</v>
      </c>
      <c r="B657" t="s">
        <v>21</v>
      </c>
      <c r="C657" t="s">
        <v>20</v>
      </c>
      <c r="D657" t="s">
        <v>18</v>
      </c>
      <c r="E657">
        <v>2</v>
      </c>
      <c r="F657">
        <v>129</v>
      </c>
      <c r="G657">
        <v>30</v>
      </c>
      <c r="H657">
        <v>129.83652733512</v>
      </c>
      <c r="I657">
        <v>38.926464790860003</v>
      </c>
      <c r="J657">
        <v>59.690370310330003</v>
      </c>
      <c r="K657" t="s">
        <v>15</v>
      </c>
      <c r="L657" t="s">
        <v>29</v>
      </c>
      <c r="M657" t="s">
        <v>17</v>
      </c>
      <c r="N657" t="b">
        <v>0</v>
      </c>
    </row>
    <row r="658" spans="1:14" x14ac:dyDescent="0.2">
      <c r="A658">
        <v>147</v>
      </c>
      <c r="B658" t="s">
        <v>22</v>
      </c>
      <c r="C658" t="s">
        <v>20</v>
      </c>
      <c r="D658" t="s">
        <v>14</v>
      </c>
      <c r="E658">
        <v>304</v>
      </c>
      <c r="F658">
        <v>84</v>
      </c>
      <c r="G658">
        <v>27</v>
      </c>
      <c r="H658">
        <v>219.88075432106999</v>
      </c>
      <c r="I658">
        <v>36.288237919692001</v>
      </c>
      <c r="J658">
        <v>63.504162432194001</v>
      </c>
      <c r="K658" t="s">
        <v>15</v>
      </c>
      <c r="L658" t="s">
        <v>29</v>
      </c>
      <c r="M658" t="s">
        <v>17</v>
      </c>
      <c r="N658" t="b">
        <v>0</v>
      </c>
    </row>
    <row r="659" spans="1:14" x14ac:dyDescent="0.2">
      <c r="A659">
        <v>148</v>
      </c>
      <c r="B659" t="s">
        <v>22</v>
      </c>
      <c r="C659" t="s">
        <v>20</v>
      </c>
      <c r="D659" t="s">
        <v>18</v>
      </c>
      <c r="E659">
        <v>99</v>
      </c>
      <c r="F659">
        <v>37</v>
      </c>
      <c r="G659">
        <v>89</v>
      </c>
      <c r="H659">
        <v>61.662300400234002</v>
      </c>
      <c r="I659">
        <v>4.7462391961000998</v>
      </c>
      <c r="J659">
        <v>63.714922064078998</v>
      </c>
      <c r="K659" t="s">
        <v>15</v>
      </c>
      <c r="L659" t="s">
        <v>29</v>
      </c>
      <c r="M659" t="s">
        <v>17</v>
      </c>
      <c r="N659" t="b">
        <v>0</v>
      </c>
    </row>
    <row r="660" spans="1:14" x14ac:dyDescent="0.2">
      <c r="A660">
        <v>149</v>
      </c>
      <c r="B660" t="s">
        <v>22</v>
      </c>
      <c r="C660" t="s">
        <v>22</v>
      </c>
      <c r="D660" t="s">
        <v>14</v>
      </c>
      <c r="E660">
        <v>281</v>
      </c>
      <c r="F660">
        <v>89</v>
      </c>
      <c r="G660">
        <v>40</v>
      </c>
      <c r="H660">
        <v>198.06121544957</v>
      </c>
      <c r="I660">
        <v>83.853349593435993</v>
      </c>
      <c r="J660">
        <v>83.853349593435993</v>
      </c>
      <c r="K660" t="s">
        <v>15</v>
      </c>
      <c r="L660" t="s">
        <v>29</v>
      </c>
      <c r="M660" t="s">
        <v>17</v>
      </c>
      <c r="N660" t="b">
        <v>1</v>
      </c>
    </row>
    <row r="661" spans="1:14" x14ac:dyDescent="0.2">
      <c r="A661">
        <v>150</v>
      </c>
      <c r="B661" t="s">
        <v>22</v>
      </c>
      <c r="C661" t="s">
        <v>22</v>
      </c>
      <c r="D661" t="s">
        <v>18</v>
      </c>
      <c r="E661">
        <v>130</v>
      </c>
      <c r="F661">
        <v>41</v>
      </c>
      <c r="G661">
        <v>163</v>
      </c>
      <c r="H661">
        <v>53.600069838617998</v>
      </c>
      <c r="I661">
        <v>58.803629785462</v>
      </c>
      <c r="J661">
        <v>58.803629785462</v>
      </c>
      <c r="K661" t="s">
        <v>15</v>
      </c>
      <c r="L661" t="s">
        <v>29</v>
      </c>
      <c r="M661" t="s">
        <v>17</v>
      </c>
      <c r="N661" t="b">
        <v>1</v>
      </c>
    </row>
    <row r="662" spans="1:14" x14ac:dyDescent="0.2">
      <c r="A662">
        <v>151</v>
      </c>
      <c r="B662" t="s">
        <v>22</v>
      </c>
      <c r="C662" t="s">
        <v>22</v>
      </c>
      <c r="D662" t="s">
        <v>14</v>
      </c>
      <c r="E662">
        <v>281</v>
      </c>
      <c r="F662">
        <v>90</v>
      </c>
      <c r="G662">
        <v>39</v>
      </c>
      <c r="H662">
        <v>198.48028840819001</v>
      </c>
      <c r="I662">
        <v>88.079478006491996</v>
      </c>
      <c r="J662">
        <v>88.079478006491996</v>
      </c>
      <c r="K662" t="s">
        <v>15</v>
      </c>
      <c r="L662" t="s">
        <v>29</v>
      </c>
      <c r="M662" t="s">
        <v>17</v>
      </c>
      <c r="N662" t="b">
        <v>1</v>
      </c>
    </row>
    <row r="663" spans="1:14" x14ac:dyDescent="0.2">
      <c r="A663">
        <v>152</v>
      </c>
      <c r="B663" t="s">
        <v>22</v>
      </c>
      <c r="C663" t="s">
        <v>22</v>
      </c>
      <c r="D663" t="s">
        <v>18</v>
      </c>
      <c r="E663">
        <v>126</v>
      </c>
      <c r="F663">
        <v>40</v>
      </c>
      <c r="G663">
        <v>158</v>
      </c>
      <c r="H663">
        <v>49.981072146068001</v>
      </c>
      <c r="I663">
        <v>56.268674863035997</v>
      </c>
      <c r="J663">
        <v>56.268674863035997</v>
      </c>
      <c r="K663" t="s">
        <v>15</v>
      </c>
      <c r="L663" t="s">
        <v>29</v>
      </c>
      <c r="M663" t="s">
        <v>17</v>
      </c>
      <c r="N663" t="b">
        <v>1</v>
      </c>
    </row>
    <row r="664" spans="1:14" x14ac:dyDescent="0.2">
      <c r="A664">
        <v>153</v>
      </c>
      <c r="B664" t="s">
        <v>23</v>
      </c>
      <c r="C664" t="s">
        <v>20</v>
      </c>
      <c r="D664" t="s">
        <v>14</v>
      </c>
      <c r="E664">
        <v>251</v>
      </c>
      <c r="F664">
        <v>97</v>
      </c>
      <c r="G664">
        <v>25</v>
      </c>
      <c r="H664">
        <v>99.783140408039003</v>
      </c>
      <c r="I664">
        <v>37.448290533422004</v>
      </c>
      <c r="J664">
        <v>62.551709466577996</v>
      </c>
      <c r="K664" t="s">
        <v>15</v>
      </c>
      <c r="L664" t="s">
        <v>29</v>
      </c>
      <c r="M664" t="s">
        <v>17</v>
      </c>
      <c r="N664" t="b">
        <v>0</v>
      </c>
    </row>
    <row r="665" spans="1:14" x14ac:dyDescent="0.2">
      <c r="A665">
        <v>154</v>
      </c>
      <c r="B665" t="s">
        <v>23</v>
      </c>
      <c r="C665" t="s">
        <v>20</v>
      </c>
      <c r="D665" t="s">
        <v>18</v>
      </c>
      <c r="E665">
        <v>100</v>
      </c>
      <c r="F665">
        <v>26</v>
      </c>
      <c r="G665">
        <v>28</v>
      </c>
      <c r="H665">
        <v>159.59813521734</v>
      </c>
      <c r="I665">
        <v>37.143239242935998</v>
      </c>
      <c r="J665">
        <v>62.854729338925999</v>
      </c>
      <c r="K665" t="s">
        <v>15</v>
      </c>
      <c r="L665" t="s">
        <v>29</v>
      </c>
      <c r="M665" t="s">
        <v>17</v>
      </c>
      <c r="N665" t="b">
        <v>0</v>
      </c>
    </row>
    <row r="666" spans="1:14" x14ac:dyDescent="0.2">
      <c r="A666">
        <v>155</v>
      </c>
      <c r="B666" t="s">
        <v>23</v>
      </c>
      <c r="C666" t="s">
        <v>23</v>
      </c>
      <c r="D666" t="s">
        <v>14</v>
      </c>
      <c r="E666">
        <v>23</v>
      </c>
      <c r="F666">
        <v>93</v>
      </c>
      <c r="G666">
        <v>24</v>
      </c>
      <c r="H666">
        <v>251.39423556589</v>
      </c>
      <c r="I666">
        <v>75.864505694106001</v>
      </c>
      <c r="J666">
        <v>75.864505694106001</v>
      </c>
      <c r="K666" t="s">
        <v>15</v>
      </c>
      <c r="L666" t="s">
        <v>29</v>
      </c>
      <c r="M666" t="s">
        <v>17</v>
      </c>
      <c r="N666" t="b">
        <v>1</v>
      </c>
    </row>
    <row r="667" spans="1:14" x14ac:dyDescent="0.2">
      <c r="A667">
        <v>156</v>
      </c>
      <c r="B667" t="s">
        <v>23</v>
      </c>
      <c r="C667" t="s">
        <v>20</v>
      </c>
      <c r="D667" t="s">
        <v>18</v>
      </c>
      <c r="E667">
        <v>119</v>
      </c>
      <c r="F667">
        <v>24</v>
      </c>
      <c r="G667">
        <v>5</v>
      </c>
      <c r="H667">
        <v>138.48354269404001</v>
      </c>
      <c r="I667">
        <v>29.943887908452002</v>
      </c>
      <c r="J667">
        <v>69.901370932979006</v>
      </c>
      <c r="K667" t="s">
        <v>15</v>
      </c>
      <c r="L667" t="s">
        <v>29</v>
      </c>
      <c r="M667" t="s">
        <v>17</v>
      </c>
      <c r="N667" t="b">
        <v>0</v>
      </c>
    </row>
    <row r="668" spans="1:14" x14ac:dyDescent="0.2">
      <c r="A668">
        <v>157</v>
      </c>
      <c r="B668" t="s">
        <v>23</v>
      </c>
      <c r="C668" t="s">
        <v>23</v>
      </c>
      <c r="D668" t="s">
        <v>14</v>
      </c>
      <c r="E668">
        <v>11</v>
      </c>
      <c r="F668">
        <v>94</v>
      </c>
      <c r="G668">
        <v>27</v>
      </c>
      <c r="H668">
        <v>262.78691395233</v>
      </c>
      <c r="I668">
        <v>86.806253016531997</v>
      </c>
      <c r="J668">
        <v>86.806253016531997</v>
      </c>
      <c r="K668" t="s">
        <v>15</v>
      </c>
      <c r="L668" t="s">
        <v>29</v>
      </c>
      <c r="M668" t="s">
        <v>17</v>
      </c>
      <c r="N668" t="b">
        <v>1</v>
      </c>
    </row>
    <row r="669" spans="1:14" x14ac:dyDescent="0.2">
      <c r="A669">
        <v>158</v>
      </c>
      <c r="B669" t="s">
        <v>23</v>
      </c>
      <c r="C669" t="s">
        <v>20</v>
      </c>
      <c r="D669" t="s">
        <v>18</v>
      </c>
      <c r="E669">
        <v>131</v>
      </c>
      <c r="F669">
        <v>28</v>
      </c>
      <c r="G669">
        <v>5</v>
      </c>
      <c r="H669">
        <v>126.97984044259</v>
      </c>
      <c r="I669">
        <v>34.067518725522</v>
      </c>
      <c r="J669">
        <v>64.674509341575998</v>
      </c>
      <c r="K669" t="s">
        <v>15</v>
      </c>
      <c r="L669" t="s">
        <v>29</v>
      </c>
      <c r="M669" t="s">
        <v>17</v>
      </c>
      <c r="N669" t="b">
        <v>0</v>
      </c>
    </row>
    <row r="670" spans="1:14" x14ac:dyDescent="0.2">
      <c r="A670">
        <v>159</v>
      </c>
      <c r="B670" t="s">
        <v>24</v>
      </c>
      <c r="C670" t="s">
        <v>20</v>
      </c>
      <c r="D670" t="s">
        <v>14</v>
      </c>
      <c r="E670">
        <v>159</v>
      </c>
      <c r="F670">
        <v>25</v>
      </c>
      <c r="G670">
        <v>33</v>
      </c>
      <c r="H670">
        <v>333.92519300432002</v>
      </c>
      <c r="I670">
        <v>0</v>
      </c>
      <c r="J670">
        <v>59.967802022501999</v>
      </c>
      <c r="K670" t="s">
        <v>15</v>
      </c>
      <c r="L670" t="s">
        <v>29</v>
      </c>
      <c r="M670" t="s">
        <v>17</v>
      </c>
      <c r="N670" t="b">
        <v>0</v>
      </c>
    </row>
    <row r="671" spans="1:14" x14ac:dyDescent="0.2">
      <c r="A671">
        <v>160</v>
      </c>
      <c r="B671" t="s">
        <v>24</v>
      </c>
      <c r="C671" t="s">
        <v>20</v>
      </c>
      <c r="D671" t="s">
        <v>18</v>
      </c>
      <c r="E671">
        <v>83</v>
      </c>
      <c r="F671">
        <v>82</v>
      </c>
      <c r="G671">
        <v>84</v>
      </c>
      <c r="H671">
        <v>298.01705395601999</v>
      </c>
      <c r="I671">
        <v>38.093886503539999</v>
      </c>
      <c r="J671">
        <v>60.260382662749002</v>
      </c>
      <c r="K671" t="s">
        <v>15</v>
      </c>
      <c r="L671" t="s">
        <v>29</v>
      </c>
      <c r="M671" t="s">
        <v>17</v>
      </c>
      <c r="N671" t="b">
        <v>0</v>
      </c>
    </row>
    <row r="672" spans="1:14" x14ac:dyDescent="0.2">
      <c r="A672">
        <v>161</v>
      </c>
      <c r="B672" t="s">
        <v>24</v>
      </c>
      <c r="C672" t="s">
        <v>19</v>
      </c>
      <c r="D672" t="s">
        <v>14</v>
      </c>
      <c r="E672">
        <v>152</v>
      </c>
      <c r="F672">
        <v>17</v>
      </c>
      <c r="G672">
        <v>39</v>
      </c>
      <c r="H672">
        <v>337.31389204102999</v>
      </c>
      <c r="I672">
        <v>17.914899731414</v>
      </c>
      <c r="J672">
        <v>35.462694485687997</v>
      </c>
      <c r="K672" t="s">
        <v>15</v>
      </c>
      <c r="L672" t="s">
        <v>29</v>
      </c>
      <c r="M672" t="s">
        <v>17</v>
      </c>
      <c r="N672" t="b">
        <v>0</v>
      </c>
    </row>
    <row r="673" spans="1:14" x14ac:dyDescent="0.2">
      <c r="A673">
        <v>162</v>
      </c>
      <c r="B673" t="s">
        <v>24</v>
      </c>
      <c r="C673" t="s">
        <v>20</v>
      </c>
      <c r="D673" t="s">
        <v>18</v>
      </c>
      <c r="E673">
        <v>97</v>
      </c>
      <c r="F673">
        <v>99</v>
      </c>
      <c r="G673">
        <v>102</v>
      </c>
      <c r="H673">
        <v>269.89441606144999</v>
      </c>
      <c r="I673">
        <v>31.88964744806</v>
      </c>
      <c r="J673">
        <v>60.624638476758001</v>
      </c>
      <c r="K673" t="s">
        <v>15</v>
      </c>
      <c r="L673" t="s">
        <v>29</v>
      </c>
      <c r="M673" t="s">
        <v>17</v>
      </c>
      <c r="N673" t="b">
        <v>0</v>
      </c>
    </row>
    <row r="674" spans="1:14" x14ac:dyDescent="0.2">
      <c r="A674">
        <v>163</v>
      </c>
      <c r="B674" t="s">
        <v>24</v>
      </c>
      <c r="C674" t="s">
        <v>19</v>
      </c>
      <c r="D674" t="s">
        <v>14</v>
      </c>
      <c r="E674">
        <v>158</v>
      </c>
      <c r="F674">
        <v>17</v>
      </c>
      <c r="G674">
        <v>37</v>
      </c>
      <c r="H674">
        <v>337.21328565967002</v>
      </c>
      <c r="I674">
        <v>16.560840907667</v>
      </c>
      <c r="J674">
        <v>29.176445448214999</v>
      </c>
      <c r="K674" t="s">
        <v>15</v>
      </c>
      <c r="L674" t="s">
        <v>29</v>
      </c>
      <c r="M674" t="s">
        <v>17</v>
      </c>
      <c r="N674" t="b">
        <v>0</v>
      </c>
    </row>
    <row r="675" spans="1:14" x14ac:dyDescent="0.2">
      <c r="A675">
        <v>164</v>
      </c>
      <c r="B675" t="s">
        <v>24</v>
      </c>
      <c r="C675" t="s">
        <v>20</v>
      </c>
      <c r="D675" t="s">
        <v>18</v>
      </c>
      <c r="E675">
        <v>92</v>
      </c>
      <c r="F675">
        <v>93</v>
      </c>
      <c r="G675">
        <v>96</v>
      </c>
      <c r="H675">
        <v>279.70788276654002</v>
      </c>
      <c r="I675">
        <v>29.435600045685</v>
      </c>
      <c r="J675">
        <v>64.649750756204995</v>
      </c>
      <c r="K675" t="s">
        <v>15</v>
      </c>
      <c r="L675" t="s">
        <v>29</v>
      </c>
      <c r="M675" t="s">
        <v>17</v>
      </c>
      <c r="N675" t="b">
        <v>0</v>
      </c>
    </row>
    <row r="676" spans="1:14" x14ac:dyDescent="0.2">
      <c r="A676">
        <v>165</v>
      </c>
      <c r="B676" t="s">
        <v>25</v>
      </c>
      <c r="C676" t="s">
        <v>20</v>
      </c>
      <c r="D676" t="s">
        <v>14</v>
      </c>
      <c r="E676">
        <v>36</v>
      </c>
      <c r="F676">
        <v>92</v>
      </c>
      <c r="G676">
        <v>18</v>
      </c>
      <c r="H676">
        <v>100.44092575782</v>
      </c>
      <c r="I676">
        <v>34.988130310959001</v>
      </c>
      <c r="J676">
        <v>64.919440163732006</v>
      </c>
      <c r="K676" t="s">
        <v>15</v>
      </c>
      <c r="L676" t="s">
        <v>29</v>
      </c>
      <c r="M676" t="s">
        <v>17</v>
      </c>
      <c r="N676" t="b">
        <v>0</v>
      </c>
    </row>
    <row r="677" spans="1:14" x14ac:dyDescent="0.2">
      <c r="A677">
        <v>166</v>
      </c>
      <c r="B677" t="s">
        <v>25</v>
      </c>
      <c r="C677" t="s">
        <v>20</v>
      </c>
      <c r="D677" t="s">
        <v>18</v>
      </c>
      <c r="E677">
        <v>81</v>
      </c>
      <c r="F677">
        <v>67</v>
      </c>
      <c r="G677">
        <v>8</v>
      </c>
      <c r="H677">
        <v>77.581185496607006</v>
      </c>
      <c r="I677">
        <v>34.999585252129997</v>
      </c>
      <c r="J677">
        <v>65.000414747869996</v>
      </c>
      <c r="K677" t="s">
        <v>15</v>
      </c>
      <c r="L677" t="s">
        <v>29</v>
      </c>
      <c r="M677" t="s">
        <v>17</v>
      </c>
      <c r="N677" t="b">
        <v>0</v>
      </c>
    </row>
    <row r="678" spans="1:14" x14ac:dyDescent="0.2">
      <c r="A678">
        <v>167</v>
      </c>
      <c r="B678" t="s">
        <v>25</v>
      </c>
      <c r="C678" t="s">
        <v>20</v>
      </c>
      <c r="D678" t="s">
        <v>14</v>
      </c>
      <c r="E678">
        <v>81</v>
      </c>
      <c r="F678">
        <v>74</v>
      </c>
      <c r="G678">
        <v>26</v>
      </c>
      <c r="H678">
        <v>76.324591223010003</v>
      </c>
      <c r="I678">
        <v>38.329974467709</v>
      </c>
      <c r="J678">
        <v>39.250979106259003</v>
      </c>
      <c r="K678" t="s">
        <v>15</v>
      </c>
      <c r="L678" t="s">
        <v>29</v>
      </c>
      <c r="M678" t="s">
        <v>17</v>
      </c>
      <c r="N678" t="b">
        <v>0</v>
      </c>
    </row>
    <row r="679" spans="1:14" x14ac:dyDescent="0.2">
      <c r="A679">
        <v>168</v>
      </c>
      <c r="B679" t="s">
        <v>25</v>
      </c>
      <c r="C679" t="s">
        <v>20</v>
      </c>
      <c r="D679" t="s">
        <v>18</v>
      </c>
      <c r="E679">
        <v>85</v>
      </c>
      <c r="F679">
        <v>100</v>
      </c>
      <c r="G679">
        <v>33</v>
      </c>
      <c r="H679">
        <v>61.330110012836002</v>
      </c>
      <c r="I679">
        <v>13.946525876774</v>
      </c>
      <c r="J679">
        <v>69.017283113687</v>
      </c>
      <c r="K679" t="s">
        <v>15</v>
      </c>
      <c r="L679" t="s">
        <v>29</v>
      </c>
      <c r="M679" t="s">
        <v>17</v>
      </c>
      <c r="N679" t="b">
        <v>0</v>
      </c>
    </row>
    <row r="680" spans="1:14" x14ac:dyDescent="0.2">
      <c r="A680">
        <v>169</v>
      </c>
      <c r="B680" t="s">
        <v>25</v>
      </c>
      <c r="C680" t="s">
        <v>25</v>
      </c>
      <c r="D680" t="s">
        <v>14</v>
      </c>
      <c r="E680">
        <v>82</v>
      </c>
      <c r="F680">
        <v>72</v>
      </c>
      <c r="G680">
        <v>27</v>
      </c>
      <c r="H680">
        <v>77.415452914322003</v>
      </c>
      <c r="I680">
        <v>38.553096481112</v>
      </c>
      <c r="J680">
        <v>38.553096481112</v>
      </c>
      <c r="K680" t="s">
        <v>15</v>
      </c>
      <c r="L680" t="s">
        <v>29</v>
      </c>
      <c r="M680" t="s">
        <v>17</v>
      </c>
      <c r="N680" t="b">
        <v>1</v>
      </c>
    </row>
    <row r="681" spans="1:14" x14ac:dyDescent="0.2">
      <c r="A681">
        <v>170</v>
      </c>
      <c r="B681" t="s">
        <v>25</v>
      </c>
      <c r="C681" t="s">
        <v>20</v>
      </c>
      <c r="D681" t="s">
        <v>18</v>
      </c>
      <c r="E681">
        <v>88</v>
      </c>
      <c r="F681">
        <v>104</v>
      </c>
      <c r="G681">
        <v>35</v>
      </c>
      <c r="H681">
        <v>58.108503554115003</v>
      </c>
      <c r="I681">
        <v>17.617280903099001</v>
      </c>
      <c r="J681">
        <v>66.248742728086995</v>
      </c>
      <c r="K681" t="s">
        <v>15</v>
      </c>
      <c r="L681" t="s">
        <v>29</v>
      </c>
      <c r="M681" t="s">
        <v>17</v>
      </c>
      <c r="N681" t="b">
        <v>0</v>
      </c>
    </row>
    <row r="682" spans="1:14" x14ac:dyDescent="0.2">
      <c r="A682">
        <v>171</v>
      </c>
      <c r="B682" t="s">
        <v>20</v>
      </c>
      <c r="C682" t="s">
        <v>20</v>
      </c>
      <c r="D682" t="s">
        <v>14</v>
      </c>
      <c r="E682">
        <v>280</v>
      </c>
      <c r="F682">
        <v>51</v>
      </c>
      <c r="G682">
        <v>2</v>
      </c>
      <c r="H682">
        <v>284.43177061770001</v>
      </c>
      <c r="I682">
        <v>99.989222198209006</v>
      </c>
      <c r="J682">
        <v>99.989222198209006</v>
      </c>
      <c r="K682" t="s">
        <v>15</v>
      </c>
      <c r="L682" t="s">
        <v>29</v>
      </c>
      <c r="M682" t="s">
        <v>17</v>
      </c>
      <c r="N682" t="b">
        <v>1</v>
      </c>
    </row>
    <row r="683" spans="1:14" x14ac:dyDescent="0.2">
      <c r="A683">
        <v>172</v>
      </c>
      <c r="B683" t="s">
        <v>20</v>
      </c>
      <c r="C683" t="s">
        <v>20</v>
      </c>
      <c r="D683" t="s">
        <v>18</v>
      </c>
      <c r="E683">
        <v>4</v>
      </c>
      <c r="F683">
        <v>2</v>
      </c>
      <c r="G683">
        <v>5</v>
      </c>
      <c r="H683">
        <v>7.0663250142483998</v>
      </c>
      <c r="I683">
        <v>99.993736460739001</v>
      </c>
      <c r="J683">
        <v>99.993736460739001</v>
      </c>
      <c r="K683" t="s">
        <v>15</v>
      </c>
      <c r="L683" t="s">
        <v>29</v>
      </c>
      <c r="M683" t="s">
        <v>17</v>
      </c>
      <c r="N683" t="b">
        <v>1</v>
      </c>
    </row>
    <row r="684" spans="1:14" x14ac:dyDescent="0.2">
      <c r="A684">
        <v>173</v>
      </c>
      <c r="B684" t="s">
        <v>20</v>
      </c>
      <c r="C684" t="s">
        <v>20</v>
      </c>
      <c r="D684" t="s">
        <v>14</v>
      </c>
      <c r="E684">
        <v>146</v>
      </c>
      <c r="F684">
        <v>12</v>
      </c>
      <c r="G684">
        <v>14</v>
      </c>
      <c r="H684">
        <v>147.46029498354</v>
      </c>
      <c r="I684">
        <v>66.314028759750002</v>
      </c>
      <c r="J684">
        <v>66.314028759750002</v>
      </c>
      <c r="K684" t="s">
        <v>15</v>
      </c>
      <c r="L684" t="s">
        <v>29</v>
      </c>
      <c r="M684" t="s">
        <v>17</v>
      </c>
      <c r="N684" t="b">
        <v>1</v>
      </c>
    </row>
    <row r="685" spans="1:14" x14ac:dyDescent="0.2">
      <c r="A685">
        <v>174</v>
      </c>
      <c r="B685" t="s">
        <v>20</v>
      </c>
      <c r="C685" t="s">
        <v>20</v>
      </c>
      <c r="D685" t="s">
        <v>18</v>
      </c>
      <c r="E685">
        <v>35</v>
      </c>
      <c r="F685">
        <v>35</v>
      </c>
      <c r="G685">
        <v>37</v>
      </c>
      <c r="H685">
        <v>62.001806199924999</v>
      </c>
      <c r="I685">
        <v>67.484461408659996</v>
      </c>
      <c r="J685">
        <v>67.484461408659996</v>
      </c>
      <c r="K685" t="s">
        <v>15</v>
      </c>
      <c r="L685" t="s">
        <v>29</v>
      </c>
      <c r="M685" t="s">
        <v>17</v>
      </c>
      <c r="N685" t="b">
        <v>1</v>
      </c>
    </row>
    <row r="686" spans="1:14" x14ac:dyDescent="0.2">
      <c r="A686">
        <v>175</v>
      </c>
      <c r="B686" t="s">
        <v>20</v>
      </c>
      <c r="C686" t="s">
        <v>20</v>
      </c>
      <c r="D686" t="s">
        <v>14</v>
      </c>
      <c r="E686">
        <v>182</v>
      </c>
      <c r="F686">
        <v>13</v>
      </c>
      <c r="G686">
        <v>14</v>
      </c>
      <c r="H686">
        <v>182.71087193664999</v>
      </c>
      <c r="I686">
        <v>66.896223947300001</v>
      </c>
      <c r="J686">
        <v>66.896223947300001</v>
      </c>
      <c r="K686" t="s">
        <v>15</v>
      </c>
      <c r="L686" t="s">
        <v>29</v>
      </c>
      <c r="M686" t="s">
        <v>17</v>
      </c>
      <c r="N686" t="b">
        <v>1</v>
      </c>
    </row>
    <row r="687" spans="1:14" x14ac:dyDescent="0.2">
      <c r="A687">
        <v>176</v>
      </c>
      <c r="B687" t="s">
        <v>20</v>
      </c>
      <c r="C687" t="s">
        <v>20</v>
      </c>
      <c r="D687" t="s">
        <v>18</v>
      </c>
      <c r="E687">
        <v>35</v>
      </c>
      <c r="F687">
        <v>35</v>
      </c>
      <c r="G687">
        <v>38</v>
      </c>
      <c r="H687">
        <v>61.81747422342</v>
      </c>
      <c r="I687">
        <v>68.174385917080997</v>
      </c>
      <c r="J687">
        <v>68.174385917080997</v>
      </c>
      <c r="K687" t="s">
        <v>15</v>
      </c>
      <c r="L687" t="s">
        <v>29</v>
      </c>
      <c r="M687" t="s">
        <v>17</v>
      </c>
      <c r="N687" t="b">
        <v>1</v>
      </c>
    </row>
    <row r="688" spans="1:14" x14ac:dyDescent="0.2">
      <c r="A688">
        <v>177</v>
      </c>
      <c r="B688" t="s">
        <v>13</v>
      </c>
      <c r="C688" t="s">
        <v>13</v>
      </c>
      <c r="D688" t="s">
        <v>14</v>
      </c>
      <c r="E688">
        <v>228</v>
      </c>
      <c r="F688">
        <v>100</v>
      </c>
      <c r="G688">
        <v>37</v>
      </c>
      <c r="H688">
        <v>330.87756628947</v>
      </c>
      <c r="I688">
        <v>72.860479380824003</v>
      </c>
      <c r="J688">
        <v>72.860479380824003</v>
      </c>
      <c r="K688" t="s">
        <v>15</v>
      </c>
      <c r="L688" t="s">
        <v>29</v>
      </c>
      <c r="M688" t="s">
        <v>26</v>
      </c>
      <c r="N688" t="b">
        <v>1</v>
      </c>
    </row>
    <row r="689" spans="1:14" x14ac:dyDescent="0.2">
      <c r="A689">
        <v>178</v>
      </c>
      <c r="B689" t="s">
        <v>13</v>
      </c>
      <c r="C689" t="s">
        <v>20</v>
      </c>
      <c r="D689" t="s">
        <v>18</v>
      </c>
      <c r="E689">
        <v>27</v>
      </c>
      <c r="F689">
        <v>64</v>
      </c>
      <c r="G689">
        <v>161</v>
      </c>
      <c r="H689">
        <v>116.9474354537</v>
      </c>
      <c r="I689">
        <v>2.5453669277227</v>
      </c>
      <c r="J689">
        <v>55.720783833973996</v>
      </c>
      <c r="K689" t="s">
        <v>15</v>
      </c>
      <c r="L689" t="s">
        <v>29</v>
      </c>
      <c r="M689" t="s">
        <v>26</v>
      </c>
      <c r="N689" t="b">
        <v>0</v>
      </c>
    </row>
    <row r="690" spans="1:14" x14ac:dyDescent="0.2">
      <c r="A690">
        <v>179</v>
      </c>
      <c r="B690" t="s">
        <v>13</v>
      </c>
      <c r="C690" t="s">
        <v>13</v>
      </c>
      <c r="D690" t="s">
        <v>14</v>
      </c>
      <c r="E690">
        <v>224</v>
      </c>
      <c r="F690">
        <v>97</v>
      </c>
      <c r="G690">
        <v>43</v>
      </c>
      <c r="H690">
        <v>323.62318191489999</v>
      </c>
      <c r="I690">
        <v>70.922367834471004</v>
      </c>
      <c r="J690">
        <v>70.922367834471004</v>
      </c>
      <c r="K690" t="s">
        <v>15</v>
      </c>
      <c r="L690" t="s">
        <v>29</v>
      </c>
      <c r="M690" t="s">
        <v>26</v>
      </c>
      <c r="N690" t="b">
        <v>1</v>
      </c>
    </row>
    <row r="691" spans="1:14" x14ac:dyDescent="0.2">
      <c r="A691">
        <v>180</v>
      </c>
      <c r="B691" t="s">
        <v>13</v>
      </c>
      <c r="C691" t="s">
        <v>13</v>
      </c>
      <c r="D691" t="s">
        <v>18</v>
      </c>
      <c r="E691">
        <v>3</v>
      </c>
      <c r="F691">
        <v>67</v>
      </c>
      <c r="G691">
        <v>214</v>
      </c>
      <c r="H691">
        <v>79.004168597352006</v>
      </c>
      <c r="I691">
        <v>69.439873849112999</v>
      </c>
      <c r="J691">
        <v>69.439873849112999</v>
      </c>
      <c r="K691" t="s">
        <v>15</v>
      </c>
      <c r="L691" t="s">
        <v>29</v>
      </c>
      <c r="M691" t="s">
        <v>26</v>
      </c>
      <c r="N691" t="b">
        <v>1</v>
      </c>
    </row>
    <row r="692" spans="1:14" x14ac:dyDescent="0.2">
      <c r="A692">
        <v>181</v>
      </c>
      <c r="B692" t="s">
        <v>13</v>
      </c>
      <c r="C692" t="s">
        <v>13</v>
      </c>
      <c r="D692" t="s">
        <v>14</v>
      </c>
      <c r="E692">
        <v>227</v>
      </c>
      <c r="F692">
        <v>97</v>
      </c>
      <c r="G692">
        <v>39</v>
      </c>
      <c r="H692">
        <v>327.85229373294999</v>
      </c>
      <c r="I692">
        <v>81.014733568883997</v>
      </c>
      <c r="J692">
        <v>81.014733568883997</v>
      </c>
      <c r="K692" t="s">
        <v>15</v>
      </c>
      <c r="L692" t="s">
        <v>29</v>
      </c>
      <c r="M692" t="s">
        <v>26</v>
      </c>
      <c r="N692" t="b">
        <v>1</v>
      </c>
    </row>
    <row r="693" spans="1:14" x14ac:dyDescent="0.2">
      <c r="A693">
        <v>182</v>
      </c>
      <c r="B693" t="s">
        <v>13</v>
      </c>
      <c r="C693" t="s">
        <v>13</v>
      </c>
      <c r="D693" t="s">
        <v>18</v>
      </c>
      <c r="E693">
        <v>3</v>
      </c>
      <c r="F693">
        <v>53</v>
      </c>
      <c r="G693">
        <v>198</v>
      </c>
      <c r="H693">
        <v>78.056961614339002</v>
      </c>
      <c r="I693">
        <v>67.361847462060993</v>
      </c>
      <c r="J693">
        <v>67.361847462060993</v>
      </c>
      <c r="K693" t="s">
        <v>15</v>
      </c>
      <c r="L693" t="s">
        <v>29</v>
      </c>
      <c r="M693" t="s">
        <v>26</v>
      </c>
      <c r="N693" t="b">
        <v>1</v>
      </c>
    </row>
    <row r="694" spans="1:14" x14ac:dyDescent="0.2">
      <c r="A694">
        <v>183</v>
      </c>
      <c r="B694" t="s">
        <v>19</v>
      </c>
      <c r="C694" t="s">
        <v>13</v>
      </c>
      <c r="D694" t="s">
        <v>14</v>
      </c>
      <c r="E694">
        <v>202</v>
      </c>
      <c r="F694">
        <v>100</v>
      </c>
      <c r="G694">
        <v>32</v>
      </c>
      <c r="H694">
        <v>225.30217793080001</v>
      </c>
      <c r="I694">
        <v>47.944910197211001</v>
      </c>
      <c r="J694">
        <v>48.290025567653998</v>
      </c>
      <c r="K694" t="s">
        <v>15</v>
      </c>
      <c r="L694" t="s">
        <v>29</v>
      </c>
      <c r="M694" t="s">
        <v>26</v>
      </c>
      <c r="N694" t="b">
        <v>0</v>
      </c>
    </row>
    <row r="695" spans="1:14" x14ac:dyDescent="0.2">
      <c r="A695">
        <v>184</v>
      </c>
      <c r="B695" t="s">
        <v>19</v>
      </c>
      <c r="C695" t="s">
        <v>19</v>
      </c>
      <c r="D695" t="s">
        <v>18</v>
      </c>
      <c r="E695">
        <v>14</v>
      </c>
      <c r="F695">
        <v>119</v>
      </c>
      <c r="G695">
        <v>150</v>
      </c>
      <c r="H695">
        <v>28.034165378838999</v>
      </c>
      <c r="I695">
        <v>66.253348313160998</v>
      </c>
      <c r="J695">
        <v>66.253348313160998</v>
      </c>
      <c r="K695" t="s">
        <v>15</v>
      </c>
      <c r="L695" t="s">
        <v>29</v>
      </c>
      <c r="M695" t="s">
        <v>26</v>
      </c>
      <c r="N695" t="b">
        <v>1</v>
      </c>
    </row>
    <row r="696" spans="1:14" x14ac:dyDescent="0.2">
      <c r="A696">
        <v>185</v>
      </c>
      <c r="B696" t="s">
        <v>19</v>
      </c>
      <c r="C696" t="s">
        <v>19</v>
      </c>
      <c r="D696" t="s">
        <v>14</v>
      </c>
      <c r="E696">
        <v>199</v>
      </c>
      <c r="F696">
        <v>99</v>
      </c>
      <c r="G696">
        <v>31</v>
      </c>
      <c r="H696">
        <v>223.07669038560999</v>
      </c>
      <c r="I696">
        <v>99.899491933196003</v>
      </c>
      <c r="J696">
        <v>99.899491933196003</v>
      </c>
      <c r="K696" t="s">
        <v>15</v>
      </c>
      <c r="L696" t="s">
        <v>29</v>
      </c>
      <c r="M696" t="s">
        <v>26</v>
      </c>
      <c r="N696" t="b">
        <v>1</v>
      </c>
    </row>
    <row r="697" spans="1:14" x14ac:dyDescent="0.2">
      <c r="A697">
        <v>186</v>
      </c>
      <c r="B697" t="s">
        <v>19</v>
      </c>
      <c r="C697" t="s">
        <v>19</v>
      </c>
      <c r="D697" t="s">
        <v>18</v>
      </c>
      <c r="E697">
        <v>0</v>
      </c>
      <c r="F697">
        <v>121</v>
      </c>
      <c r="G697">
        <v>159</v>
      </c>
      <c r="H697">
        <v>31.763070719567999</v>
      </c>
      <c r="I697">
        <v>87.771395728407001</v>
      </c>
      <c r="J697">
        <v>87.771395728407001</v>
      </c>
      <c r="K697" t="s">
        <v>15</v>
      </c>
      <c r="L697" t="s">
        <v>29</v>
      </c>
      <c r="M697" t="s">
        <v>26</v>
      </c>
      <c r="N697" t="b">
        <v>1</v>
      </c>
    </row>
    <row r="698" spans="1:14" x14ac:dyDescent="0.2">
      <c r="A698">
        <v>187</v>
      </c>
      <c r="B698" t="s">
        <v>19</v>
      </c>
      <c r="C698" t="s">
        <v>19</v>
      </c>
      <c r="D698" t="s">
        <v>14</v>
      </c>
      <c r="E698">
        <v>203</v>
      </c>
      <c r="F698">
        <v>99</v>
      </c>
      <c r="G698">
        <v>25</v>
      </c>
      <c r="H698">
        <v>229.06594229241</v>
      </c>
      <c r="I698">
        <v>90.026932330218003</v>
      </c>
      <c r="J698">
        <v>90.026932330218003</v>
      </c>
      <c r="K698" t="s">
        <v>15</v>
      </c>
      <c r="L698" t="s">
        <v>29</v>
      </c>
      <c r="M698" t="s">
        <v>26</v>
      </c>
      <c r="N698" t="b">
        <v>1</v>
      </c>
    </row>
    <row r="699" spans="1:14" x14ac:dyDescent="0.2">
      <c r="A699">
        <v>188</v>
      </c>
      <c r="B699" t="s">
        <v>19</v>
      </c>
      <c r="C699" t="s">
        <v>19</v>
      </c>
      <c r="D699" t="s">
        <v>18</v>
      </c>
      <c r="E699">
        <v>1</v>
      </c>
      <c r="F699">
        <v>90</v>
      </c>
      <c r="G699">
        <v>127</v>
      </c>
      <c r="H699">
        <v>38.012795293172999</v>
      </c>
      <c r="I699">
        <v>69.805947218528004</v>
      </c>
      <c r="J699">
        <v>69.805947218528004</v>
      </c>
      <c r="K699" t="s">
        <v>15</v>
      </c>
      <c r="L699" t="s">
        <v>29</v>
      </c>
      <c r="M699" t="s">
        <v>26</v>
      </c>
      <c r="N699" t="b">
        <v>1</v>
      </c>
    </row>
    <row r="700" spans="1:14" x14ac:dyDescent="0.2">
      <c r="A700">
        <v>189</v>
      </c>
      <c r="B700" t="s">
        <v>21</v>
      </c>
      <c r="C700" t="s">
        <v>19</v>
      </c>
      <c r="D700" t="s">
        <v>14</v>
      </c>
      <c r="E700">
        <v>144</v>
      </c>
      <c r="F700">
        <v>100</v>
      </c>
      <c r="G700">
        <v>28</v>
      </c>
      <c r="H700">
        <v>213.78159642873001</v>
      </c>
      <c r="I700">
        <v>27.356995216575001</v>
      </c>
      <c r="J700">
        <v>37.208978191032998</v>
      </c>
      <c r="K700" t="s">
        <v>15</v>
      </c>
      <c r="L700" t="s">
        <v>29</v>
      </c>
      <c r="M700" t="s">
        <v>26</v>
      </c>
      <c r="N700" t="b">
        <v>0</v>
      </c>
    </row>
    <row r="701" spans="1:14" x14ac:dyDescent="0.2">
      <c r="A701">
        <v>190</v>
      </c>
      <c r="B701" t="s">
        <v>21</v>
      </c>
      <c r="C701" t="s">
        <v>20</v>
      </c>
      <c r="D701" t="s">
        <v>18</v>
      </c>
      <c r="E701">
        <v>16</v>
      </c>
      <c r="F701">
        <v>128</v>
      </c>
      <c r="G701">
        <v>78</v>
      </c>
      <c r="H701">
        <v>149.89785885369</v>
      </c>
      <c r="I701">
        <v>0</v>
      </c>
      <c r="J701">
        <v>59.849754057334998</v>
      </c>
      <c r="K701" t="s">
        <v>15</v>
      </c>
      <c r="L701" t="s">
        <v>29</v>
      </c>
      <c r="M701" t="s">
        <v>26</v>
      </c>
      <c r="N701" t="b">
        <v>0</v>
      </c>
    </row>
    <row r="702" spans="1:14" x14ac:dyDescent="0.2">
      <c r="A702">
        <v>191</v>
      </c>
      <c r="B702" t="s">
        <v>21</v>
      </c>
      <c r="C702" t="s">
        <v>21</v>
      </c>
      <c r="D702" t="s">
        <v>14</v>
      </c>
      <c r="E702">
        <v>130</v>
      </c>
      <c r="F702">
        <v>96</v>
      </c>
      <c r="G702">
        <v>29</v>
      </c>
      <c r="H702">
        <v>207.09484705775</v>
      </c>
      <c r="I702">
        <v>96.549861654035993</v>
      </c>
      <c r="J702">
        <v>96.549861654035993</v>
      </c>
      <c r="K702" t="s">
        <v>15</v>
      </c>
      <c r="L702" t="s">
        <v>29</v>
      </c>
      <c r="M702" t="s">
        <v>26</v>
      </c>
      <c r="N702" t="b">
        <v>1</v>
      </c>
    </row>
    <row r="703" spans="1:14" x14ac:dyDescent="0.2">
      <c r="A703">
        <v>192</v>
      </c>
      <c r="B703" t="s">
        <v>21</v>
      </c>
      <c r="C703" t="s">
        <v>20</v>
      </c>
      <c r="D703" t="s">
        <v>18</v>
      </c>
      <c r="E703">
        <v>2</v>
      </c>
      <c r="F703">
        <v>145</v>
      </c>
      <c r="G703">
        <v>36</v>
      </c>
      <c r="H703">
        <v>115.47763846632</v>
      </c>
      <c r="I703">
        <v>36.829353660918002</v>
      </c>
      <c r="J703">
        <v>57.052107242992001</v>
      </c>
      <c r="K703" t="s">
        <v>15</v>
      </c>
      <c r="L703" t="s">
        <v>29</v>
      </c>
      <c r="M703" t="s">
        <v>26</v>
      </c>
      <c r="N703" t="b">
        <v>0</v>
      </c>
    </row>
    <row r="704" spans="1:14" x14ac:dyDescent="0.2">
      <c r="A704">
        <v>193</v>
      </c>
      <c r="B704" t="s">
        <v>21</v>
      </c>
      <c r="C704" t="s">
        <v>21</v>
      </c>
      <c r="D704" t="s">
        <v>14</v>
      </c>
      <c r="E704">
        <v>127</v>
      </c>
      <c r="F704">
        <v>94</v>
      </c>
      <c r="G704">
        <v>21</v>
      </c>
      <c r="H704">
        <v>206.12365683733</v>
      </c>
      <c r="I704">
        <v>75.266173214304999</v>
      </c>
      <c r="J704">
        <v>75.266173214304999</v>
      </c>
      <c r="K704" t="s">
        <v>15</v>
      </c>
      <c r="L704" t="s">
        <v>29</v>
      </c>
      <c r="M704" t="s">
        <v>26</v>
      </c>
      <c r="N704" t="b">
        <v>1</v>
      </c>
    </row>
    <row r="705" spans="1:14" x14ac:dyDescent="0.2">
      <c r="A705">
        <v>194</v>
      </c>
      <c r="B705" t="s">
        <v>21</v>
      </c>
      <c r="C705" t="s">
        <v>20</v>
      </c>
      <c r="D705" t="s">
        <v>18</v>
      </c>
      <c r="E705">
        <v>2</v>
      </c>
      <c r="F705">
        <v>104</v>
      </c>
      <c r="G705">
        <v>24</v>
      </c>
      <c r="H705">
        <v>152.84762726686</v>
      </c>
      <c r="I705">
        <v>18.650214979681</v>
      </c>
      <c r="J705">
        <v>75.838862873542993</v>
      </c>
      <c r="K705" t="s">
        <v>15</v>
      </c>
      <c r="L705" t="s">
        <v>29</v>
      </c>
      <c r="M705" t="s">
        <v>26</v>
      </c>
      <c r="N705" t="b">
        <v>0</v>
      </c>
    </row>
    <row r="706" spans="1:14" x14ac:dyDescent="0.2">
      <c r="A706">
        <v>195</v>
      </c>
      <c r="B706" t="s">
        <v>22</v>
      </c>
      <c r="C706" t="s">
        <v>13</v>
      </c>
      <c r="D706" t="s">
        <v>14</v>
      </c>
      <c r="E706">
        <v>269</v>
      </c>
      <c r="F706">
        <v>100</v>
      </c>
      <c r="G706">
        <v>39</v>
      </c>
      <c r="H706">
        <v>194.71537089168999</v>
      </c>
      <c r="I706">
        <v>40.178572940042997</v>
      </c>
      <c r="J706">
        <v>56.001119537108003</v>
      </c>
      <c r="K706" t="s">
        <v>15</v>
      </c>
      <c r="L706" t="s">
        <v>29</v>
      </c>
      <c r="M706" t="s">
        <v>26</v>
      </c>
      <c r="N706" t="b">
        <v>0</v>
      </c>
    </row>
    <row r="707" spans="1:14" x14ac:dyDescent="0.2">
      <c r="A707">
        <v>196</v>
      </c>
      <c r="B707" t="s">
        <v>22</v>
      </c>
      <c r="C707" t="s">
        <v>20</v>
      </c>
      <c r="D707" t="s">
        <v>18</v>
      </c>
      <c r="E707">
        <v>108</v>
      </c>
      <c r="F707">
        <v>50</v>
      </c>
      <c r="G707">
        <v>149</v>
      </c>
      <c r="H707">
        <v>57.403105340193001</v>
      </c>
      <c r="I707">
        <v>4.3153528375808001</v>
      </c>
      <c r="J707">
        <v>56.097555470411997</v>
      </c>
      <c r="K707" t="s">
        <v>15</v>
      </c>
      <c r="L707" t="s">
        <v>29</v>
      </c>
      <c r="M707" t="s">
        <v>26</v>
      </c>
      <c r="N707" t="b">
        <v>0</v>
      </c>
    </row>
    <row r="708" spans="1:14" x14ac:dyDescent="0.2">
      <c r="A708">
        <v>197</v>
      </c>
      <c r="B708" t="s">
        <v>22</v>
      </c>
      <c r="C708" t="s">
        <v>22</v>
      </c>
      <c r="D708" t="s">
        <v>14</v>
      </c>
      <c r="E708">
        <v>280</v>
      </c>
      <c r="F708">
        <v>88</v>
      </c>
      <c r="G708">
        <v>40</v>
      </c>
      <c r="H708">
        <v>196.30413652248001</v>
      </c>
      <c r="I708">
        <v>81.313089259858003</v>
      </c>
      <c r="J708">
        <v>81.313089259858003</v>
      </c>
      <c r="K708" t="s">
        <v>15</v>
      </c>
      <c r="L708" t="s">
        <v>29</v>
      </c>
      <c r="M708" t="s">
        <v>26</v>
      </c>
      <c r="N708" t="b">
        <v>1</v>
      </c>
    </row>
    <row r="709" spans="1:14" x14ac:dyDescent="0.2">
      <c r="A709">
        <v>198</v>
      </c>
      <c r="B709" t="s">
        <v>22</v>
      </c>
      <c r="C709" t="s">
        <v>22</v>
      </c>
      <c r="D709" t="s">
        <v>18</v>
      </c>
      <c r="E709">
        <v>125</v>
      </c>
      <c r="F709">
        <v>38</v>
      </c>
      <c r="G709">
        <v>166</v>
      </c>
      <c r="H709">
        <v>53.894235146162004</v>
      </c>
      <c r="I709">
        <v>67.106450864156002</v>
      </c>
      <c r="J709">
        <v>67.106450864156002</v>
      </c>
      <c r="K709" t="s">
        <v>15</v>
      </c>
      <c r="L709" t="s">
        <v>29</v>
      </c>
      <c r="M709" t="s">
        <v>26</v>
      </c>
      <c r="N709" t="b">
        <v>1</v>
      </c>
    </row>
    <row r="710" spans="1:14" x14ac:dyDescent="0.2">
      <c r="A710">
        <v>199</v>
      </c>
      <c r="B710" t="s">
        <v>22</v>
      </c>
      <c r="C710" t="s">
        <v>22</v>
      </c>
      <c r="D710" t="s">
        <v>14</v>
      </c>
      <c r="E710">
        <v>279</v>
      </c>
      <c r="F710">
        <v>88</v>
      </c>
      <c r="G710">
        <v>40</v>
      </c>
      <c r="H710">
        <v>195.96440087407001</v>
      </c>
      <c r="I710">
        <v>75.149233110186998</v>
      </c>
      <c r="J710">
        <v>75.149233110186998</v>
      </c>
      <c r="K710" t="s">
        <v>15</v>
      </c>
      <c r="L710" t="s">
        <v>29</v>
      </c>
      <c r="M710" t="s">
        <v>26</v>
      </c>
      <c r="N710" t="b">
        <v>1</v>
      </c>
    </row>
    <row r="711" spans="1:14" x14ac:dyDescent="0.2">
      <c r="A711">
        <v>200</v>
      </c>
      <c r="B711" t="s">
        <v>22</v>
      </c>
      <c r="C711" t="s">
        <v>22</v>
      </c>
      <c r="D711" t="s">
        <v>18</v>
      </c>
      <c r="E711">
        <v>124</v>
      </c>
      <c r="F711">
        <v>39</v>
      </c>
      <c r="G711">
        <v>166</v>
      </c>
      <c r="H711">
        <v>54.172113713529001</v>
      </c>
      <c r="I711">
        <v>66.629553350698998</v>
      </c>
      <c r="J711">
        <v>66.629553350698998</v>
      </c>
      <c r="K711" t="s">
        <v>15</v>
      </c>
      <c r="L711" t="s">
        <v>29</v>
      </c>
      <c r="M711" t="s">
        <v>26</v>
      </c>
      <c r="N711" t="b">
        <v>1</v>
      </c>
    </row>
    <row r="712" spans="1:14" x14ac:dyDescent="0.2">
      <c r="A712">
        <v>201</v>
      </c>
      <c r="B712" t="s">
        <v>23</v>
      </c>
      <c r="C712" t="s">
        <v>23</v>
      </c>
      <c r="D712" t="s">
        <v>14</v>
      </c>
      <c r="E712">
        <v>111</v>
      </c>
      <c r="F712">
        <v>100</v>
      </c>
      <c r="G712">
        <v>34</v>
      </c>
      <c r="H712">
        <v>178.45428111799001</v>
      </c>
      <c r="I712">
        <v>96.822636318031996</v>
      </c>
      <c r="J712">
        <v>96.822636318031996</v>
      </c>
      <c r="K712" t="s">
        <v>15</v>
      </c>
      <c r="L712" t="s">
        <v>29</v>
      </c>
      <c r="M712" t="s">
        <v>26</v>
      </c>
      <c r="N712" t="b">
        <v>1</v>
      </c>
    </row>
    <row r="713" spans="1:14" x14ac:dyDescent="0.2">
      <c r="A713">
        <v>202</v>
      </c>
      <c r="B713" t="s">
        <v>23</v>
      </c>
      <c r="C713" t="s">
        <v>20</v>
      </c>
      <c r="D713" t="s">
        <v>18</v>
      </c>
      <c r="E713">
        <v>142</v>
      </c>
      <c r="F713">
        <v>32</v>
      </c>
      <c r="G713">
        <v>33</v>
      </c>
      <c r="H713">
        <v>122.05891902127</v>
      </c>
      <c r="I713">
        <v>36.512145341196003</v>
      </c>
      <c r="J713">
        <v>63.265583657466998</v>
      </c>
      <c r="K713" t="s">
        <v>15</v>
      </c>
      <c r="L713" t="s">
        <v>29</v>
      </c>
      <c r="M713" t="s">
        <v>26</v>
      </c>
      <c r="N713" t="b">
        <v>0</v>
      </c>
    </row>
    <row r="714" spans="1:14" x14ac:dyDescent="0.2">
      <c r="A714">
        <v>203</v>
      </c>
      <c r="B714" t="s">
        <v>23</v>
      </c>
      <c r="C714" t="s">
        <v>23</v>
      </c>
      <c r="D714" t="s">
        <v>14</v>
      </c>
      <c r="E714">
        <v>60</v>
      </c>
      <c r="F714">
        <v>90</v>
      </c>
      <c r="G714">
        <v>34</v>
      </c>
      <c r="H714">
        <v>217.64012851448001</v>
      </c>
      <c r="I714">
        <v>97.340883719388003</v>
      </c>
      <c r="J714">
        <v>97.340883719388003</v>
      </c>
      <c r="K714" t="s">
        <v>15</v>
      </c>
      <c r="L714" t="s">
        <v>29</v>
      </c>
      <c r="M714" t="s">
        <v>26</v>
      </c>
      <c r="N714" t="b">
        <v>1</v>
      </c>
    </row>
    <row r="715" spans="1:14" x14ac:dyDescent="0.2">
      <c r="A715">
        <v>204</v>
      </c>
      <c r="B715" t="s">
        <v>23</v>
      </c>
      <c r="C715" t="s">
        <v>20</v>
      </c>
      <c r="D715" t="s">
        <v>18</v>
      </c>
      <c r="E715">
        <v>145</v>
      </c>
      <c r="F715">
        <v>38</v>
      </c>
      <c r="G715">
        <v>29</v>
      </c>
      <c r="H715">
        <v>120.00212866132</v>
      </c>
      <c r="I715">
        <v>31.790686792841999</v>
      </c>
      <c r="J715">
        <v>54.075992646110997</v>
      </c>
      <c r="K715" t="s">
        <v>15</v>
      </c>
      <c r="L715" t="s">
        <v>29</v>
      </c>
      <c r="M715" t="s">
        <v>26</v>
      </c>
      <c r="N715" t="b">
        <v>0</v>
      </c>
    </row>
    <row r="716" spans="1:14" x14ac:dyDescent="0.2">
      <c r="A716">
        <v>205</v>
      </c>
      <c r="B716" t="s">
        <v>23</v>
      </c>
      <c r="C716" t="s">
        <v>23</v>
      </c>
      <c r="D716" t="s">
        <v>14</v>
      </c>
      <c r="E716">
        <v>281</v>
      </c>
      <c r="F716">
        <v>93</v>
      </c>
      <c r="G716">
        <v>30</v>
      </c>
      <c r="H716">
        <v>101.44402846835</v>
      </c>
      <c r="I716">
        <v>96.261306236436994</v>
      </c>
      <c r="J716">
        <v>96.261306236436994</v>
      </c>
      <c r="K716" t="s">
        <v>15</v>
      </c>
      <c r="L716" t="s">
        <v>29</v>
      </c>
      <c r="M716" t="s">
        <v>26</v>
      </c>
      <c r="N716" t="b">
        <v>1</v>
      </c>
    </row>
    <row r="717" spans="1:14" x14ac:dyDescent="0.2">
      <c r="A717">
        <v>206</v>
      </c>
      <c r="B717" t="s">
        <v>23</v>
      </c>
      <c r="C717" t="s">
        <v>20</v>
      </c>
      <c r="D717" t="s">
        <v>18</v>
      </c>
      <c r="E717">
        <v>131</v>
      </c>
      <c r="F717">
        <v>26</v>
      </c>
      <c r="G717">
        <v>25</v>
      </c>
      <c r="H717">
        <v>128.98351530949</v>
      </c>
      <c r="I717">
        <v>25.531112183655999</v>
      </c>
      <c r="J717">
        <v>61.173085354485998</v>
      </c>
      <c r="K717" t="s">
        <v>15</v>
      </c>
      <c r="L717" t="s">
        <v>29</v>
      </c>
      <c r="M717" t="s">
        <v>26</v>
      </c>
      <c r="N717" t="b">
        <v>0</v>
      </c>
    </row>
    <row r="718" spans="1:14" x14ac:dyDescent="0.2">
      <c r="A718">
        <v>207</v>
      </c>
      <c r="B718" t="s">
        <v>24</v>
      </c>
      <c r="C718" t="s">
        <v>13</v>
      </c>
      <c r="D718" t="s">
        <v>14</v>
      </c>
      <c r="E718">
        <v>155</v>
      </c>
      <c r="F718">
        <v>25</v>
      </c>
      <c r="G718">
        <v>46</v>
      </c>
      <c r="H718">
        <v>326.77278321634998</v>
      </c>
      <c r="I718">
        <v>18.278982552940001</v>
      </c>
      <c r="J718">
        <v>39.655708482469002</v>
      </c>
      <c r="K718" t="s">
        <v>15</v>
      </c>
      <c r="L718" t="s">
        <v>29</v>
      </c>
      <c r="M718" t="s">
        <v>26</v>
      </c>
      <c r="N718" t="b">
        <v>0</v>
      </c>
    </row>
    <row r="719" spans="1:14" x14ac:dyDescent="0.2">
      <c r="A719">
        <v>208</v>
      </c>
      <c r="B719" t="s">
        <v>24</v>
      </c>
      <c r="C719" t="s">
        <v>24</v>
      </c>
      <c r="D719" t="s">
        <v>18</v>
      </c>
      <c r="E719">
        <v>110</v>
      </c>
      <c r="F719">
        <v>117</v>
      </c>
      <c r="G719">
        <v>123</v>
      </c>
      <c r="H719">
        <v>239.95055555861001</v>
      </c>
      <c r="I719">
        <v>34.554591823202998</v>
      </c>
      <c r="J719">
        <v>34.554591823202998</v>
      </c>
      <c r="K719" t="s">
        <v>15</v>
      </c>
      <c r="L719" t="s">
        <v>29</v>
      </c>
      <c r="M719" t="s">
        <v>26</v>
      </c>
      <c r="N719" t="b">
        <v>1</v>
      </c>
    </row>
    <row r="720" spans="1:14" x14ac:dyDescent="0.2">
      <c r="A720">
        <v>209</v>
      </c>
      <c r="B720" t="s">
        <v>24</v>
      </c>
      <c r="C720" t="s">
        <v>19</v>
      </c>
      <c r="D720" t="s">
        <v>14</v>
      </c>
      <c r="E720">
        <v>147</v>
      </c>
      <c r="F720">
        <v>21</v>
      </c>
      <c r="G720">
        <v>43</v>
      </c>
      <c r="H720">
        <v>334.11804449217999</v>
      </c>
      <c r="I720">
        <v>20.418611677063002</v>
      </c>
      <c r="J720">
        <v>57.973406626606</v>
      </c>
      <c r="K720" t="s">
        <v>15</v>
      </c>
      <c r="L720" t="s">
        <v>29</v>
      </c>
      <c r="M720" t="s">
        <v>26</v>
      </c>
      <c r="N720" t="b">
        <v>0</v>
      </c>
    </row>
    <row r="721" spans="1:14" x14ac:dyDescent="0.2">
      <c r="A721">
        <v>210</v>
      </c>
      <c r="B721" t="s">
        <v>24</v>
      </c>
      <c r="C721" t="s">
        <v>20</v>
      </c>
      <c r="D721" t="s">
        <v>18</v>
      </c>
      <c r="E721">
        <v>106</v>
      </c>
      <c r="F721">
        <v>110</v>
      </c>
      <c r="G721">
        <v>113</v>
      </c>
      <c r="H721">
        <v>251.63933997129999</v>
      </c>
      <c r="I721">
        <v>29.344450134662001</v>
      </c>
      <c r="J721">
        <v>37.894193890672</v>
      </c>
      <c r="K721" t="s">
        <v>15</v>
      </c>
      <c r="L721" t="s">
        <v>29</v>
      </c>
      <c r="M721" t="s">
        <v>26</v>
      </c>
      <c r="N721" t="b">
        <v>0</v>
      </c>
    </row>
    <row r="722" spans="1:14" x14ac:dyDescent="0.2">
      <c r="A722">
        <v>211</v>
      </c>
      <c r="B722" t="s">
        <v>24</v>
      </c>
      <c r="C722" t="s">
        <v>19</v>
      </c>
      <c r="D722" t="s">
        <v>14</v>
      </c>
      <c r="E722">
        <v>166</v>
      </c>
      <c r="F722">
        <v>22</v>
      </c>
      <c r="G722">
        <v>37</v>
      </c>
      <c r="H722">
        <v>331.52568549034999</v>
      </c>
      <c r="I722">
        <v>18.872968561754998</v>
      </c>
      <c r="J722">
        <v>59.354360937437001</v>
      </c>
      <c r="K722" t="s">
        <v>15</v>
      </c>
      <c r="L722" t="s">
        <v>29</v>
      </c>
      <c r="M722" t="s">
        <v>26</v>
      </c>
      <c r="N722" t="b">
        <v>0</v>
      </c>
    </row>
    <row r="723" spans="1:14" x14ac:dyDescent="0.2">
      <c r="A723">
        <v>212</v>
      </c>
      <c r="B723" t="s">
        <v>24</v>
      </c>
      <c r="C723" t="s">
        <v>20</v>
      </c>
      <c r="D723" t="s">
        <v>18</v>
      </c>
      <c r="E723">
        <v>88</v>
      </c>
      <c r="F723">
        <v>94</v>
      </c>
      <c r="G723">
        <v>99</v>
      </c>
      <c r="H723">
        <v>279.29515064228002</v>
      </c>
      <c r="I723">
        <v>21.974865614672002</v>
      </c>
      <c r="J723">
        <v>50.570515914391002</v>
      </c>
      <c r="K723" t="s">
        <v>15</v>
      </c>
      <c r="L723" t="s">
        <v>29</v>
      </c>
      <c r="M723" t="s">
        <v>26</v>
      </c>
      <c r="N723" t="b">
        <v>0</v>
      </c>
    </row>
    <row r="724" spans="1:14" x14ac:dyDescent="0.2">
      <c r="A724">
        <v>213</v>
      </c>
      <c r="B724" t="s">
        <v>25</v>
      </c>
      <c r="C724" t="s">
        <v>21</v>
      </c>
      <c r="D724" t="s">
        <v>14</v>
      </c>
      <c r="E724">
        <v>112</v>
      </c>
      <c r="F724">
        <v>74</v>
      </c>
      <c r="G724">
        <v>39</v>
      </c>
      <c r="H724">
        <v>67.986561473131999</v>
      </c>
      <c r="I724">
        <v>25.176606414428001</v>
      </c>
      <c r="J724">
        <v>43.449212571544003</v>
      </c>
      <c r="K724" t="s">
        <v>15</v>
      </c>
      <c r="L724" t="s">
        <v>29</v>
      </c>
      <c r="M724" t="s">
        <v>26</v>
      </c>
      <c r="N724" t="b">
        <v>0</v>
      </c>
    </row>
    <row r="725" spans="1:14" x14ac:dyDescent="0.2">
      <c r="A725">
        <v>214</v>
      </c>
      <c r="B725" t="s">
        <v>25</v>
      </c>
      <c r="C725" t="s">
        <v>20</v>
      </c>
      <c r="D725" t="s">
        <v>18</v>
      </c>
      <c r="E725">
        <v>88</v>
      </c>
      <c r="F725">
        <v>124</v>
      </c>
      <c r="G725">
        <v>76</v>
      </c>
      <c r="H725">
        <v>86.164282962247995</v>
      </c>
      <c r="I725">
        <v>1.9092509089184999</v>
      </c>
      <c r="J725">
        <v>60.046970901628001</v>
      </c>
      <c r="K725" t="s">
        <v>15</v>
      </c>
      <c r="L725" t="s">
        <v>29</v>
      </c>
      <c r="M725" t="s">
        <v>26</v>
      </c>
      <c r="N725" t="b">
        <v>0</v>
      </c>
    </row>
    <row r="726" spans="1:14" x14ac:dyDescent="0.2">
      <c r="A726">
        <v>215</v>
      </c>
      <c r="B726" t="s">
        <v>25</v>
      </c>
      <c r="C726" t="s">
        <v>25</v>
      </c>
      <c r="D726" t="s">
        <v>14</v>
      </c>
      <c r="E726">
        <v>82</v>
      </c>
      <c r="F726">
        <v>76</v>
      </c>
      <c r="G726">
        <v>34</v>
      </c>
      <c r="H726">
        <v>76.868445134536998</v>
      </c>
      <c r="I726">
        <v>48.778171180565003</v>
      </c>
      <c r="J726">
        <v>48.778171180565003</v>
      </c>
      <c r="K726" t="s">
        <v>15</v>
      </c>
      <c r="L726" t="s">
        <v>29</v>
      </c>
      <c r="M726" t="s">
        <v>26</v>
      </c>
      <c r="N726" t="b">
        <v>1</v>
      </c>
    </row>
    <row r="727" spans="1:14" x14ac:dyDescent="0.2">
      <c r="A727">
        <v>216</v>
      </c>
      <c r="B727" t="s">
        <v>25</v>
      </c>
      <c r="C727" t="s">
        <v>20</v>
      </c>
      <c r="D727" t="s">
        <v>18</v>
      </c>
      <c r="E727">
        <v>105</v>
      </c>
      <c r="F727">
        <v>129</v>
      </c>
      <c r="G727">
        <v>43</v>
      </c>
      <c r="H727">
        <v>48.300655127751</v>
      </c>
      <c r="I727">
        <v>23.621974718242001</v>
      </c>
      <c r="J727">
        <v>52.860316629884998</v>
      </c>
      <c r="K727" t="s">
        <v>15</v>
      </c>
      <c r="L727" t="s">
        <v>29</v>
      </c>
      <c r="M727" t="s">
        <v>26</v>
      </c>
      <c r="N727" t="b">
        <v>0</v>
      </c>
    </row>
    <row r="728" spans="1:14" x14ac:dyDescent="0.2">
      <c r="A728">
        <v>217</v>
      </c>
      <c r="B728" t="s">
        <v>25</v>
      </c>
      <c r="C728" t="s">
        <v>21</v>
      </c>
      <c r="D728" t="s">
        <v>14</v>
      </c>
      <c r="E728">
        <v>87</v>
      </c>
      <c r="F728">
        <v>74</v>
      </c>
      <c r="G728">
        <v>23</v>
      </c>
      <c r="H728">
        <v>71.921810495632002</v>
      </c>
      <c r="I728">
        <v>28.433466828284999</v>
      </c>
      <c r="J728">
        <v>38.280088865636998</v>
      </c>
      <c r="K728" t="s">
        <v>15</v>
      </c>
      <c r="L728" t="s">
        <v>29</v>
      </c>
      <c r="M728" t="s">
        <v>26</v>
      </c>
      <c r="N728" t="b">
        <v>0</v>
      </c>
    </row>
    <row r="729" spans="1:14" x14ac:dyDescent="0.2">
      <c r="A729">
        <v>218</v>
      </c>
      <c r="B729" t="s">
        <v>25</v>
      </c>
      <c r="C729" t="s">
        <v>20</v>
      </c>
      <c r="D729" t="s">
        <v>18</v>
      </c>
      <c r="E729">
        <v>69</v>
      </c>
      <c r="F729">
        <v>91</v>
      </c>
      <c r="G729">
        <v>29</v>
      </c>
      <c r="H729">
        <v>75.708936272513</v>
      </c>
      <c r="I729">
        <v>10.406342913775999</v>
      </c>
      <c r="J729">
        <v>73.828480478665995</v>
      </c>
      <c r="K729" t="s">
        <v>15</v>
      </c>
      <c r="L729" t="s">
        <v>29</v>
      </c>
      <c r="M729" t="s">
        <v>26</v>
      </c>
      <c r="N729" t="b">
        <v>0</v>
      </c>
    </row>
    <row r="730" spans="1:14" x14ac:dyDescent="0.2">
      <c r="A730">
        <v>219</v>
      </c>
      <c r="B730" t="s">
        <v>20</v>
      </c>
      <c r="C730" t="s">
        <v>20</v>
      </c>
      <c r="D730" t="s">
        <v>14</v>
      </c>
      <c r="E730">
        <v>251</v>
      </c>
      <c r="F730">
        <v>57</v>
      </c>
      <c r="G730">
        <v>12</v>
      </c>
      <c r="H730">
        <v>257.89723407640003</v>
      </c>
      <c r="I730">
        <v>62.109537451732997</v>
      </c>
      <c r="J730">
        <v>62.109537451732997</v>
      </c>
      <c r="K730" t="s">
        <v>15</v>
      </c>
      <c r="L730" t="s">
        <v>29</v>
      </c>
      <c r="M730" t="s">
        <v>26</v>
      </c>
      <c r="N730" t="b">
        <v>1</v>
      </c>
    </row>
    <row r="731" spans="1:14" x14ac:dyDescent="0.2">
      <c r="A731">
        <v>220</v>
      </c>
      <c r="B731" t="s">
        <v>20</v>
      </c>
      <c r="C731" t="s">
        <v>20</v>
      </c>
      <c r="D731" t="s">
        <v>18</v>
      </c>
      <c r="E731">
        <v>22</v>
      </c>
      <c r="F731">
        <v>30</v>
      </c>
      <c r="G731">
        <v>40</v>
      </c>
      <c r="H731">
        <v>54.948931540076003</v>
      </c>
      <c r="I731">
        <v>62.781203287963002</v>
      </c>
      <c r="J731">
        <v>62.781203287963002</v>
      </c>
      <c r="K731" t="s">
        <v>15</v>
      </c>
      <c r="L731" t="s">
        <v>29</v>
      </c>
      <c r="M731" t="s">
        <v>26</v>
      </c>
      <c r="N731" t="b">
        <v>1</v>
      </c>
    </row>
    <row r="732" spans="1:14" x14ac:dyDescent="0.2">
      <c r="A732">
        <v>221</v>
      </c>
      <c r="B732" t="s">
        <v>20</v>
      </c>
      <c r="C732" t="s">
        <v>20</v>
      </c>
      <c r="D732" t="s">
        <v>14</v>
      </c>
      <c r="E732">
        <v>145</v>
      </c>
      <c r="F732">
        <v>12</v>
      </c>
      <c r="G732">
        <v>23</v>
      </c>
      <c r="H732">
        <v>147.64806792899</v>
      </c>
      <c r="I732">
        <v>64.766690860324005</v>
      </c>
      <c r="J732">
        <v>64.766690860324005</v>
      </c>
      <c r="K732" t="s">
        <v>15</v>
      </c>
      <c r="L732" t="s">
        <v>29</v>
      </c>
      <c r="M732" t="s">
        <v>26</v>
      </c>
      <c r="N732" t="b">
        <v>1</v>
      </c>
    </row>
    <row r="733" spans="1:14" x14ac:dyDescent="0.2">
      <c r="A733">
        <v>222</v>
      </c>
      <c r="B733" t="s">
        <v>20</v>
      </c>
      <c r="C733" t="s">
        <v>20</v>
      </c>
      <c r="D733" t="s">
        <v>18</v>
      </c>
      <c r="E733">
        <v>59</v>
      </c>
      <c r="F733">
        <v>58</v>
      </c>
      <c r="G733">
        <v>58</v>
      </c>
      <c r="H733">
        <v>100.92745010815</v>
      </c>
      <c r="I733">
        <v>69.275111358369003</v>
      </c>
      <c r="J733">
        <v>69.275111358369003</v>
      </c>
      <c r="K733" t="s">
        <v>15</v>
      </c>
      <c r="L733" t="s">
        <v>29</v>
      </c>
      <c r="M733" t="s">
        <v>26</v>
      </c>
      <c r="N733" t="b">
        <v>1</v>
      </c>
    </row>
    <row r="734" spans="1:14" x14ac:dyDescent="0.2">
      <c r="A734">
        <v>223</v>
      </c>
      <c r="B734" t="s">
        <v>20</v>
      </c>
      <c r="C734" t="s">
        <v>20</v>
      </c>
      <c r="D734" t="s">
        <v>14</v>
      </c>
      <c r="E734">
        <v>200</v>
      </c>
      <c r="F734">
        <v>12</v>
      </c>
      <c r="G734">
        <v>23</v>
      </c>
      <c r="H734">
        <v>201.78005882881999</v>
      </c>
      <c r="I734">
        <v>63.432527328394002</v>
      </c>
      <c r="J734">
        <v>63.432527328394002</v>
      </c>
      <c r="K734" t="s">
        <v>15</v>
      </c>
      <c r="L734" t="s">
        <v>29</v>
      </c>
      <c r="M734" t="s">
        <v>26</v>
      </c>
      <c r="N734" t="b">
        <v>1</v>
      </c>
    </row>
    <row r="735" spans="1:14" x14ac:dyDescent="0.2">
      <c r="A735">
        <v>224</v>
      </c>
      <c r="B735" t="s">
        <v>20</v>
      </c>
      <c r="C735" t="s">
        <v>20</v>
      </c>
      <c r="D735" t="s">
        <v>18</v>
      </c>
      <c r="E735">
        <v>58</v>
      </c>
      <c r="F735">
        <v>56</v>
      </c>
      <c r="G735">
        <v>59</v>
      </c>
      <c r="H735">
        <v>100.13045307957999</v>
      </c>
      <c r="I735">
        <v>70.206358387891996</v>
      </c>
      <c r="J735">
        <v>70.206358387891996</v>
      </c>
      <c r="K735" t="s">
        <v>15</v>
      </c>
      <c r="L735" t="s">
        <v>29</v>
      </c>
      <c r="M735" t="s">
        <v>26</v>
      </c>
      <c r="N735" t="b">
        <v>1</v>
      </c>
    </row>
    <row r="736" spans="1:14" x14ac:dyDescent="0.2">
      <c r="A736">
        <v>225</v>
      </c>
      <c r="B736" t="s">
        <v>13</v>
      </c>
      <c r="C736" t="s">
        <v>13</v>
      </c>
      <c r="D736" t="s">
        <v>14</v>
      </c>
      <c r="E736">
        <v>226</v>
      </c>
      <c r="F736">
        <v>97</v>
      </c>
      <c r="G736">
        <v>36</v>
      </c>
      <c r="H736">
        <v>329.48401417769998</v>
      </c>
      <c r="I736">
        <v>72.137454360568995</v>
      </c>
      <c r="J736">
        <v>72.137454360568995</v>
      </c>
      <c r="K736" t="s">
        <v>15</v>
      </c>
      <c r="L736" t="s">
        <v>29</v>
      </c>
      <c r="M736" t="s">
        <v>27</v>
      </c>
      <c r="N736" t="b">
        <v>1</v>
      </c>
    </row>
    <row r="737" spans="1:14" x14ac:dyDescent="0.2">
      <c r="A737">
        <v>226</v>
      </c>
      <c r="B737" t="s">
        <v>13</v>
      </c>
      <c r="C737" t="s">
        <v>19</v>
      </c>
      <c r="D737" t="s">
        <v>18</v>
      </c>
      <c r="E737">
        <v>3</v>
      </c>
      <c r="F737">
        <v>57</v>
      </c>
      <c r="G737">
        <v>181</v>
      </c>
      <c r="H737">
        <v>93.203244860305006</v>
      </c>
      <c r="I737">
        <v>43.516382299085002</v>
      </c>
      <c r="J737">
        <v>43.575257625607001</v>
      </c>
      <c r="K737" t="s">
        <v>15</v>
      </c>
      <c r="L737" t="s">
        <v>29</v>
      </c>
      <c r="M737" t="s">
        <v>27</v>
      </c>
      <c r="N737" t="b">
        <v>0</v>
      </c>
    </row>
    <row r="738" spans="1:14" x14ac:dyDescent="0.2">
      <c r="A738">
        <v>227</v>
      </c>
      <c r="B738" t="s">
        <v>13</v>
      </c>
      <c r="C738" t="s">
        <v>13</v>
      </c>
      <c r="D738" t="s">
        <v>14</v>
      </c>
      <c r="E738">
        <v>225</v>
      </c>
      <c r="F738">
        <v>97</v>
      </c>
      <c r="G738">
        <v>38</v>
      </c>
      <c r="H738">
        <v>327.88280000837</v>
      </c>
      <c r="I738">
        <v>70.033416721623993</v>
      </c>
      <c r="J738">
        <v>70.033416721623993</v>
      </c>
      <c r="K738" t="s">
        <v>15</v>
      </c>
      <c r="L738" t="s">
        <v>29</v>
      </c>
      <c r="M738" t="s">
        <v>27</v>
      </c>
      <c r="N738" t="b">
        <v>1</v>
      </c>
    </row>
    <row r="739" spans="1:14" x14ac:dyDescent="0.2">
      <c r="A739">
        <v>228</v>
      </c>
      <c r="B739" t="s">
        <v>13</v>
      </c>
      <c r="C739" t="s">
        <v>13</v>
      </c>
      <c r="D739" t="s">
        <v>18</v>
      </c>
      <c r="E739">
        <v>3</v>
      </c>
      <c r="F739">
        <v>61</v>
      </c>
      <c r="G739">
        <v>189</v>
      </c>
      <c r="H739">
        <v>90.214646767901996</v>
      </c>
      <c r="I739">
        <v>50.295666142266001</v>
      </c>
      <c r="J739">
        <v>50.295666142266001</v>
      </c>
      <c r="K739" t="s">
        <v>15</v>
      </c>
      <c r="L739" t="s">
        <v>29</v>
      </c>
      <c r="M739" t="s">
        <v>27</v>
      </c>
      <c r="N739" t="b">
        <v>1</v>
      </c>
    </row>
    <row r="740" spans="1:14" x14ac:dyDescent="0.2">
      <c r="A740">
        <v>229</v>
      </c>
      <c r="B740" t="s">
        <v>19</v>
      </c>
      <c r="C740" t="s">
        <v>19</v>
      </c>
      <c r="D740" t="s">
        <v>14</v>
      </c>
      <c r="E740">
        <v>203</v>
      </c>
      <c r="F740">
        <v>98</v>
      </c>
      <c r="G740">
        <v>25</v>
      </c>
      <c r="H740">
        <v>229.36092258193</v>
      </c>
      <c r="I740">
        <v>67.905136301170998</v>
      </c>
      <c r="J740">
        <v>67.905136301170998</v>
      </c>
      <c r="K740" t="s">
        <v>15</v>
      </c>
      <c r="L740" t="s">
        <v>29</v>
      </c>
      <c r="M740" t="s">
        <v>27</v>
      </c>
      <c r="N740" t="b">
        <v>1</v>
      </c>
    </row>
    <row r="741" spans="1:14" x14ac:dyDescent="0.2">
      <c r="A741">
        <v>230</v>
      </c>
      <c r="B741" t="s">
        <v>19</v>
      </c>
      <c r="C741" t="s">
        <v>19</v>
      </c>
      <c r="D741" t="s">
        <v>18</v>
      </c>
      <c r="E741">
        <v>1</v>
      </c>
      <c r="F741">
        <v>96</v>
      </c>
      <c r="G741">
        <v>128</v>
      </c>
      <c r="H741">
        <v>32.244193661886001</v>
      </c>
      <c r="I741">
        <v>54.448992524528002</v>
      </c>
      <c r="J741">
        <v>54.448992524528002</v>
      </c>
      <c r="K741" t="s">
        <v>15</v>
      </c>
      <c r="L741" t="s">
        <v>29</v>
      </c>
      <c r="M741" t="s">
        <v>27</v>
      </c>
      <c r="N741" t="b">
        <v>1</v>
      </c>
    </row>
    <row r="742" spans="1:14" x14ac:dyDescent="0.2">
      <c r="A742">
        <v>231</v>
      </c>
      <c r="B742" t="s">
        <v>19</v>
      </c>
      <c r="C742" t="s">
        <v>19</v>
      </c>
      <c r="D742" t="s">
        <v>14</v>
      </c>
      <c r="E742">
        <v>202</v>
      </c>
      <c r="F742">
        <v>98</v>
      </c>
      <c r="G742">
        <v>27</v>
      </c>
      <c r="H742">
        <v>228.05144403698</v>
      </c>
      <c r="I742">
        <v>75.624509525792007</v>
      </c>
      <c r="J742">
        <v>75.624509525792007</v>
      </c>
      <c r="K742" t="s">
        <v>15</v>
      </c>
      <c r="L742" t="s">
        <v>29</v>
      </c>
      <c r="M742" t="s">
        <v>27</v>
      </c>
      <c r="N742" t="b">
        <v>1</v>
      </c>
    </row>
    <row r="743" spans="1:14" x14ac:dyDescent="0.2">
      <c r="A743">
        <v>232</v>
      </c>
      <c r="B743" t="s">
        <v>19</v>
      </c>
      <c r="C743" t="s">
        <v>19</v>
      </c>
      <c r="D743" t="s">
        <v>18</v>
      </c>
      <c r="E743">
        <v>1</v>
      </c>
      <c r="F743">
        <v>102</v>
      </c>
      <c r="G743">
        <v>135</v>
      </c>
      <c r="H743">
        <v>26.889332420654</v>
      </c>
      <c r="I743">
        <v>60.018126821431999</v>
      </c>
      <c r="J743">
        <v>60.018126821431999</v>
      </c>
      <c r="K743" t="s">
        <v>15</v>
      </c>
      <c r="L743" t="s">
        <v>29</v>
      </c>
      <c r="M743" t="s">
        <v>27</v>
      </c>
      <c r="N743" t="b">
        <v>1</v>
      </c>
    </row>
    <row r="744" spans="1:14" x14ac:dyDescent="0.2">
      <c r="A744">
        <v>233</v>
      </c>
      <c r="B744" t="s">
        <v>21</v>
      </c>
      <c r="C744" t="s">
        <v>20</v>
      </c>
      <c r="D744" t="s">
        <v>14</v>
      </c>
      <c r="E744">
        <v>128</v>
      </c>
      <c r="F744">
        <v>94</v>
      </c>
      <c r="G744">
        <v>19</v>
      </c>
      <c r="H744">
        <v>206.88984590701</v>
      </c>
      <c r="I744">
        <v>44.202180376610997</v>
      </c>
      <c r="J744">
        <v>55.797819623389998</v>
      </c>
      <c r="K744" t="s">
        <v>15</v>
      </c>
      <c r="L744" t="s">
        <v>29</v>
      </c>
      <c r="M744" t="s">
        <v>27</v>
      </c>
      <c r="N744" t="b">
        <v>0</v>
      </c>
    </row>
    <row r="745" spans="1:14" x14ac:dyDescent="0.2">
      <c r="A745">
        <v>234</v>
      </c>
      <c r="B745" t="s">
        <v>21</v>
      </c>
      <c r="C745" t="s">
        <v>20</v>
      </c>
      <c r="D745" t="s">
        <v>18</v>
      </c>
      <c r="E745">
        <v>2</v>
      </c>
      <c r="F745">
        <v>95</v>
      </c>
      <c r="G745">
        <v>24</v>
      </c>
      <c r="H745">
        <v>161.39577480686</v>
      </c>
      <c r="I745">
        <v>26.605531627988</v>
      </c>
      <c r="J745">
        <v>73.371183511960993</v>
      </c>
      <c r="K745" t="s">
        <v>15</v>
      </c>
      <c r="L745" t="s">
        <v>29</v>
      </c>
      <c r="M745" t="s">
        <v>27</v>
      </c>
      <c r="N745" t="b">
        <v>0</v>
      </c>
    </row>
    <row r="746" spans="1:14" x14ac:dyDescent="0.2">
      <c r="A746">
        <v>235</v>
      </c>
      <c r="B746" t="s">
        <v>21</v>
      </c>
      <c r="C746" t="s">
        <v>20</v>
      </c>
      <c r="D746" t="s">
        <v>14</v>
      </c>
      <c r="E746">
        <v>129</v>
      </c>
      <c r="F746">
        <v>94</v>
      </c>
      <c r="G746">
        <v>20</v>
      </c>
      <c r="H746">
        <v>206.94069189602001</v>
      </c>
      <c r="I746">
        <v>46.025620714683001</v>
      </c>
      <c r="J746">
        <v>53.974379285316999</v>
      </c>
      <c r="K746" t="s">
        <v>15</v>
      </c>
      <c r="L746" t="s">
        <v>29</v>
      </c>
      <c r="M746" t="s">
        <v>27</v>
      </c>
      <c r="N746" t="b">
        <v>0</v>
      </c>
    </row>
    <row r="747" spans="1:14" x14ac:dyDescent="0.2">
      <c r="A747">
        <v>236</v>
      </c>
      <c r="B747" t="s">
        <v>21</v>
      </c>
      <c r="C747" t="s">
        <v>20</v>
      </c>
      <c r="D747" t="s">
        <v>18</v>
      </c>
      <c r="E747">
        <v>1</v>
      </c>
      <c r="F747">
        <v>100</v>
      </c>
      <c r="G747">
        <v>26</v>
      </c>
      <c r="H747">
        <v>157.09195003523999</v>
      </c>
      <c r="I747">
        <v>28.751423066011998</v>
      </c>
      <c r="J747">
        <v>71.173785374012994</v>
      </c>
      <c r="K747" t="s">
        <v>15</v>
      </c>
      <c r="L747" t="s">
        <v>29</v>
      </c>
      <c r="M747" t="s">
        <v>27</v>
      </c>
      <c r="N747" t="b">
        <v>0</v>
      </c>
    </row>
    <row r="748" spans="1:14" x14ac:dyDescent="0.2">
      <c r="A748">
        <v>237</v>
      </c>
      <c r="B748" t="s">
        <v>22</v>
      </c>
      <c r="C748" t="s">
        <v>13</v>
      </c>
      <c r="D748" t="s">
        <v>14</v>
      </c>
      <c r="E748">
        <v>277</v>
      </c>
      <c r="F748">
        <v>91</v>
      </c>
      <c r="G748">
        <v>36</v>
      </c>
      <c r="H748">
        <v>197.26533249811001</v>
      </c>
      <c r="I748">
        <v>32.150570515913998</v>
      </c>
      <c r="J748">
        <v>67.237022927482002</v>
      </c>
      <c r="K748" t="s">
        <v>15</v>
      </c>
      <c r="L748" t="s">
        <v>29</v>
      </c>
      <c r="M748" t="s">
        <v>27</v>
      </c>
      <c r="N748" t="b">
        <v>0</v>
      </c>
    </row>
    <row r="749" spans="1:14" x14ac:dyDescent="0.2">
      <c r="A749">
        <v>238</v>
      </c>
      <c r="B749" t="s">
        <v>22</v>
      </c>
      <c r="C749" t="s">
        <v>22</v>
      </c>
      <c r="D749" t="s">
        <v>18</v>
      </c>
      <c r="E749">
        <v>111</v>
      </c>
      <c r="F749">
        <v>37</v>
      </c>
      <c r="G749">
        <v>145</v>
      </c>
      <c r="H749">
        <v>44.507622376671002</v>
      </c>
      <c r="I749">
        <v>40.855497548088998</v>
      </c>
      <c r="J749">
        <v>40.855497548088998</v>
      </c>
      <c r="K749" t="s">
        <v>15</v>
      </c>
      <c r="L749" t="s">
        <v>29</v>
      </c>
      <c r="M749" t="s">
        <v>27</v>
      </c>
      <c r="N749" t="b">
        <v>1</v>
      </c>
    </row>
    <row r="750" spans="1:14" x14ac:dyDescent="0.2">
      <c r="A750">
        <v>239</v>
      </c>
      <c r="B750" t="s">
        <v>22</v>
      </c>
      <c r="C750" t="s">
        <v>13</v>
      </c>
      <c r="D750" t="s">
        <v>14</v>
      </c>
      <c r="E750">
        <v>275</v>
      </c>
      <c r="F750">
        <v>90</v>
      </c>
      <c r="G750">
        <v>34</v>
      </c>
      <c r="H750">
        <v>196.57033279493001</v>
      </c>
      <c r="I750">
        <v>28.911764380796001</v>
      </c>
      <c r="J750">
        <v>67.765500827127994</v>
      </c>
      <c r="K750" t="s">
        <v>15</v>
      </c>
      <c r="L750" t="s">
        <v>29</v>
      </c>
      <c r="M750" t="s">
        <v>27</v>
      </c>
      <c r="N750" t="b">
        <v>0</v>
      </c>
    </row>
    <row r="751" spans="1:14" x14ac:dyDescent="0.2">
      <c r="A751">
        <v>240</v>
      </c>
      <c r="B751" t="s">
        <v>22</v>
      </c>
      <c r="C751" t="s">
        <v>20</v>
      </c>
      <c r="D751" t="s">
        <v>18</v>
      </c>
      <c r="E751">
        <v>102</v>
      </c>
      <c r="F751">
        <v>34</v>
      </c>
      <c r="G751">
        <v>136</v>
      </c>
      <c r="H751">
        <v>44.016742136603</v>
      </c>
      <c r="I751">
        <v>34.438823819821998</v>
      </c>
      <c r="J751">
        <v>37.716315244583001</v>
      </c>
      <c r="K751" t="s">
        <v>15</v>
      </c>
      <c r="L751" t="s">
        <v>29</v>
      </c>
      <c r="M751" t="s">
        <v>27</v>
      </c>
      <c r="N751" t="b">
        <v>0</v>
      </c>
    </row>
    <row r="752" spans="1:14" x14ac:dyDescent="0.2">
      <c r="A752">
        <v>241</v>
      </c>
      <c r="B752" t="s">
        <v>23</v>
      </c>
      <c r="C752" t="s">
        <v>23</v>
      </c>
      <c r="D752" t="s">
        <v>14</v>
      </c>
      <c r="E752">
        <v>119</v>
      </c>
      <c r="F752">
        <v>90</v>
      </c>
      <c r="G752">
        <v>26</v>
      </c>
      <c r="H752">
        <v>165.10023986002</v>
      </c>
      <c r="I752">
        <v>66.609805431414998</v>
      </c>
      <c r="J752">
        <v>66.609805431414998</v>
      </c>
      <c r="K752" t="s">
        <v>15</v>
      </c>
      <c r="L752" t="s">
        <v>29</v>
      </c>
      <c r="M752" t="s">
        <v>27</v>
      </c>
      <c r="N752" t="b">
        <v>1</v>
      </c>
    </row>
    <row r="753" spans="1:14" x14ac:dyDescent="0.2">
      <c r="A753">
        <v>242</v>
      </c>
      <c r="B753" t="s">
        <v>23</v>
      </c>
      <c r="C753" t="s">
        <v>20</v>
      </c>
      <c r="D753" t="s">
        <v>18</v>
      </c>
      <c r="E753">
        <v>107</v>
      </c>
      <c r="F753">
        <v>27</v>
      </c>
      <c r="G753">
        <v>24</v>
      </c>
      <c r="H753">
        <v>151.90009818510001</v>
      </c>
      <c r="I753">
        <v>26.796894860750999</v>
      </c>
      <c r="J753">
        <v>72.987278066178007</v>
      </c>
      <c r="K753" t="s">
        <v>15</v>
      </c>
      <c r="L753" t="s">
        <v>29</v>
      </c>
      <c r="M753" t="s">
        <v>27</v>
      </c>
      <c r="N753" t="b">
        <v>0</v>
      </c>
    </row>
    <row r="754" spans="1:14" x14ac:dyDescent="0.2">
      <c r="A754">
        <v>243</v>
      </c>
      <c r="B754" t="s">
        <v>23</v>
      </c>
      <c r="C754" t="s">
        <v>23</v>
      </c>
      <c r="D754" t="s">
        <v>14</v>
      </c>
      <c r="E754">
        <v>103</v>
      </c>
      <c r="F754">
        <v>88</v>
      </c>
      <c r="G754">
        <v>24</v>
      </c>
      <c r="H754">
        <v>177.29553489291999</v>
      </c>
      <c r="I754">
        <v>58.904579969861999</v>
      </c>
      <c r="J754">
        <v>58.904579969861999</v>
      </c>
      <c r="K754" t="s">
        <v>15</v>
      </c>
      <c r="L754" t="s">
        <v>29</v>
      </c>
      <c r="M754" t="s">
        <v>27</v>
      </c>
      <c r="N754" t="b">
        <v>1</v>
      </c>
    </row>
    <row r="755" spans="1:14" x14ac:dyDescent="0.2">
      <c r="A755">
        <v>244</v>
      </c>
      <c r="B755" t="s">
        <v>23</v>
      </c>
      <c r="C755" t="s">
        <v>20</v>
      </c>
      <c r="D755" t="s">
        <v>18</v>
      </c>
      <c r="E755">
        <v>100</v>
      </c>
      <c r="F755">
        <v>27</v>
      </c>
      <c r="G755">
        <v>22</v>
      </c>
      <c r="H755">
        <v>158.30738032482</v>
      </c>
      <c r="I755">
        <v>25.266283743704001</v>
      </c>
      <c r="J755">
        <v>74.536089690923006</v>
      </c>
      <c r="K755" t="s">
        <v>15</v>
      </c>
      <c r="L755" t="s">
        <v>29</v>
      </c>
      <c r="M755" t="s">
        <v>27</v>
      </c>
      <c r="N755" t="b">
        <v>0</v>
      </c>
    </row>
    <row r="756" spans="1:14" x14ac:dyDescent="0.2">
      <c r="A756">
        <v>245</v>
      </c>
      <c r="B756" t="s">
        <v>24</v>
      </c>
      <c r="C756" t="s">
        <v>20</v>
      </c>
      <c r="D756" t="s">
        <v>14</v>
      </c>
      <c r="E756">
        <v>165</v>
      </c>
      <c r="F756">
        <v>25</v>
      </c>
      <c r="G756">
        <v>34</v>
      </c>
      <c r="H756">
        <v>331.94885210438002</v>
      </c>
      <c r="I756">
        <v>20.582268873815998</v>
      </c>
      <c r="J756">
        <v>27.961579980915001</v>
      </c>
      <c r="K756" t="s">
        <v>15</v>
      </c>
      <c r="L756" t="s">
        <v>29</v>
      </c>
      <c r="M756" t="s">
        <v>27</v>
      </c>
      <c r="N756" t="b">
        <v>0</v>
      </c>
    </row>
    <row r="757" spans="1:14" x14ac:dyDescent="0.2">
      <c r="A757">
        <v>246</v>
      </c>
      <c r="B757" t="s">
        <v>24</v>
      </c>
      <c r="C757" t="s">
        <v>20</v>
      </c>
      <c r="D757" t="s">
        <v>18</v>
      </c>
      <c r="E757">
        <v>80</v>
      </c>
      <c r="F757">
        <v>85</v>
      </c>
      <c r="G757">
        <v>91</v>
      </c>
      <c r="H757">
        <v>293.33533885667998</v>
      </c>
      <c r="I757">
        <v>26.142560818802</v>
      </c>
      <c r="J757">
        <v>72.126696165734998</v>
      </c>
      <c r="K757" t="s">
        <v>15</v>
      </c>
      <c r="L757" t="s">
        <v>29</v>
      </c>
      <c r="M757" t="s">
        <v>27</v>
      </c>
      <c r="N757" t="b">
        <v>0</v>
      </c>
    </row>
    <row r="758" spans="1:14" x14ac:dyDescent="0.2">
      <c r="A758">
        <v>247</v>
      </c>
      <c r="B758" t="s">
        <v>24</v>
      </c>
      <c r="C758" t="s">
        <v>20</v>
      </c>
      <c r="D758" t="s">
        <v>14</v>
      </c>
      <c r="E758">
        <v>165</v>
      </c>
      <c r="F758">
        <v>27</v>
      </c>
      <c r="G758">
        <v>32</v>
      </c>
      <c r="H758">
        <v>330.80235384358002</v>
      </c>
      <c r="I758">
        <v>21.028365528091001</v>
      </c>
      <c r="J758">
        <v>31.316810416290998</v>
      </c>
      <c r="K758" t="s">
        <v>15</v>
      </c>
      <c r="L758" t="s">
        <v>29</v>
      </c>
      <c r="M758" t="s">
        <v>27</v>
      </c>
      <c r="N758" t="b">
        <v>0</v>
      </c>
    </row>
    <row r="759" spans="1:14" x14ac:dyDescent="0.2">
      <c r="A759">
        <v>248</v>
      </c>
      <c r="B759" t="s">
        <v>24</v>
      </c>
      <c r="C759" t="s">
        <v>20</v>
      </c>
      <c r="D759" t="s">
        <v>18</v>
      </c>
      <c r="E759">
        <v>78</v>
      </c>
      <c r="F759">
        <v>82</v>
      </c>
      <c r="G759">
        <v>87</v>
      </c>
      <c r="H759">
        <v>298.61727383808</v>
      </c>
      <c r="I759">
        <v>24.519178692878999</v>
      </c>
      <c r="J759">
        <v>73.048290294412993</v>
      </c>
      <c r="K759" t="s">
        <v>15</v>
      </c>
      <c r="L759" t="s">
        <v>29</v>
      </c>
      <c r="M759" t="s">
        <v>27</v>
      </c>
      <c r="N759" t="b">
        <v>0</v>
      </c>
    </row>
    <row r="760" spans="1:14" x14ac:dyDescent="0.2">
      <c r="A760">
        <v>249</v>
      </c>
      <c r="B760" t="s">
        <v>25</v>
      </c>
      <c r="C760" t="s">
        <v>20</v>
      </c>
      <c r="D760" t="s">
        <v>14</v>
      </c>
      <c r="E760">
        <v>86</v>
      </c>
      <c r="F760">
        <v>76</v>
      </c>
      <c r="G760">
        <v>23</v>
      </c>
      <c r="H760">
        <v>70.562026069913998</v>
      </c>
      <c r="I760">
        <v>26.682312717144001</v>
      </c>
      <c r="J760">
        <v>58.508589976457003</v>
      </c>
      <c r="K760" t="s">
        <v>15</v>
      </c>
      <c r="L760" t="s">
        <v>29</v>
      </c>
      <c r="M760" t="s">
        <v>27</v>
      </c>
      <c r="N760" t="b">
        <v>0</v>
      </c>
    </row>
    <row r="761" spans="1:14" x14ac:dyDescent="0.2">
      <c r="A761">
        <v>250</v>
      </c>
      <c r="B761" t="s">
        <v>25</v>
      </c>
      <c r="C761" t="s">
        <v>20</v>
      </c>
      <c r="D761" t="s">
        <v>18</v>
      </c>
      <c r="E761">
        <v>73</v>
      </c>
      <c r="F761">
        <v>87</v>
      </c>
      <c r="G761">
        <v>30</v>
      </c>
      <c r="H761">
        <v>74.426104817215005</v>
      </c>
      <c r="I761">
        <v>7.3297939363572002</v>
      </c>
      <c r="J761">
        <v>73.576989252857999</v>
      </c>
      <c r="K761" t="s">
        <v>15</v>
      </c>
      <c r="L761" t="s">
        <v>29</v>
      </c>
      <c r="M761" t="s">
        <v>27</v>
      </c>
      <c r="N761" t="b">
        <v>0</v>
      </c>
    </row>
    <row r="762" spans="1:14" x14ac:dyDescent="0.2">
      <c r="A762">
        <v>251</v>
      </c>
      <c r="B762" t="s">
        <v>25</v>
      </c>
      <c r="C762" t="s">
        <v>20</v>
      </c>
      <c r="D762" t="s">
        <v>14</v>
      </c>
      <c r="E762">
        <v>86</v>
      </c>
      <c r="F762">
        <v>75</v>
      </c>
      <c r="G762">
        <v>23</v>
      </c>
      <c r="H762">
        <v>71.159129020980998</v>
      </c>
      <c r="I762">
        <v>26.725566555278</v>
      </c>
      <c r="J762">
        <v>58.224676793615998</v>
      </c>
      <c r="K762" t="s">
        <v>15</v>
      </c>
      <c r="L762" t="s">
        <v>29</v>
      </c>
      <c r="M762" t="s">
        <v>27</v>
      </c>
      <c r="N762" t="b">
        <v>0</v>
      </c>
    </row>
    <row r="763" spans="1:14" x14ac:dyDescent="0.2">
      <c r="A763">
        <v>252</v>
      </c>
      <c r="B763" t="s">
        <v>25</v>
      </c>
      <c r="C763" t="s">
        <v>20</v>
      </c>
      <c r="D763" t="s">
        <v>18</v>
      </c>
      <c r="E763">
        <v>73</v>
      </c>
      <c r="F763">
        <v>87</v>
      </c>
      <c r="G763">
        <v>30</v>
      </c>
      <c r="H763">
        <v>75.176945157212998</v>
      </c>
      <c r="I763">
        <v>7.0970190221095999</v>
      </c>
      <c r="J763">
        <v>73.631369717154996</v>
      </c>
      <c r="K763" t="s">
        <v>15</v>
      </c>
      <c r="L763" t="s">
        <v>29</v>
      </c>
      <c r="M763" t="s">
        <v>27</v>
      </c>
      <c r="N763" t="b">
        <v>0</v>
      </c>
    </row>
    <row r="764" spans="1:14" x14ac:dyDescent="0.2">
      <c r="A764">
        <v>253</v>
      </c>
      <c r="B764" t="s">
        <v>20</v>
      </c>
      <c r="C764" t="s">
        <v>20</v>
      </c>
      <c r="D764" t="s">
        <v>14</v>
      </c>
      <c r="E764">
        <v>189</v>
      </c>
      <c r="F764">
        <v>13</v>
      </c>
      <c r="G764">
        <v>17</v>
      </c>
      <c r="H764">
        <v>189.89734277974</v>
      </c>
      <c r="I764">
        <v>71.571985955398006</v>
      </c>
      <c r="J764">
        <v>71.571985955398006</v>
      </c>
      <c r="K764" t="s">
        <v>15</v>
      </c>
      <c r="L764" t="s">
        <v>29</v>
      </c>
      <c r="M764" t="s">
        <v>27</v>
      </c>
      <c r="N764" t="b">
        <v>1</v>
      </c>
    </row>
    <row r="765" spans="1:14" x14ac:dyDescent="0.2">
      <c r="A765">
        <v>254</v>
      </c>
      <c r="B765" t="s">
        <v>20</v>
      </c>
      <c r="C765" t="s">
        <v>20</v>
      </c>
      <c r="D765" t="s">
        <v>18</v>
      </c>
      <c r="E765">
        <v>42</v>
      </c>
      <c r="F765">
        <v>41</v>
      </c>
      <c r="G765">
        <v>43</v>
      </c>
      <c r="H765">
        <v>72.454362650174005</v>
      </c>
      <c r="I765">
        <v>71.722084879210001</v>
      </c>
      <c r="J765">
        <v>71.722084879210001</v>
      </c>
      <c r="K765" t="s">
        <v>15</v>
      </c>
      <c r="L765" t="s">
        <v>29</v>
      </c>
      <c r="M765" t="s">
        <v>27</v>
      </c>
      <c r="N765" t="b">
        <v>1</v>
      </c>
    </row>
    <row r="766" spans="1:14" x14ac:dyDescent="0.2">
      <c r="A766">
        <v>255</v>
      </c>
      <c r="B766" t="s">
        <v>20</v>
      </c>
      <c r="C766" t="s">
        <v>20</v>
      </c>
      <c r="D766" t="s">
        <v>14</v>
      </c>
      <c r="E766">
        <v>204</v>
      </c>
      <c r="F766">
        <v>16</v>
      </c>
      <c r="G766">
        <v>15</v>
      </c>
      <c r="H766">
        <v>205.31857402641</v>
      </c>
      <c r="I766">
        <v>75.078936412437002</v>
      </c>
      <c r="J766">
        <v>75.078936412437002</v>
      </c>
      <c r="K766" t="s">
        <v>15</v>
      </c>
      <c r="L766" t="s">
        <v>29</v>
      </c>
      <c r="M766" t="s">
        <v>27</v>
      </c>
      <c r="N766" t="b">
        <v>1</v>
      </c>
    </row>
    <row r="767" spans="1:14" x14ac:dyDescent="0.2">
      <c r="A767">
        <v>256</v>
      </c>
      <c r="B767" t="s">
        <v>20</v>
      </c>
      <c r="C767" t="s">
        <v>20</v>
      </c>
      <c r="D767" t="s">
        <v>18</v>
      </c>
      <c r="E767">
        <v>36</v>
      </c>
      <c r="F767">
        <v>37</v>
      </c>
      <c r="G767">
        <v>41</v>
      </c>
      <c r="H767">
        <v>66.205458247834002</v>
      </c>
      <c r="I767">
        <v>75.224172042693993</v>
      </c>
      <c r="J767">
        <v>75.224172042693993</v>
      </c>
      <c r="K767" t="s">
        <v>15</v>
      </c>
      <c r="L767" t="s">
        <v>29</v>
      </c>
      <c r="M767" t="s">
        <v>27</v>
      </c>
      <c r="N767" t="b">
        <v>1</v>
      </c>
    </row>
    <row r="768" spans="1:14" x14ac:dyDescent="0.2">
      <c r="A768">
        <v>257</v>
      </c>
      <c r="B768" t="s">
        <v>13</v>
      </c>
      <c r="C768" t="s">
        <v>13</v>
      </c>
      <c r="D768" t="s">
        <v>14</v>
      </c>
      <c r="E768">
        <v>240</v>
      </c>
      <c r="F768">
        <v>100</v>
      </c>
      <c r="G768">
        <v>34</v>
      </c>
      <c r="H768">
        <v>340.76427442195001</v>
      </c>
      <c r="I768">
        <v>92.580583818286996</v>
      </c>
      <c r="J768">
        <v>92.580583818286996</v>
      </c>
      <c r="K768" t="s">
        <v>15</v>
      </c>
      <c r="L768" t="s">
        <v>29</v>
      </c>
      <c r="M768" t="s">
        <v>28</v>
      </c>
      <c r="N768" t="b">
        <v>1</v>
      </c>
    </row>
    <row r="769" spans="1:14" x14ac:dyDescent="0.2">
      <c r="A769">
        <v>258</v>
      </c>
      <c r="B769" t="s">
        <v>13</v>
      </c>
      <c r="C769" t="s">
        <v>20</v>
      </c>
      <c r="D769" t="s">
        <v>18</v>
      </c>
      <c r="E769">
        <v>31</v>
      </c>
      <c r="F769">
        <v>31</v>
      </c>
      <c r="G769">
        <v>146</v>
      </c>
      <c r="H769">
        <v>117.89939448894999</v>
      </c>
      <c r="I769">
        <v>37.466742581515</v>
      </c>
      <c r="J769">
        <v>60.530053420653999</v>
      </c>
      <c r="K769" t="s">
        <v>15</v>
      </c>
      <c r="L769" t="s">
        <v>29</v>
      </c>
      <c r="M769" t="s">
        <v>28</v>
      </c>
      <c r="N769" t="b">
        <v>0</v>
      </c>
    </row>
    <row r="770" spans="1:14" x14ac:dyDescent="0.2">
      <c r="A770">
        <v>259</v>
      </c>
      <c r="B770" t="s">
        <v>13</v>
      </c>
      <c r="C770" t="s">
        <v>13</v>
      </c>
      <c r="D770" t="s">
        <v>14</v>
      </c>
      <c r="E770">
        <v>223</v>
      </c>
      <c r="F770">
        <v>98</v>
      </c>
      <c r="G770">
        <v>42</v>
      </c>
      <c r="H770">
        <v>323.07941474365998</v>
      </c>
      <c r="I770">
        <v>68.245935281352999</v>
      </c>
      <c r="J770">
        <v>68.245935281352999</v>
      </c>
      <c r="K770" t="s">
        <v>15</v>
      </c>
      <c r="L770" t="s">
        <v>29</v>
      </c>
      <c r="M770" t="s">
        <v>28</v>
      </c>
      <c r="N770" t="b">
        <v>1</v>
      </c>
    </row>
    <row r="771" spans="1:14" x14ac:dyDescent="0.2">
      <c r="A771">
        <v>260</v>
      </c>
      <c r="B771" t="s">
        <v>13</v>
      </c>
      <c r="C771" t="s">
        <v>13</v>
      </c>
      <c r="D771" t="s">
        <v>18</v>
      </c>
      <c r="E771">
        <v>3</v>
      </c>
      <c r="F771">
        <v>72</v>
      </c>
      <c r="G771">
        <v>214</v>
      </c>
      <c r="H771">
        <v>82.777370431964997</v>
      </c>
      <c r="I771">
        <v>66.263111549954004</v>
      </c>
      <c r="J771">
        <v>66.263111549954004</v>
      </c>
      <c r="K771" t="s">
        <v>15</v>
      </c>
      <c r="L771" t="s">
        <v>29</v>
      </c>
      <c r="M771" t="s">
        <v>28</v>
      </c>
      <c r="N771" t="b">
        <v>1</v>
      </c>
    </row>
    <row r="772" spans="1:14" x14ac:dyDescent="0.2">
      <c r="A772">
        <v>261</v>
      </c>
      <c r="B772" t="s">
        <v>13</v>
      </c>
      <c r="C772" t="s">
        <v>13</v>
      </c>
      <c r="D772" t="s">
        <v>14</v>
      </c>
      <c r="E772">
        <v>224</v>
      </c>
      <c r="F772">
        <v>97</v>
      </c>
      <c r="G772">
        <v>42</v>
      </c>
      <c r="H772">
        <v>324.34561303920998</v>
      </c>
      <c r="I772">
        <v>74.336915713964999</v>
      </c>
      <c r="J772">
        <v>74.336915713964999</v>
      </c>
      <c r="K772" t="s">
        <v>15</v>
      </c>
      <c r="L772" t="s">
        <v>29</v>
      </c>
      <c r="M772" t="s">
        <v>28</v>
      </c>
      <c r="N772" t="b">
        <v>1</v>
      </c>
    </row>
    <row r="773" spans="1:14" x14ac:dyDescent="0.2">
      <c r="A773">
        <v>262</v>
      </c>
      <c r="B773" t="s">
        <v>13</v>
      </c>
      <c r="C773" t="s">
        <v>13</v>
      </c>
      <c r="D773" t="s">
        <v>18</v>
      </c>
      <c r="E773">
        <v>4</v>
      </c>
      <c r="F773">
        <v>66</v>
      </c>
      <c r="G773">
        <v>209</v>
      </c>
      <c r="H773">
        <v>80.081981197971004</v>
      </c>
      <c r="I773">
        <v>70.701677467845002</v>
      </c>
      <c r="J773">
        <v>70.701677467845002</v>
      </c>
      <c r="K773" t="s">
        <v>15</v>
      </c>
      <c r="L773" t="s">
        <v>29</v>
      </c>
      <c r="M773" t="s">
        <v>28</v>
      </c>
      <c r="N773" t="b">
        <v>1</v>
      </c>
    </row>
    <row r="774" spans="1:14" x14ac:dyDescent="0.2">
      <c r="A774">
        <v>263</v>
      </c>
      <c r="B774" t="s">
        <v>19</v>
      </c>
      <c r="C774" t="s">
        <v>19</v>
      </c>
      <c r="D774" t="s">
        <v>14</v>
      </c>
      <c r="E774">
        <v>208</v>
      </c>
      <c r="F774">
        <v>100</v>
      </c>
      <c r="G774">
        <v>31</v>
      </c>
      <c r="H774">
        <v>230.88508209691</v>
      </c>
      <c r="I774">
        <v>38.482620935682</v>
      </c>
      <c r="J774">
        <v>38.482620935682</v>
      </c>
      <c r="K774" t="s">
        <v>15</v>
      </c>
      <c r="L774" t="s">
        <v>29</v>
      </c>
      <c r="M774" t="s">
        <v>28</v>
      </c>
      <c r="N774" t="b">
        <v>1</v>
      </c>
    </row>
    <row r="775" spans="1:14" x14ac:dyDescent="0.2">
      <c r="A775">
        <v>264</v>
      </c>
      <c r="B775" t="s">
        <v>19</v>
      </c>
      <c r="C775" t="s">
        <v>20</v>
      </c>
      <c r="D775" t="s">
        <v>18</v>
      </c>
      <c r="E775">
        <v>22</v>
      </c>
      <c r="F775">
        <v>102</v>
      </c>
      <c r="G775">
        <v>136</v>
      </c>
      <c r="H775">
        <v>34.907060896913002</v>
      </c>
      <c r="I775">
        <v>44.238136376999996</v>
      </c>
      <c r="J775">
        <v>55.629370017734999</v>
      </c>
      <c r="K775" t="s">
        <v>15</v>
      </c>
      <c r="L775" t="s">
        <v>29</v>
      </c>
      <c r="M775" t="s">
        <v>28</v>
      </c>
      <c r="N775" t="b">
        <v>0</v>
      </c>
    </row>
    <row r="776" spans="1:14" x14ac:dyDescent="0.2">
      <c r="A776">
        <v>265</v>
      </c>
      <c r="B776" t="s">
        <v>19</v>
      </c>
      <c r="C776" t="s">
        <v>19</v>
      </c>
      <c r="D776" t="s">
        <v>14</v>
      </c>
      <c r="E776">
        <v>199</v>
      </c>
      <c r="F776">
        <v>99</v>
      </c>
      <c r="G776">
        <v>31</v>
      </c>
      <c r="H776">
        <v>223.20588077752001</v>
      </c>
      <c r="I776">
        <v>99.461353395646995</v>
      </c>
      <c r="J776">
        <v>99.461353395646995</v>
      </c>
      <c r="K776" t="s">
        <v>15</v>
      </c>
      <c r="L776" t="s">
        <v>29</v>
      </c>
      <c r="M776" t="s">
        <v>28</v>
      </c>
      <c r="N776" t="b">
        <v>1</v>
      </c>
    </row>
    <row r="777" spans="1:14" x14ac:dyDescent="0.2">
      <c r="A777">
        <v>266</v>
      </c>
      <c r="B777" t="s">
        <v>19</v>
      </c>
      <c r="C777" t="s">
        <v>19</v>
      </c>
      <c r="D777" t="s">
        <v>18</v>
      </c>
      <c r="E777">
        <v>1</v>
      </c>
      <c r="F777">
        <v>120</v>
      </c>
      <c r="G777">
        <v>157</v>
      </c>
      <c r="H777">
        <v>30.299262334563998</v>
      </c>
      <c r="I777">
        <v>86.559330339214995</v>
      </c>
      <c r="J777">
        <v>86.559330339214995</v>
      </c>
      <c r="K777" t="s">
        <v>15</v>
      </c>
      <c r="L777" t="s">
        <v>29</v>
      </c>
      <c r="M777" t="s">
        <v>28</v>
      </c>
      <c r="N777" t="b">
        <v>1</v>
      </c>
    </row>
    <row r="778" spans="1:14" x14ac:dyDescent="0.2">
      <c r="A778">
        <v>267</v>
      </c>
      <c r="B778" t="s">
        <v>19</v>
      </c>
      <c r="C778" t="s">
        <v>19</v>
      </c>
      <c r="D778" t="s">
        <v>14</v>
      </c>
      <c r="E778">
        <v>200</v>
      </c>
      <c r="F778">
        <v>98</v>
      </c>
      <c r="G778">
        <v>30</v>
      </c>
      <c r="H778">
        <v>224.25684221091001</v>
      </c>
      <c r="I778">
        <v>99.006930193315995</v>
      </c>
      <c r="J778">
        <v>99.006930193315995</v>
      </c>
      <c r="K778" t="s">
        <v>15</v>
      </c>
      <c r="L778" t="s">
        <v>29</v>
      </c>
      <c r="M778" t="s">
        <v>28</v>
      </c>
      <c r="N778" t="b">
        <v>1</v>
      </c>
    </row>
    <row r="779" spans="1:14" x14ac:dyDescent="0.2">
      <c r="A779">
        <v>268</v>
      </c>
      <c r="B779" t="s">
        <v>19</v>
      </c>
      <c r="C779" t="s">
        <v>19</v>
      </c>
      <c r="D779" t="s">
        <v>18</v>
      </c>
      <c r="E779">
        <v>1</v>
      </c>
      <c r="F779">
        <v>115</v>
      </c>
      <c r="G779">
        <v>152</v>
      </c>
      <c r="H779">
        <v>27.559449428714</v>
      </c>
      <c r="I779">
        <v>84.306741188044001</v>
      </c>
      <c r="J779">
        <v>84.306741188044001</v>
      </c>
      <c r="K779" t="s">
        <v>15</v>
      </c>
      <c r="L779" t="s">
        <v>29</v>
      </c>
      <c r="M779" t="s">
        <v>28</v>
      </c>
      <c r="N779" t="b">
        <v>1</v>
      </c>
    </row>
    <row r="780" spans="1:14" x14ac:dyDescent="0.2">
      <c r="A780">
        <v>269</v>
      </c>
      <c r="B780" t="s">
        <v>21</v>
      </c>
      <c r="C780" t="s">
        <v>20</v>
      </c>
      <c r="D780" t="s">
        <v>14</v>
      </c>
      <c r="E780">
        <v>127</v>
      </c>
      <c r="F780">
        <v>100</v>
      </c>
      <c r="G780">
        <v>25</v>
      </c>
      <c r="H780">
        <v>202.17287385005</v>
      </c>
      <c r="I780">
        <v>42.355463188728002</v>
      </c>
      <c r="J780">
        <v>57.642731106260001</v>
      </c>
      <c r="K780" t="s">
        <v>15</v>
      </c>
      <c r="L780" t="s">
        <v>29</v>
      </c>
      <c r="M780" t="s">
        <v>28</v>
      </c>
      <c r="N780" t="b">
        <v>0</v>
      </c>
    </row>
    <row r="781" spans="1:14" x14ac:dyDescent="0.2">
      <c r="A781">
        <v>270</v>
      </c>
      <c r="B781" t="s">
        <v>21</v>
      </c>
      <c r="C781" t="s">
        <v>20</v>
      </c>
      <c r="D781" t="s">
        <v>18</v>
      </c>
      <c r="E781">
        <v>14</v>
      </c>
      <c r="F781">
        <v>116</v>
      </c>
      <c r="G781">
        <v>38</v>
      </c>
      <c r="H781">
        <v>144.83235462635</v>
      </c>
      <c r="I781">
        <v>36.637416126413001</v>
      </c>
      <c r="J781">
        <v>62.636239032458001</v>
      </c>
      <c r="K781" t="s">
        <v>15</v>
      </c>
      <c r="L781" t="s">
        <v>29</v>
      </c>
      <c r="M781" t="s">
        <v>28</v>
      </c>
      <c r="N781" t="b">
        <v>0</v>
      </c>
    </row>
    <row r="782" spans="1:14" x14ac:dyDescent="0.2">
      <c r="A782">
        <v>271</v>
      </c>
      <c r="B782" t="s">
        <v>21</v>
      </c>
      <c r="C782" t="s">
        <v>21</v>
      </c>
      <c r="D782" t="s">
        <v>14</v>
      </c>
      <c r="E782">
        <v>129</v>
      </c>
      <c r="F782">
        <v>95</v>
      </c>
      <c r="G782">
        <v>26</v>
      </c>
      <c r="H782">
        <v>207.38022665406999</v>
      </c>
      <c r="I782">
        <v>86.099233294401998</v>
      </c>
      <c r="J782">
        <v>86.099233294401998</v>
      </c>
      <c r="K782" t="s">
        <v>15</v>
      </c>
      <c r="L782" t="s">
        <v>29</v>
      </c>
      <c r="M782" t="s">
        <v>28</v>
      </c>
      <c r="N782" t="b">
        <v>1</v>
      </c>
    </row>
    <row r="783" spans="1:14" x14ac:dyDescent="0.2">
      <c r="A783">
        <v>272</v>
      </c>
      <c r="B783" t="s">
        <v>21</v>
      </c>
      <c r="C783" t="s">
        <v>20</v>
      </c>
      <c r="D783" t="s">
        <v>18</v>
      </c>
      <c r="E783">
        <v>2</v>
      </c>
      <c r="F783">
        <v>131</v>
      </c>
      <c r="G783">
        <v>33</v>
      </c>
      <c r="H783">
        <v>128.33332043164</v>
      </c>
      <c r="I783">
        <v>33.785521385597001</v>
      </c>
      <c r="J783">
        <v>64.461924464209005</v>
      </c>
      <c r="K783" t="s">
        <v>15</v>
      </c>
      <c r="L783" t="s">
        <v>29</v>
      </c>
      <c r="M783" t="s">
        <v>28</v>
      </c>
      <c r="N783" t="b">
        <v>0</v>
      </c>
    </row>
    <row r="784" spans="1:14" x14ac:dyDescent="0.2">
      <c r="A784">
        <v>273</v>
      </c>
      <c r="B784" t="s">
        <v>21</v>
      </c>
      <c r="C784" t="s">
        <v>21</v>
      </c>
      <c r="D784" t="s">
        <v>14</v>
      </c>
      <c r="E784">
        <v>130</v>
      </c>
      <c r="F784">
        <v>97</v>
      </c>
      <c r="G784">
        <v>25</v>
      </c>
      <c r="H784">
        <v>205.85812528798999</v>
      </c>
      <c r="I784">
        <v>84.564348373927999</v>
      </c>
      <c r="J784">
        <v>84.564348373927999</v>
      </c>
      <c r="K784" t="s">
        <v>15</v>
      </c>
      <c r="L784" t="s">
        <v>29</v>
      </c>
      <c r="M784" t="s">
        <v>28</v>
      </c>
      <c r="N784" t="b">
        <v>1</v>
      </c>
    </row>
    <row r="785" spans="1:14" x14ac:dyDescent="0.2">
      <c r="A785">
        <v>274</v>
      </c>
      <c r="B785" t="s">
        <v>21</v>
      </c>
      <c r="C785" t="s">
        <v>20</v>
      </c>
      <c r="D785" t="s">
        <v>18</v>
      </c>
      <c r="E785">
        <v>1</v>
      </c>
      <c r="F785">
        <v>128</v>
      </c>
      <c r="G785">
        <v>32</v>
      </c>
      <c r="H785">
        <v>131.21454591540001</v>
      </c>
      <c r="I785">
        <v>31.574786033504999</v>
      </c>
      <c r="J785">
        <v>66.856728108731005</v>
      </c>
      <c r="K785" t="s">
        <v>15</v>
      </c>
      <c r="L785" t="s">
        <v>29</v>
      </c>
      <c r="M785" t="s">
        <v>28</v>
      </c>
      <c r="N785" t="b">
        <v>0</v>
      </c>
    </row>
    <row r="786" spans="1:14" x14ac:dyDescent="0.2">
      <c r="A786">
        <v>275</v>
      </c>
      <c r="B786" t="s">
        <v>22</v>
      </c>
      <c r="C786" t="s">
        <v>22</v>
      </c>
      <c r="D786" t="s">
        <v>14</v>
      </c>
      <c r="E786">
        <v>281</v>
      </c>
      <c r="F786">
        <v>89</v>
      </c>
      <c r="G786">
        <v>43</v>
      </c>
      <c r="H786">
        <v>196.37260924576</v>
      </c>
      <c r="I786">
        <v>87.613117629070999</v>
      </c>
      <c r="J786">
        <v>87.613117629070999</v>
      </c>
      <c r="K786" t="s">
        <v>15</v>
      </c>
      <c r="L786" t="s">
        <v>29</v>
      </c>
      <c r="M786" t="s">
        <v>28</v>
      </c>
      <c r="N786" t="b">
        <v>1</v>
      </c>
    </row>
    <row r="787" spans="1:14" x14ac:dyDescent="0.2">
      <c r="A787">
        <v>276</v>
      </c>
      <c r="B787" t="s">
        <v>22</v>
      </c>
      <c r="C787" t="s">
        <v>22</v>
      </c>
      <c r="D787" t="s">
        <v>18</v>
      </c>
      <c r="E787">
        <v>135</v>
      </c>
      <c r="F787">
        <v>44</v>
      </c>
      <c r="G787">
        <v>174</v>
      </c>
      <c r="H787">
        <v>64.123243248237003</v>
      </c>
      <c r="I787">
        <v>66.592857590237998</v>
      </c>
      <c r="J787">
        <v>66.592857590237998</v>
      </c>
      <c r="K787" t="s">
        <v>15</v>
      </c>
      <c r="L787" t="s">
        <v>29</v>
      </c>
      <c r="M787" t="s">
        <v>28</v>
      </c>
      <c r="N787" t="b">
        <v>1</v>
      </c>
    </row>
    <row r="788" spans="1:14" x14ac:dyDescent="0.2">
      <c r="A788">
        <v>277</v>
      </c>
      <c r="B788" t="s">
        <v>22</v>
      </c>
      <c r="C788" t="s">
        <v>22</v>
      </c>
      <c r="D788" t="s">
        <v>14</v>
      </c>
      <c r="E788">
        <v>280</v>
      </c>
      <c r="F788">
        <v>88</v>
      </c>
      <c r="G788">
        <v>39</v>
      </c>
      <c r="H788">
        <v>196.58837575466001</v>
      </c>
      <c r="I788">
        <v>87.571337516257003</v>
      </c>
      <c r="J788">
        <v>87.571337516257003</v>
      </c>
      <c r="K788" t="s">
        <v>15</v>
      </c>
      <c r="L788" t="s">
        <v>29</v>
      </c>
      <c r="M788" t="s">
        <v>28</v>
      </c>
      <c r="N788" t="b">
        <v>1</v>
      </c>
    </row>
    <row r="789" spans="1:14" x14ac:dyDescent="0.2">
      <c r="A789">
        <v>278</v>
      </c>
      <c r="B789" t="s">
        <v>22</v>
      </c>
      <c r="C789" t="s">
        <v>22</v>
      </c>
      <c r="D789" t="s">
        <v>18</v>
      </c>
      <c r="E789">
        <v>123</v>
      </c>
      <c r="F789">
        <v>38</v>
      </c>
      <c r="G789">
        <v>162</v>
      </c>
      <c r="H789">
        <v>51.456177572759998</v>
      </c>
      <c r="I789">
        <v>67.593959199915005</v>
      </c>
      <c r="J789">
        <v>67.593959199915005</v>
      </c>
      <c r="K789" t="s">
        <v>15</v>
      </c>
      <c r="L789" t="s">
        <v>29</v>
      </c>
      <c r="M789" t="s">
        <v>28</v>
      </c>
      <c r="N789" t="b">
        <v>1</v>
      </c>
    </row>
    <row r="790" spans="1:14" x14ac:dyDescent="0.2">
      <c r="A790">
        <v>279</v>
      </c>
      <c r="B790" t="s">
        <v>23</v>
      </c>
      <c r="C790" t="s">
        <v>23</v>
      </c>
      <c r="D790" t="s">
        <v>14</v>
      </c>
      <c r="E790">
        <v>134</v>
      </c>
      <c r="F790">
        <v>100</v>
      </c>
      <c r="G790">
        <v>31</v>
      </c>
      <c r="H790">
        <v>160.24459723583001</v>
      </c>
      <c r="I790">
        <v>62.077204046359</v>
      </c>
      <c r="J790">
        <v>62.077204046359</v>
      </c>
      <c r="K790" t="s">
        <v>15</v>
      </c>
      <c r="L790" t="s">
        <v>29</v>
      </c>
      <c r="M790" t="s">
        <v>28</v>
      </c>
      <c r="N790" t="b">
        <v>1</v>
      </c>
    </row>
    <row r="791" spans="1:14" x14ac:dyDescent="0.2">
      <c r="A791">
        <v>280</v>
      </c>
      <c r="B791" t="s">
        <v>23</v>
      </c>
      <c r="C791" t="s">
        <v>20</v>
      </c>
      <c r="D791" t="s">
        <v>18</v>
      </c>
      <c r="E791">
        <v>128</v>
      </c>
      <c r="F791">
        <v>29</v>
      </c>
      <c r="G791">
        <v>33</v>
      </c>
      <c r="H791">
        <v>134.32872035561999</v>
      </c>
      <c r="I791">
        <v>37.968954288013002</v>
      </c>
      <c r="J791">
        <v>62.015358649694001</v>
      </c>
      <c r="K791" t="s">
        <v>15</v>
      </c>
      <c r="L791" t="s">
        <v>29</v>
      </c>
      <c r="M791" t="s">
        <v>28</v>
      </c>
      <c r="N791" t="b">
        <v>0</v>
      </c>
    </row>
    <row r="792" spans="1:14" x14ac:dyDescent="0.2">
      <c r="A792">
        <v>281</v>
      </c>
      <c r="B792" t="s">
        <v>23</v>
      </c>
      <c r="C792" t="s">
        <v>23</v>
      </c>
      <c r="D792" t="s">
        <v>14</v>
      </c>
      <c r="E792">
        <v>47</v>
      </c>
      <c r="F792">
        <v>91</v>
      </c>
      <c r="G792">
        <v>33</v>
      </c>
      <c r="H792">
        <v>229.34474241435001</v>
      </c>
      <c r="I792">
        <v>96.947767490356</v>
      </c>
      <c r="J792">
        <v>96.947767490356</v>
      </c>
      <c r="K792" t="s">
        <v>15</v>
      </c>
      <c r="L792" t="s">
        <v>29</v>
      </c>
      <c r="M792" t="s">
        <v>28</v>
      </c>
      <c r="N792" t="b">
        <v>1</v>
      </c>
    </row>
    <row r="793" spans="1:14" x14ac:dyDescent="0.2">
      <c r="A793">
        <v>282</v>
      </c>
      <c r="B793" t="s">
        <v>23</v>
      </c>
      <c r="C793" t="s">
        <v>20</v>
      </c>
      <c r="D793" t="s">
        <v>18</v>
      </c>
      <c r="E793">
        <v>140</v>
      </c>
      <c r="F793">
        <v>34</v>
      </c>
      <c r="G793">
        <v>27</v>
      </c>
      <c r="H793">
        <v>123.19744895785</v>
      </c>
      <c r="I793">
        <v>30.753257854034999</v>
      </c>
      <c r="J793">
        <v>58.200065580777</v>
      </c>
      <c r="K793" t="s">
        <v>15</v>
      </c>
      <c r="L793" t="s">
        <v>29</v>
      </c>
      <c r="M793" t="s">
        <v>28</v>
      </c>
      <c r="N793" t="b">
        <v>0</v>
      </c>
    </row>
    <row r="794" spans="1:14" x14ac:dyDescent="0.2">
      <c r="A794">
        <v>283</v>
      </c>
      <c r="B794" t="s">
        <v>23</v>
      </c>
      <c r="C794" t="s">
        <v>23</v>
      </c>
      <c r="D794" t="s">
        <v>14</v>
      </c>
      <c r="E794">
        <v>41</v>
      </c>
      <c r="F794">
        <v>90</v>
      </c>
      <c r="G794">
        <v>30</v>
      </c>
      <c r="H794">
        <v>233.87212853532</v>
      </c>
      <c r="I794">
        <v>94.142310285497004</v>
      </c>
      <c r="J794">
        <v>94.142310285497004</v>
      </c>
      <c r="K794" t="s">
        <v>15</v>
      </c>
      <c r="L794" t="s">
        <v>29</v>
      </c>
      <c r="M794" t="s">
        <v>28</v>
      </c>
      <c r="N794" t="b">
        <v>1</v>
      </c>
    </row>
    <row r="795" spans="1:14" x14ac:dyDescent="0.2">
      <c r="A795">
        <v>284</v>
      </c>
      <c r="B795" t="s">
        <v>23</v>
      </c>
      <c r="C795" t="s">
        <v>20</v>
      </c>
      <c r="D795" t="s">
        <v>18</v>
      </c>
      <c r="E795">
        <v>129</v>
      </c>
      <c r="F795">
        <v>30</v>
      </c>
      <c r="G795">
        <v>24</v>
      </c>
      <c r="H795">
        <v>131.53387029972001</v>
      </c>
      <c r="I795">
        <v>26.699407930852999</v>
      </c>
      <c r="J795">
        <v>63.615048209240001</v>
      </c>
      <c r="K795" t="s">
        <v>15</v>
      </c>
      <c r="L795" t="s">
        <v>29</v>
      </c>
      <c r="M795" t="s">
        <v>28</v>
      </c>
      <c r="N795" t="b">
        <v>0</v>
      </c>
    </row>
    <row r="796" spans="1:14" x14ac:dyDescent="0.2">
      <c r="A796">
        <v>285</v>
      </c>
      <c r="B796" t="s">
        <v>24</v>
      </c>
      <c r="C796" t="s">
        <v>19</v>
      </c>
      <c r="D796" t="s">
        <v>14</v>
      </c>
      <c r="E796">
        <v>146</v>
      </c>
      <c r="F796">
        <v>29</v>
      </c>
      <c r="G796">
        <v>47</v>
      </c>
      <c r="H796">
        <v>326.12235016119001</v>
      </c>
      <c r="I796">
        <v>27.018312670236998</v>
      </c>
      <c r="J796">
        <v>30.284833037178998</v>
      </c>
      <c r="K796" t="s">
        <v>15</v>
      </c>
      <c r="L796" t="s">
        <v>29</v>
      </c>
      <c r="M796" t="s">
        <v>28</v>
      </c>
      <c r="N796" t="b">
        <v>0</v>
      </c>
    </row>
    <row r="797" spans="1:14" x14ac:dyDescent="0.2">
      <c r="A797">
        <v>286</v>
      </c>
      <c r="B797" t="s">
        <v>24</v>
      </c>
      <c r="C797" t="s">
        <v>20</v>
      </c>
      <c r="D797" t="s">
        <v>18</v>
      </c>
      <c r="E797">
        <v>117</v>
      </c>
      <c r="F797">
        <v>121</v>
      </c>
      <c r="G797">
        <v>123</v>
      </c>
      <c r="H797">
        <v>233.43772670947999</v>
      </c>
      <c r="I797">
        <v>39.249763424428998</v>
      </c>
      <c r="J797">
        <v>44.388009893006</v>
      </c>
      <c r="K797" t="s">
        <v>15</v>
      </c>
      <c r="L797" t="s">
        <v>29</v>
      </c>
      <c r="M797" t="s">
        <v>28</v>
      </c>
      <c r="N797" t="b">
        <v>0</v>
      </c>
    </row>
    <row r="798" spans="1:14" x14ac:dyDescent="0.2">
      <c r="A798">
        <v>287</v>
      </c>
      <c r="B798" t="s">
        <v>24</v>
      </c>
      <c r="C798" t="s">
        <v>19</v>
      </c>
      <c r="D798" t="s">
        <v>14</v>
      </c>
      <c r="E798">
        <v>147</v>
      </c>
      <c r="F798">
        <v>24</v>
      </c>
      <c r="G798">
        <v>44</v>
      </c>
      <c r="H798">
        <v>330.77486212864</v>
      </c>
      <c r="I798">
        <v>24.338721027481</v>
      </c>
      <c r="J798">
        <v>51.194859646085</v>
      </c>
      <c r="K798" t="s">
        <v>15</v>
      </c>
      <c r="L798" t="s">
        <v>29</v>
      </c>
      <c r="M798" t="s">
        <v>28</v>
      </c>
      <c r="N798" t="b">
        <v>0</v>
      </c>
    </row>
    <row r="799" spans="1:14" x14ac:dyDescent="0.2">
      <c r="A799">
        <v>288</v>
      </c>
      <c r="B799" t="s">
        <v>24</v>
      </c>
      <c r="C799" t="s">
        <v>20</v>
      </c>
      <c r="D799" t="s">
        <v>18</v>
      </c>
      <c r="E799">
        <v>110</v>
      </c>
      <c r="F799">
        <v>113</v>
      </c>
      <c r="G799">
        <v>115</v>
      </c>
      <c r="H799">
        <v>247.01704121430001</v>
      </c>
      <c r="I799">
        <v>31.223818348617002</v>
      </c>
      <c r="J799">
        <v>42.892406998722002</v>
      </c>
      <c r="K799" t="s">
        <v>15</v>
      </c>
      <c r="L799" t="s">
        <v>29</v>
      </c>
      <c r="M799" t="s">
        <v>28</v>
      </c>
      <c r="N799" t="b">
        <v>0</v>
      </c>
    </row>
    <row r="800" spans="1:14" x14ac:dyDescent="0.2">
      <c r="A800">
        <v>289</v>
      </c>
      <c r="B800" t="s">
        <v>24</v>
      </c>
      <c r="C800" t="s">
        <v>19</v>
      </c>
      <c r="D800" t="s">
        <v>14</v>
      </c>
      <c r="E800">
        <v>146</v>
      </c>
      <c r="F800">
        <v>23</v>
      </c>
      <c r="G800">
        <v>43</v>
      </c>
      <c r="H800">
        <v>332.94042869310999</v>
      </c>
      <c r="I800">
        <v>23.295176128596999</v>
      </c>
      <c r="J800">
        <v>55.880200868761001</v>
      </c>
      <c r="K800" t="s">
        <v>15</v>
      </c>
      <c r="L800" t="s">
        <v>29</v>
      </c>
      <c r="M800" t="s">
        <v>28</v>
      </c>
      <c r="N800" t="b">
        <v>0</v>
      </c>
    </row>
    <row r="801" spans="1:14" x14ac:dyDescent="0.2">
      <c r="A801">
        <v>290</v>
      </c>
      <c r="B801" t="s">
        <v>24</v>
      </c>
      <c r="C801" t="s">
        <v>20</v>
      </c>
      <c r="D801" t="s">
        <v>18</v>
      </c>
      <c r="E801">
        <v>106</v>
      </c>
      <c r="F801">
        <v>111</v>
      </c>
      <c r="G801">
        <v>113</v>
      </c>
      <c r="H801">
        <v>251.19047851798001</v>
      </c>
      <c r="I801">
        <v>29.882580935151999</v>
      </c>
      <c r="J801">
        <v>41.879147155157</v>
      </c>
      <c r="K801" t="s">
        <v>15</v>
      </c>
      <c r="L801" t="s">
        <v>29</v>
      </c>
      <c r="M801" t="s">
        <v>28</v>
      </c>
      <c r="N801" t="b">
        <v>0</v>
      </c>
    </row>
    <row r="802" spans="1:14" x14ac:dyDescent="0.2">
      <c r="A802">
        <v>291</v>
      </c>
      <c r="B802" t="s">
        <v>25</v>
      </c>
      <c r="C802" t="s">
        <v>20</v>
      </c>
      <c r="D802" t="s">
        <v>14</v>
      </c>
      <c r="E802">
        <v>113</v>
      </c>
      <c r="F802">
        <v>80</v>
      </c>
      <c r="G802">
        <v>32</v>
      </c>
      <c r="H802">
        <v>59.994078899781002</v>
      </c>
      <c r="I802">
        <v>33.955436328866</v>
      </c>
      <c r="J802">
        <v>57.572082897660003</v>
      </c>
      <c r="K802" t="s">
        <v>15</v>
      </c>
      <c r="L802" t="s">
        <v>29</v>
      </c>
      <c r="M802" t="s">
        <v>28</v>
      </c>
      <c r="N802" t="b">
        <v>0</v>
      </c>
    </row>
    <row r="803" spans="1:14" x14ac:dyDescent="0.2">
      <c r="A803">
        <v>292</v>
      </c>
      <c r="B803" t="s">
        <v>25</v>
      </c>
      <c r="C803" t="s">
        <v>20</v>
      </c>
      <c r="D803" t="s">
        <v>18</v>
      </c>
      <c r="E803">
        <v>74</v>
      </c>
      <c r="F803">
        <v>105</v>
      </c>
      <c r="G803">
        <v>59</v>
      </c>
      <c r="H803">
        <v>83.275319633110996</v>
      </c>
      <c r="I803">
        <v>0.68865074900080003</v>
      </c>
      <c r="J803">
        <v>64.468916763205996</v>
      </c>
      <c r="K803" t="s">
        <v>15</v>
      </c>
      <c r="L803" t="s">
        <v>29</v>
      </c>
      <c r="M803" t="s">
        <v>28</v>
      </c>
      <c r="N803" t="b">
        <v>0</v>
      </c>
    </row>
    <row r="804" spans="1:14" x14ac:dyDescent="0.2">
      <c r="A804">
        <v>293</v>
      </c>
      <c r="B804" t="s">
        <v>25</v>
      </c>
      <c r="C804" t="s">
        <v>25</v>
      </c>
      <c r="D804" t="s">
        <v>14</v>
      </c>
      <c r="E804">
        <v>83</v>
      </c>
      <c r="F804">
        <v>75</v>
      </c>
      <c r="G804">
        <v>31</v>
      </c>
      <c r="H804">
        <v>75.715305650437003</v>
      </c>
      <c r="I804">
        <v>43.167330457113003</v>
      </c>
      <c r="J804">
        <v>43.167330457113003</v>
      </c>
      <c r="K804" t="s">
        <v>15</v>
      </c>
      <c r="L804" t="s">
        <v>29</v>
      </c>
      <c r="M804" t="s">
        <v>28</v>
      </c>
      <c r="N804" t="b">
        <v>1</v>
      </c>
    </row>
    <row r="805" spans="1:14" x14ac:dyDescent="0.2">
      <c r="A805">
        <v>294</v>
      </c>
      <c r="B805" t="s">
        <v>25</v>
      </c>
      <c r="C805" t="s">
        <v>20</v>
      </c>
      <c r="D805" t="s">
        <v>18</v>
      </c>
      <c r="E805">
        <v>95</v>
      </c>
      <c r="F805">
        <v>117</v>
      </c>
      <c r="G805">
        <v>39</v>
      </c>
      <c r="H805">
        <v>52.415980268726003</v>
      </c>
      <c r="I805">
        <v>16.151071582522999</v>
      </c>
      <c r="J805">
        <v>61.977002516386001</v>
      </c>
      <c r="K805" t="s">
        <v>15</v>
      </c>
      <c r="L805" t="s">
        <v>29</v>
      </c>
      <c r="M805" t="s">
        <v>28</v>
      </c>
      <c r="N805" t="b">
        <v>0</v>
      </c>
    </row>
    <row r="806" spans="1:14" x14ac:dyDescent="0.2">
      <c r="A806">
        <v>295</v>
      </c>
      <c r="B806" t="s">
        <v>25</v>
      </c>
      <c r="C806" t="s">
        <v>25</v>
      </c>
      <c r="D806" t="s">
        <v>14</v>
      </c>
      <c r="E806">
        <v>84</v>
      </c>
      <c r="F806">
        <v>76</v>
      </c>
      <c r="G806">
        <v>24</v>
      </c>
      <c r="H806">
        <v>72.056366133672995</v>
      </c>
      <c r="I806">
        <v>34.995670931873001</v>
      </c>
      <c r="J806">
        <v>34.995670931873001</v>
      </c>
      <c r="K806" t="s">
        <v>15</v>
      </c>
      <c r="L806" t="s">
        <v>29</v>
      </c>
      <c r="M806" t="s">
        <v>28</v>
      </c>
      <c r="N806" t="b">
        <v>1</v>
      </c>
    </row>
    <row r="807" spans="1:14" x14ac:dyDescent="0.2">
      <c r="A807">
        <v>296</v>
      </c>
      <c r="B807" t="s">
        <v>25</v>
      </c>
      <c r="C807" t="s">
        <v>20</v>
      </c>
      <c r="D807" t="s">
        <v>18</v>
      </c>
      <c r="E807">
        <v>74</v>
      </c>
      <c r="F807">
        <v>94</v>
      </c>
      <c r="G807">
        <v>29</v>
      </c>
      <c r="H807">
        <v>69.739363856306994</v>
      </c>
      <c r="I807">
        <v>12.849042631189</v>
      </c>
      <c r="J807">
        <v>71.925090541998998</v>
      </c>
      <c r="K807" t="s">
        <v>15</v>
      </c>
      <c r="L807" t="s">
        <v>29</v>
      </c>
      <c r="M807" t="s">
        <v>28</v>
      </c>
      <c r="N807" t="b">
        <v>0</v>
      </c>
    </row>
    <row r="808" spans="1:14" x14ac:dyDescent="0.2">
      <c r="A808">
        <v>297</v>
      </c>
      <c r="B808" t="s">
        <v>20</v>
      </c>
      <c r="C808" t="s">
        <v>20</v>
      </c>
      <c r="D808" t="s">
        <v>14</v>
      </c>
      <c r="E808">
        <v>249</v>
      </c>
      <c r="F808">
        <v>72</v>
      </c>
      <c r="G808">
        <v>4</v>
      </c>
      <c r="H808">
        <v>259.06409082255999</v>
      </c>
      <c r="I808">
        <v>99.238613195978999</v>
      </c>
      <c r="J808">
        <v>99.238613195978999</v>
      </c>
      <c r="K808" t="s">
        <v>15</v>
      </c>
      <c r="L808" t="s">
        <v>29</v>
      </c>
      <c r="M808" t="s">
        <v>28</v>
      </c>
      <c r="N808" t="b">
        <v>1</v>
      </c>
    </row>
    <row r="809" spans="1:14" x14ac:dyDescent="0.2">
      <c r="A809">
        <v>298</v>
      </c>
      <c r="B809" t="s">
        <v>20</v>
      </c>
      <c r="C809" t="s">
        <v>20</v>
      </c>
      <c r="D809" t="s">
        <v>18</v>
      </c>
      <c r="E809">
        <v>6</v>
      </c>
      <c r="F809">
        <v>9</v>
      </c>
      <c r="G809">
        <v>14</v>
      </c>
      <c r="H809">
        <v>17.775730393143998</v>
      </c>
      <c r="I809">
        <v>99.990520048685994</v>
      </c>
      <c r="J809">
        <v>99.990520048685994</v>
      </c>
      <c r="K809" t="s">
        <v>15</v>
      </c>
      <c r="L809" t="s">
        <v>29</v>
      </c>
      <c r="M809" t="s">
        <v>28</v>
      </c>
      <c r="N809" t="b">
        <v>1</v>
      </c>
    </row>
    <row r="810" spans="1:14" x14ac:dyDescent="0.2">
      <c r="A810">
        <v>299</v>
      </c>
      <c r="B810" t="s">
        <v>20</v>
      </c>
      <c r="C810" t="s">
        <v>20</v>
      </c>
      <c r="D810" t="s">
        <v>14</v>
      </c>
      <c r="E810">
        <v>257</v>
      </c>
      <c r="F810">
        <v>78</v>
      </c>
      <c r="G810">
        <v>3</v>
      </c>
      <c r="H810">
        <v>268.18489341361999</v>
      </c>
      <c r="I810">
        <v>98.084485551821004</v>
      </c>
      <c r="J810">
        <v>98.084485551821004</v>
      </c>
      <c r="K810" t="s">
        <v>15</v>
      </c>
      <c r="L810" t="s">
        <v>29</v>
      </c>
      <c r="M810" t="s">
        <v>28</v>
      </c>
      <c r="N810" t="b">
        <v>1</v>
      </c>
    </row>
    <row r="811" spans="1:14" x14ac:dyDescent="0.2">
      <c r="A811">
        <v>300</v>
      </c>
      <c r="B811" t="s">
        <v>20</v>
      </c>
      <c r="C811" t="s">
        <v>20</v>
      </c>
      <c r="D811" t="s">
        <v>18</v>
      </c>
      <c r="E811">
        <v>6</v>
      </c>
      <c r="F811">
        <v>7</v>
      </c>
      <c r="G811">
        <v>13</v>
      </c>
      <c r="H811">
        <v>15.893711729828</v>
      </c>
      <c r="I811">
        <v>99.924724672306994</v>
      </c>
      <c r="J811">
        <v>99.924724672306994</v>
      </c>
      <c r="K811" t="s">
        <v>15</v>
      </c>
      <c r="L811" t="s">
        <v>29</v>
      </c>
      <c r="M811" t="s">
        <v>28</v>
      </c>
      <c r="N811" t="b">
        <v>1</v>
      </c>
    </row>
    <row r="812" spans="1:14" x14ac:dyDescent="0.2">
      <c r="A812">
        <v>301</v>
      </c>
      <c r="B812" t="s">
        <v>20</v>
      </c>
      <c r="C812" t="s">
        <v>20</v>
      </c>
      <c r="D812" t="s">
        <v>14</v>
      </c>
      <c r="E812">
        <v>225</v>
      </c>
      <c r="F812">
        <v>13</v>
      </c>
      <c r="G812">
        <v>23</v>
      </c>
      <c r="H812">
        <v>226.89486451753999</v>
      </c>
      <c r="I812">
        <v>60.351483488749999</v>
      </c>
      <c r="J812">
        <v>60.351483488749999</v>
      </c>
      <c r="K812" t="s">
        <v>15</v>
      </c>
      <c r="L812" t="s">
        <v>29</v>
      </c>
      <c r="M812" t="s">
        <v>28</v>
      </c>
      <c r="N812" t="b">
        <v>1</v>
      </c>
    </row>
    <row r="813" spans="1:14" x14ac:dyDescent="0.2">
      <c r="A813">
        <v>302</v>
      </c>
      <c r="B813" t="s">
        <v>20</v>
      </c>
      <c r="C813" t="s">
        <v>20</v>
      </c>
      <c r="D813" t="s">
        <v>18</v>
      </c>
      <c r="E813">
        <v>56</v>
      </c>
      <c r="F813">
        <v>55</v>
      </c>
      <c r="G813">
        <v>62</v>
      </c>
      <c r="H813">
        <v>99.724071001918006</v>
      </c>
      <c r="I813">
        <v>67.647455429019999</v>
      </c>
      <c r="J813">
        <v>67.647455429019999</v>
      </c>
      <c r="K813" t="s">
        <v>15</v>
      </c>
      <c r="L813" t="s">
        <v>29</v>
      </c>
      <c r="M813" t="s">
        <v>28</v>
      </c>
      <c r="N813" t="b">
        <v>1</v>
      </c>
    </row>
    <row r="814" spans="1:14" x14ac:dyDescent="0.2">
      <c r="A814">
        <v>303</v>
      </c>
      <c r="B814" t="s">
        <v>20</v>
      </c>
      <c r="C814" t="s">
        <v>20</v>
      </c>
      <c r="D814" t="s">
        <v>14</v>
      </c>
      <c r="E814">
        <v>245</v>
      </c>
      <c r="F814">
        <v>13</v>
      </c>
      <c r="G814">
        <v>21</v>
      </c>
      <c r="H814">
        <v>246.27131906336001</v>
      </c>
      <c r="I814">
        <v>65.088699842680001</v>
      </c>
      <c r="J814">
        <v>65.088699842680001</v>
      </c>
      <c r="K814" t="s">
        <v>15</v>
      </c>
      <c r="L814" t="s">
        <v>29</v>
      </c>
      <c r="M814" t="s">
        <v>28</v>
      </c>
      <c r="N814" t="b">
        <v>1</v>
      </c>
    </row>
    <row r="815" spans="1:14" x14ac:dyDescent="0.2">
      <c r="A815">
        <v>304</v>
      </c>
      <c r="B815" t="s">
        <v>20</v>
      </c>
      <c r="C815" t="s">
        <v>20</v>
      </c>
      <c r="D815" t="s">
        <v>18</v>
      </c>
      <c r="E815">
        <v>50</v>
      </c>
      <c r="F815">
        <v>50</v>
      </c>
      <c r="G815">
        <v>56</v>
      </c>
      <c r="H815">
        <v>90.391221118500994</v>
      </c>
      <c r="I815">
        <v>71.571912269132</v>
      </c>
      <c r="J815">
        <v>71.571912269132</v>
      </c>
      <c r="K815" t="s">
        <v>15</v>
      </c>
      <c r="L815" t="s">
        <v>29</v>
      </c>
      <c r="M815" t="s">
        <v>28</v>
      </c>
      <c r="N815" t="b">
        <v>1</v>
      </c>
    </row>
    <row r="816" spans="1:14" x14ac:dyDescent="0.2">
      <c r="A816">
        <v>431</v>
      </c>
      <c r="B816" t="s">
        <v>13</v>
      </c>
      <c r="C816" t="s">
        <v>13</v>
      </c>
      <c r="D816" t="s">
        <v>14</v>
      </c>
      <c r="E816">
        <v>234</v>
      </c>
      <c r="F816">
        <v>99</v>
      </c>
      <c r="G816">
        <v>39</v>
      </c>
      <c r="H816">
        <v>333.32105071212999</v>
      </c>
      <c r="I816">
        <v>71.643716344056998</v>
      </c>
      <c r="J816">
        <v>71.643716344056998</v>
      </c>
      <c r="K816" t="s">
        <v>30</v>
      </c>
      <c r="L816" t="s">
        <v>29</v>
      </c>
      <c r="M816" t="s">
        <v>17</v>
      </c>
      <c r="N816" t="b">
        <v>1</v>
      </c>
    </row>
    <row r="817" spans="1:14" x14ac:dyDescent="0.2">
      <c r="A817">
        <v>432</v>
      </c>
      <c r="B817" t="s">
        <v>13</v>
      </c>
      <c r="C817" t="s">
        <v>13</v>
      </c>
      <c r="D817" t="s">
        <v>18</v>
      </c>
      <c r="E817">
        <v>12</v>
      </c>
      <c r="F817">
        <v>55</v>
      </c>
      <c r="G817">
        <v>185</v>
      </c>
      <c r="H817">
        <v>89.462663426408994</v>
      </c>
      <c r="I817">
        <v>71.427596025417998</v>
      </c>
      <c r="J817">
        <v>71.427596025417998</v>
      </c>
      <c r="K817" t="s">
        <v>30</v>
      </c>
      <c r="L817" t="s">
        <v>29</v>
      </c>
      <c r="M817" t="s">
        <v>17</v>
      </c>
      <c r="N817" t="b">
        <v>1</v>
      </c>
    </row>
    <row r="818" spans="1:14" x14ac:dyDescent="0.2">
      <c r="A818">
        <v>433</v>
      </c>
      <c r="B818" t="s">
        <v>13</v>
      </c>
      <c r="C818" t="s">
        <v>13</v>
      </c>
      <c r="D818" t="s">
        <v>14</v>
      </c>
      <c r="E818">
        <v>221</v>
      </c>
      <c r="F818">
        <v>98</v>
      </c>
      <c r="G818">
        <v>46</v>
      </c>
      <c r="H818">
        <v>319.55581521547998</v>
      </c>
      <c r="I818">
        <v>70.888398465852006</v>
      </c>
      <c r="J818">
        <v>70.888398465852006</v>
      </c>
      <c r="K818" t="s">
        <v>30</v>
      </c>
      <c r="L818" t="s">
        <v>29</v>
      </c>
      <c r="M818" t="s">
        <v>17</v>
      </c>
      <c r="N818" t="b">
        <v>1</v>
      </c>
    </row>
    <row r="819" spans="1:14" x14ac:dyDescent="0.2">
      <c r="A819">
        <v>434</v>
      </c>
      <c r="B819" t="s">
        <v>13</v>
      </c>
      <c r="C819" t="s">
        <v>13</v>
      </c>
      <c r="D819" t="s">
        <v>18</v>
      </c>
      <c r="E819">
        <v>5</v>
      </c>
      <c r="F819">
        <v>83</v>
      </c>
      <c r="G819">
        <v>229</v>
      </c>
      <c r="H819">
        <v>86.783899318444</v>
      </c>
      <c r="I819">
        <v>74.593712350922999</v>
      </c>
      <c r="J819">
        <v>74.593712350922999</v>
      </c>
      <c r="K819" t="s">
        <v>30</v>
      </c>
      <c r="L819" t="s">
        <v>29</v>
      </c>
      <c r="M819" t="s">
        <v>17</v>
      </c>
      <c r="N819" t="b">
        <v>1</v>
      </c>
    </row>
    <row r="820" spans="1:14" x14ac:dyDescent="0.2">
      <c r="A820">
        <v>435</v>
      </c>
      <c r="B820" t="s">
        <v>13</v>
      </c>
      <c r="C820" t="s">
        <v>13</v>
      </c>
      <c r="D820" t="s">
        <v>14</v>
      </c>
      <c r="E820">
        <v>218</v>
      </c>
      <c r="F820">
        <v>98</v>
      </c>
      <c r="G820">
        <v>47</v>
      </c>
      <c r="H820">
        <v>317.47554613687998</v>
      </c>
      <c r="I820">
        <v>58.210307971749003</v>
      </c>
      <c r="J820">
        <v>58.210307971749003</v>
      </c>
      <c r="K820" t="s">
        <v>30</v>
      </c>
      <c r="L820" t="s">
        <v>29</v>
      </c>
      <c r="M820" t="s">
        <v>17</v>
      </c>
      <c r="N820" t="b">
        <v>1</v>
      </c>
    </row>
    <row r="821" spans="1:14" x14ac:dyDescent="0.2">
      <c r="A821">
        <v>436</v>
      </c>
      <c r="B821" t="s">
        <v>13</v>
      </c>
      <c r="C821" t="s">
        <v>13</v>
      </c>
      <c r="D821" t="s">
        <v>18</v>
      </c>
      <c r="E821">
        <v>4</v>
      </c>
      <c r="F821">
        <v>93</v>
      </c>
      <c r="G821">
        <v>233</v>
      </c>
      <c r="H821">
        <v>95.525116667651005</v>
      </c>
      <c r="I821">
        <v>60.814675356734</v>
      </c>
      <c r="J821">
        <v>60.814675356734</v>
      </c>
      <c r="K821" t="s">
        <v>30</v>
      </c>
      <c r="L821" t="s">
        <v>29</v>
      </c>
      <c r="M821" t="s">
        <v>17</v>
      </c>
      <c r="N821" t="b">
        <v>1</v>
      </c>
    </row>
    <row r="822" spans="1:14" x14ac:dyDescent="0.2">
      <c r="A822">
        <v>437</v>
      </c>
      <c r="B822" t="s">
        <v>19</v>
      </c>
      <c r="C822" t="s">
        <v>19</v>
      </c>
      <c r="D822" t="s">
        <v>14</v>
      </c>
      <c r="E822">
        <v>177</v>
      </c>
      <c r="F822">
        <v>76</v>
      </c>
      <c r="G822">
        <v>39</v>
      </c>
      <c r="H822">
        <v>204.53615303024</v>
      </c>
      <c r="I822">
        <v>69.707267003393</v>
      </c>
      <c r="J822">
        <v>69.707267003393</v>
      </c>
      <c r="K822" t="s">
        <v>30</v>
      </c>
      <c r="L822" t="s">
        <v>29</v>
      </c>
      <c r="M822" t="s">
        <v>17</v>
      </c>
      <c r="N822" t="b">
        <v>1</v>
      </c>
    </row>
    <row r="823" spans="1:14" x14ac:dyDescent="0.2">
      <c r="A823">
        <v>438</v>
      </c>
      <c r="B823" t="s">
        <v>19</v>
      </c>
      <c r="C823" t="s">
        <v>19</v>
      </c>
      <c r="D823" t="s">
        <v>18</v>
      </c>
      <c r="E823">
        <v>32</v>
      </c>
      <c r="F823">
        <v>168</v>
      </c>
      <c r="G823">
        <v>142</v>
      </c>
      <c r="H823">
        <v>53.180714362026002</v>
      </c>
      <c r="I823">
        <v>69.662801517469006</v>
      </c>
      <c r="J823">
        <v>69.662801517469006</v>
      </c>
      <c r="K823" t="s">
        <v>30</v>
      </c>
      <c r="L823" t="s">
        <v>29</v>
      </c>
      <c r="M823" t="s">
        <v>17</v>
      </c>
      <c r="N823" t="b">
        <v>1</v>
      </c>
    </row>
    <row r="824" spans="1:14" x14ac:dyDescent="0.2">
      <c r="A824">
        <v>439</v>
      </c>
      <c r="B824" t="s">
        <v>19</v>
      </c>
      <c r="C824" t="s">
        <v>19</v>
      </c>
      <c r="D824" t="s">
        <v>14</v>
      </c>
      <c r="E824">
        <v>194</v>
      </c>
      <c r="F824">
        <v>99</v>
      </c>
      <c r="G824">
        <v>39</v>
      </c>
      <c r="H824">
        <v>215.13370187829</v>
      </c>
      <c r="I824">
        <v>99.999926313733994</v>
      </c>
      <c r="J824">
        <v>99.999926313733994</v>
      </c>
      <c r="K824" t="s">
        <v>30</v>
      </c>
      <c r="L824" t="s">
        <v>29</v>
      </c>
      <c r="M824" t="s">
        <v>17</v>
      </c>
      <c r="N824" t="b">
        <v>1</v>
      </c>
    </row>
    <row r="825" spans="1:14" x14ac:dyDescent="0.2">
      <c r="A825">
        <v>440</v>
      </c>
      <c r="B825" t="s">
        <v>19</v>
      </c>
      <c r="C825" t="s">
        <v>19</v>
      </c>
      <c r="D825" t="s">
        <v>18</v>
      </c>
      <c r="E825">
        <v>1</v>
      </c>
      <c r="F825">
        <v>165</v>
      </c>
      <c r="G825">
        <v>200</v>
      </c>
      <c r="H825">
        <v>81.104172816550005</v>
      </c>
      <c r="I825">
        <v>99.959325181175998</v>
      </c>
      <c r="J825">
        <v>99.959325181175998</v>
      </c>
      <c r="K825" t="s">
        <v>30</v>
      </c>
      <c r="L825" t="s">
        <v>29</v>
      </c>
      <c r="M825" t="s">
        <v>17</v>
      </c>
      <c r="N825" t="b">
        <v>1</v>
      </c>
    </row>
    <row r="826" spans="1:14" x14ac:dyDescent="0.2">
      <c r="A826">
        <v>441</v>
      </c>
      <c r="B826" t="s">
        <v>19</v>
      </c>
      <c r="C826" t="s">
        <v>19</v>
      </c>
      <c r="D826" t="s">
        <v>14</v>
      </c>
      <c r="E826">
        <v>193</v>
      </c>
      <c r="F826">
        <v>99</v>
      </c>
      <c r="G826">
        <v>40</v>
      </c>
      <c r="H826">
        <v>214.09429899617999</v>
      </c>
      <c r="I826">
        <v>99.999705254936003</v>
      </c>
      <c r="J826">
        <v>99.999705254936003</v>
      </c>
      <c r="K826" t="s">
        <v>30</v>
      </c>
      <c r="L826" t="s">
        <v>29</v>
      </c>
      <c r="M826" t="s">
        <v>17</v>
      </c>
      <c r="N826" t="b">
        <v>1</v>
      </c>
    </row>
    <row r="827" spans="1:14" x14ac:dyDescent="0.2">
      <c r="A827">
        <v>442</v>
      </c>
      <c r="B827" t="s">
        <v>19</v>
      </c>
      <c r="C827" t="s">
        <v>19</v>
      </c>
      <c r="D827" t="s">
        <v>18</v>
      </c>
      <c r="E827">
        <v>1</v>
      </c>
      <c r="F827">
        <v>170</v>
      </c>
      <c r="G827">
        <v>205</v>
      </c>
      <c r="H827">
        <v>87.979135027219996</v>
      </c>
      <c r="I827">
        <v>99.999778941201996</v>
      </c>
      <c r="J827">
        <v>99.999778941201996</v>
      </c>
      <c r="K827" t="s">
        <v>30</v>
      </c>
      <c r="L827" t="s">
        <v>29</v>
      </c>
      <c r="M827" t="s">
        <v>17</v>
      </c>
      <c r="N827" t="b">
        <v>1</v>
      </c>
    </row>
    <row r="828" spans="1:14" x14ac:dyDescent="0.2">
      <c r="A828">
        <v>443</v>
      </c>
      <c r="B828" t="s">
        <v>21</v>
      </c>
      <c r="C828" t="s">
        <v>21</v>
      </c>
      <c r="D828" t="s">
        <v>14</v>
      </c>
      <c r="E828">
        <v>114</v>
      </c>
      <c r="F828">
        <v>83</v>
      </c>
      <c r="G828">
        <v>41</v>
      </c>
      <c r="H828">
        <v>210.73598362736999</v>
      </c>
      <c r="I828">
        <v>70.330517373985998</v>
      </c>
      <c r="J828">
        <v>70.330517373985998</v>
      </c>
      <c r="K828" t="s">
        <v>30</v>
      </c>
      <c r="L828" t="s">
        <v>29</v>
      </c>
      <c r="M828" t="s">
        <v>17</v>
      </c>
      <c r="N828" t="b">
        <v>1</v>
      </c>
    </row>
    <row r="829" spans="1:14" x14ac:dyDescent="0.2">
      <c r="A829">
        <v>444</v>
      </c>
      <c r="B829" t="s">
        <v>21</v>
      </c>
      <c r="C829" t="s">
        <v>21</v>
      </c>
      <c r="D829" t="s">
        <v>18</v>
      </c>
      <c r="E829">
        <v>34</v>
      </c>
      <c r="F829">
        <v>177</v>
      </c>
      <c r="G829">
        <v>34</v>
      </c>
      <c r="H829">
        <v>91.595413374539007</v>
      </c>
      <c r="I829">
        <v>69.935011548047996</v>
      </c>
      <c r="J829">
        <v>69.935011548047996</v>
      </c>
      <c r="K829" t="s">
        <v>30</v>
      </c>
      <c r="L829" t="s">
        <v>29</v>
      </c>
      <c r="M829" t="s">
        <v>17</v>
      </c>
      <c r="N829" t="b">
        <v>1</v>
      </c>
    </row>
    <row r="830" spans="1:14" x14ac:dyDescent="0.2">
      <c r="A830">
        <v>445</v>
      </c>
      <c r="B830" t="s">
        <v>21</v>
      </c>
      <c r="C830" t="s">
        <v>21</v>
      </c>
      <c r="D830" t="s">
        <v>14</v>
      </c>
      <c r="E830">
        <v>131</v>
      </c>
      <c r="F830">
        <v>97</v>
      </c>
      <c r="G830">
        <v>35</v>
      </c>
      <c r="H830">
        <v>208.06554209824</v>
      </c>
      <c r="I830">
        <v>97.732084105504001</v>
      </c>
      <c r="J830">
        <v>97.732084105504001</v>
      </c>
      <c r="K830" t="s">
        <v>30</v>
      </c>
      <c r="L830" t="s">
        <v>29</v>
      </c>
      <c r="M830" t="s">
        <v>17</v>
      </c>
      <c r="N830" t="b">
        <v>1</v>
      </c>
    </row>
    <row r="831" spans="1:14" x14ac:dyDescent="0.2">
      <c r="A831">
        <v>446</v>
      </c>
      <c r="B831" t="s">
        <v>21</v>
      </c>
      <c r="C831" t="s">
        <v>21</v>
      </c>
      <c r="D831" t="s">
        <v>18</v>
      </c>
      <c r="E831">
        <v>2</v>
      </c>
      <c r="F831">
        <v>174</v>
      </c>
      <c r="G831">
        <v>39</v>
      </c>
      <c r="H831">
        <v>89.673368244206003</v>
      </c>
      <c r="I831">
        <v>65.268789076748007</v>
      </c>
      <c r="J831">
        <v>65.268789076748007</v>
      </c>
      <c r="K831" t="s">
        <v>30</v>
      </c>
      <c r="L831" t="s">
        <v>29</v>
      </c>
      <c r="M831" t="s">
        <v>17</v>
      </c>
      <c r="N831" t="b">
        <v>1</v>
      </c>
    </row>
    <row r="832" spans="1:14" x14ac:dyDescent="0.2">
      <c r="A832">
        <v>447</v>
      </c>
      <c r="B832" t="s">
        <v>21</v>
      </c>
      <c r="C832" t="s">
        <v>21</v>
      </c>
      <c r="D832" t="s">
        <v>14</v>
      </c>
      <c r="E832">
        <v>131</v>
      </c>
      <c r="F832">
        <v>97</v>
      </c>
      <c r="G832">
        <v>36</v>
      </c>
      <c r="H832">
        <v>208.32780472956</v>
      </c>
      <c r="I832">
        <v>99.494364842809006</v>
      </c>
      <c r="J832">
        <v>99.494364842809006</v>
      </c>
      <c r="K832" t="s">
        <v>30</v>
      </c>
      <c r="L832" t="s">
        <v>29</v>
      </c>
      <c r="M832" t="s">
        <v>17</v>
      </c>
      <c r="N832" t="b">
        <v>1</v>
      </c>
    </row>
    <row r="833" spans="1:14" x14ac:dyDescent="0.2">
      <c r="A833">
        <v>448</v>
      </c>
      <c r="B833" t="s">
        <v>21</v>
      </c>
      <c r="C833" t="s">
        <v>21</v>
      </c>
      <c r="D833" t="s">
        <v>18</v>
      </c>
      <c r="E833">
        <v>2</v>
      </c>
      <c r="F833">
        <v>180</v>
      </c>
      <c r="G833">
        <v>41</v>
      </c>
      <c r="H833">
        <v>85.392176603359005</v>
      </c>
      <c r="I833">
        <v>67.860703482781005</v>
      </c>
      <c r="J833">
        <v>67.860703482781005</v>
      </c>
      <c r="K833" t="s">
        <v>30</v>
      </c>
      <c r="L833" t="s">
        <v>29</v>
      </c>
      <c r="M833" t="s">
        <v>17</v>
      </c>
      <c r="N833" t="b">
        <v>1</v>
      </c>
    </row>
    <row r="834" spans="1:14" x14ac:dyDescent="0.2">
      <c r="A834">
        <v>449</v>
      </c>
      <c r="B834" t="s">
        <v>22</v>
      </c>
      <c r="C834" t="s">
        <v>22</v>
      </c>
      <c r="D834" t="s">
        <v>14</v>
      </c>
      <c r="E834">
        <v>306</v>
      </c>
      <c r="F834">
        <v>90</v>
      </c>
      <c r="G834">
        <v>50</v>
      </c>
      <c r="H834">
        <v>213.98743796088999</v>
      </c>
      <c r="I834">
        <v>71.311523050106999</v>
      </c>
      <c r="J834">
        <v>71.311523050106999</v>
      </c>
      <c r="K834" t="s">
        <v>30</v>
      </c>
      <c r="L834" t="s">
        <v>29</v>
      </c>
      <c r="M834" t="s">
        <v>17</v>
      </c>
      <c r="N834" t="b">
        <v>1</v>
      </c>
    </row>
    <row r="835" spans="1:14" x14ac:dyDescent="0.2">
      <c r="A835">
        <v>450</v>
      </c>
      <c r="B835" t="s">
        <v>22</v>
      </c>
      <c r="C835" t="s">
        <v>24</v>
      </c>
      <c r="D835" t="s">
        <v>18</v>
      </c>
      <c r="E835">
        <v>183</v>
      </c>
      <c r="F835">
        <v>71</v>
      </c>
      <c r="G835">
        <v>168</v>
      </c>
      <c r="H835">
        <v>98.639365245020997</v>
      </c>
      <c r="I835">
        <v>8.0229166537351997</v>
      </c>
      <c r="J835">
        <v>63.175975546239997</v>
      </c>
      <c r="K835" t="s">
        <v>30</v>
      </c>
      <c r="L835" t="s">
        <v>29</v>
      </c>
      <c r="M835" t="s">
        <v>17</v>
      </c>
      <c r="N835" t="b">
        <v>0</v>
      </c>
    </row>
    <row r="836" spans="1:14" x14ac:dyDescent="0.2">
      <c r="A836">
        <v>451</v>
      </c>
      <c r="B836" t="s">
        <v>22</v>
      </c>
      <c r="C836" t="s">
        <v>22</v>
      </c>
      <c r="D836" t="s">
        <v>14</v>
      </c>
      <c r="E836">
        <v>289</v>
      </c>
      <c r="F836">
        <v>93</v>
      </c>
      <c r="G836">
        <v>53</v>
      </c>
      <c r="H836">
        <v>200.76967055649001</v>
      </c>
      <c r="I836">
        <v>99.982094237365999</v>
      </c>
      <c r="J836">
        <v>99.982094237365999</v>
      </c>
      <c r="K836" t="s">
        <v>30</v>
      </c>
      <c r="L836" t="s">
        <v>29</v>
      </c>
      <c r="M836" t="s">
        <v>17</v>
      </c>
      <c r="N836" t="b">
        <v>1</v>
      </c>
    </row>
    <row r="837" spans="1:14" x14ac:dyDescent="0.2">
      <c r="A837">
        <v>452</v>
      </c>
      <c r="B837" t="s">
        <v>22</v>
      </c>
      <c r="C837" t="s">
        <v>22</v>
      </c>
      <c r="D837" t="s">
        <v>18</v>
      </c>
      <c r="E837">
        <v>189</v>
      </c>
      <c r="F837">
        <v>57</v>
      </c>
      <c r="G837">
        <v>213</v>
      </c>
      <c r="H837">
        <v>119.36580544383</v>
      </c>
      <c r="I837">
        <v>51.860025569134002</v>
      </c>
      <c r="J837">
        <v>51.860025569134002</v>
      </c>
      <c r="K837" t="s">
        <v>30</v>
      </c>
      <c r="L837" t="s">
        <v>29</v>
      </c>
      <c r="M837" t="s">
        <v>17</v>
      </c>
      <c r="N837" t="b">
        <v>1</v>
      </c>
    </row>
    <row r="838" spans="1:14" x14ac:dyDescent="0.2">
      <c r="A838">
        <v>453</v>
      </c>
      <c r="B838" t="s">
        <v>22</v>
      </c>
      <c r="C838" t="s">
        <v>22</v>
      </c>
      <c r="D838" t="s">
        <v>14</v>
      </c>
      <c r="E838">
        <v>289</v>
      </c>
      <c r="F838">
        <v>93</v>
      </c>
      <c r="G838">
        <v>53</v>
      </c>
      <c r="H838">
        <v>200.88464634351999</v>
      </c>
      <c r="I838">
        <v>99.929629615983998</v>
      </c>
      <c r="J838">
        <v>99.929629615983998</v>
      </c>
      <c r="K838" t="s">
        <v>30</v>
      </c>
      <c r="L838" t="s">
        <v>29</v>
      </c>
      <c r="M838" t="s">
        <v>17</v>
      </c>
      <c r="N838" t="b">
        <v>1</v>
      </c>
    </row>
    <row r="839" spans="1:14" x14ac:dyDescent="0.2">
      <c r="A839">
        <v>454</v>
      </c>
      <c r="B839" t="s">
        <v>22</v>
      </c>
      <c r="C839" t="s">
        <v>24</v>
      </c>
      <c r="D839" t="s">
        <v>18</v>
      </c>
      <c r="E839">
        <v>189</v>
      </c>
      <c r="F839">
        <v>60</v>
      </c>
      <c r="G839">
        <v>212</v>
      </c>
      <c r="H839">
        <v>120.07372703688</v>
      </c>
      <c r="I839">
        <v>47.478124389785997</v>
      </c>
      <c r="J839">
        <v>52.521875610214003</v>
      </c>
      <c r="K839" t="s">
        <v>30</v>
      </c>
      <c r="L839" t="s">
        <v>29</v>
      </c>
      <c r="M839" t="s">
        <v>17</v>
      </c>
      <c r="N839" t="b">
        <v>0</v>
      </c>
    </row>
    <row r="840" spans="1:14" x14ac:dyDescent="0.2">
      <c r="A840">
        <v>455</v>
      </c>
      <c r="B840" t="s">
        <v>23</v>
      </c>
      <c r="C840" t="s">
        <v>23</v>
      </c>
      <c r="D840" t="s">
        <v>14</v>
      </c>
      <c r="E840">
        <v>244</v>
      </c>
      <c r="F840">
        <v>88</v>
      </c>
      <c r="G840">
        <v>45</v>
      </c>
      <c r="H840">
        <v>99.745183855636</v>
      </c>
      <c r="I840">
        <v>72.361991940913001</v>
      </c>
      <c r="J840">
        <v>72.361991940913001</v>
      </c>
      <c r="K840" t="s">
        <v>30</v>
      </c>
      <c r="L840" t="s">
        <v>29</v>
      </c>
      <c r="M840" t="s">
        <v>17</v>
      </c>
      <c r="N840" t="b">
        <v>1</v>
      </c>
    </row>
    <row r="841" spans="1:14" x14ac:dyDescent="0.2">
      <c r="A841">
        <v>456</v>
      </c>
      <c r="B841" t="s">
        <v>23</v>
      </c>
      <c r="C841" t="s">
        <v>23</v>
      </c>
      <c r="D841" t="s">
        <v>18</v>
      </c>
      <c r="E841">
        <v>181</v>
      </c>
      <c r="F841">
        <v>48</v>
      </c>
      <c r="G841">
        <v>50</v>
      </c>
      <c r="H841">
        <v>101.17481388641001</v>
      </c>
      <c r="I841">
        <v>72.104171122150007</v>
      </c>
      <c r="J841">
        <v>72.104171122150007</v>
      </c>
      <c r="K841" t="s">
        <v>30</v>
      </c>
      <c r="L841" t="s">
        <v>29</v>
      </c>
      <c r="M841" t="s">
        <v>17</v>
      </c>
      <c r="N841" t="b">
        <v>1</v>
      </c>
    </row>
    <row r="842" spans="1:14" x14ac:dyDescent="0.2">
      <c r="A842">
        <v>457</v>
      </c>
      <c r="B842" t="s">
        <v>23</v>
      </c>
      <c r="C842" t="s">
        <v>23</v>
      </c>
      <c r="D842" t="s">
        <v>14</v>
      </c>
      <c r="E842">
        <v>11</v>
      </c>
      <c r="F842">
        <v>87</v>
      </c>
      <c r="G842">
        <v>39</v>
      </c>
      <c r="H842">
        <v>262.09846842422002</v>
      </c>
      <c r="I842">
        <v>97.783443432895993</v>
      </c>
      <c r="J842">
        <v>97.783443432895993</v>
      </c>
      <c r="K842" t="s">
        <v>30</v>
      </c>
      <c r="L842" t="s">
        <v>29</v>
      </c>
      <c r="M842" t="s">
        <v>17</v>
      </c>
      <c r="N842" t="b">
        <v>1</v>
      </c>
    </row>
    <row r="843" spans="1:14" x14ac:dyDescent="0.2">
      <c r="A843">
        <v>458</v>
      </c>
      <c r="B843" t="s">
        <v>23</v>
      </c>
      <c r="C843" t="s">
        <v>23</v>
      </c>
      <c r="D843" t="s">
        <v>18</v>
      </c>
      <c r="E843">
        <v>184</v>
      </c>
      <c r="F843">
        <v>53</v>
      </c>
      <c r="G843">
        <v>18</v>
      </c>
      <c r="H843">
        <v>90.545353217306996</v>
      </c>
      <c r="I843">
        <v>72.764524484104001</v>
      </c>
      <c r="J843">
        <v>72.764524484104001</v>
      </c>
      <c r="K843" t="s">
        <v>30</v>
      </c>
      <c r="L843" t="s">
        <v>29</v>
      </c>
      <c r="M843" t="s">
        <v>17</v>
      </c>
      <c r="N843" t="b">
        <v>1</v>
      </c>
    </row>
    <row r="844" spans="1:14" x14ac:dyDescent="0.2">
      <c r="A844">
        <v>459</v>
      </c>
      <c r="B844" t="s">
        <v>23</v>
      </c>
      <c r="C844" t="s">
        <v>23</v>
      </c>
      <c r="D844" t="s">
        <v>14</v>
      </c>
      <c r="E844">
        <v>11</v>
      </c>
      <c r="F844">
        <v>88</v>
      </c>
      <c r="G844">
        <v>38</v>
      </c>
      <c r="H844">
        <v>262.22560587917002</v>
      </c>
      <c r="I844">
        <v>93.593126545109001</v>
      </c>
      <c r="J844">
        <v>93.593126545109001</v>
      </c>
      <c r="K844" t="s">
        <v>30</v>
      </c>
      <c r="L844" t="s">
        <v>29</v>
      </c>
      <c r="M844" t="s">
        <v>17</v>
      </c>
      <c r="N844" t="b">
        <v>1</v>
      </c>
    </row>
    <row r="845" spans="1:14" x14ac:dyDescent="0.2">
      <c r="A845">
        <v>460</v>
      </c>
      <c r="B845" t="s">
        <v>23</v>
      </c>
      <c r="C845" t="s">
        <v>23</v>
      </c>
      <c r="D845" t="s">
        <v>18</v>
      </c>
      <c r="E845">
        <v>178</v>
      </c>
      <c r="F845">
        <v>51</v>
      </c>
      <c r="G845">
        <v>17</v>
      </c>
      <c r="H845">
        <v>94.477798149579996</v>
      </c>
      <c r="I845">
        <v>68.564702068005005</v>
      </c>
      <c r="J845">
        <v>68.564702068005005</v>
      </c>
      <c r="K845" t="s">
        <v>30</v>
      </c>
      <c r="L845" t="s">
        <v>29</v>
      </c>
      <c r="M845" t="s">
        <v>17</v>
      </c>
      <c r="N845" t="b">
        <v>1</v>
      </c>
    </row>
    <row r="846" spans="1:14" x14ac:dyDescent="0.2">
      <c r="A846">
        <v>461</v>
      </c>
      <c r="B846" t="s">
        <v>24</v>
      </c>
      <c r="C846" t="s">
        <v>25</v>
      </c>
      <c r="D846" t="s">
        <v>14</v>
      </c>
      <c r="E846">
        <v>101</v>
      </c>
      <c r="F846">
        <v>12</v>
      </c>
      <c r="G846">
        <v>55</v>
      </c>
      <c r="H846">
        <v>349.82676527170003</v>
      </c>
      <c r="I846">
        <v>0</v>
      </c>
      <c r="J846">
        <v>72.366111205471995</v>
      </c>
      <c r="K846" t="s">
        <v>30</v>
      </c>
      <c r="L846" t="s">
        <v>29</v>
      </c>
      <c r="M846" t="s">
        <v>17</v>
      </c>
      <c r="N846" t="b">
        <v>0</v>
      </c>
    </row>
    <row r="847" spans="1:14" x14ac:dyDescent="0.2">
      <c r="A847">
        <v>462</v>
      </c>
      <c r="B847" t="s">
        <v>24</v>
      </c>
      <c r="C847" t="s">
        <v>24</v>
      </c>
      <c r="D847" t="s">
        <v>18</v>
      </c>
      <c r="E847">
        <v>143</v>
      </c>
      <c r="F847">
        <v>142</v>
      </c>
      <c r="G847">
        <v>137</v>
      </c>
      <c r="H847">
        <v>197.37431383513001</v>
      </c>
      <c r="I847">
        <v>72.150047315113994</v>
      </c>
      <c r="J847">
        <v>72.150047315113994</v>
      </c>
      <c r="K847" t="s">
        <v>30</v>
      </c>
      <c r="L847" t="s">
        <v>29</v>
      </c>
      <c r="M847" t="s">
        <v>17</v>
      </c>
      <c r="N847" t="b">
        <v>1</v>
      </c>
    </row>
    <row r="848" spans="1:14" x14ac:dyDescent="0.2">
      <c r="A848">
        <v>463</v>
      </c>
      <c r="B848" t="s">
        <v>24</v>
      </c>
      <c r="C848" t="s">
        <v>25</v>
      </c>
      <c r="D848" t="s">
        <v>14</v>
      </c>
      <c r="E848">
        <v>78</v>
      </c>
      <c r="F848">
        <v>13</v>
      </c>
      <c r="G848">
        <v>64</v>
      </c>
      <c r="H848">
        <v>355.61990429357002</v>
      </c>
      <c r="I848">
        <v>6.7148820467097003</v>
      </c>
      <c r="J848">
        <v>35.218792945277002</v>
      </c>
      <c r="K848" t="s">
        <v>30</v>
      </c>
      <c r="L848" t="s">
        <v>29</v>
      </c>
      <c r="M848" t="s">
        <v>17</v>
      </c>
      <c r="N848" t="b">
        <v>0</v>
      </c>
    </row>
    <row r="849" spans="1:14" x14ac:dyDescent="0.2">
      <c r="A849">
        <v>464</v>
      </c>
      <c r="B849" t="s">
        <v>24</v>
      </c>
      <c r="C849" t="s">
        <v>24</v>
      </c>
      <c r="D849" t="s">
        <v>18</v>
      </c>
      <c r="E849">
        <v>164</v>
      </c>
      <c r="F849">
        <v>164</v>
      </c>
      <c r="G849">
        <v>163</v>
      </c>
      <c r="H849">
        <v>158.17374594741</v>
      </c>
      <c r="I849">
        <v>71.956923008904994</v>
      </c>
      <c r="J849">
        <v>71.956923008904994</v>
      </c>
      <c r="K849" t="s">
        <v>30</v>
      </c>
      <c r="L849" t="s">
        <v>29</v>
      </c>
      <c r="M849" t="s">
        <v>17</v>
      </c>
      <c r="N849" t="b">
        <v>1</v>
      </c>
    </row>
    <row r="850" spans="1:14" x14ac:dyDescent="0.2">
      <c r="A850">
        <v>465</v>
      </c>
      <c r="B850" t="s">
        <v>24</v>
      </c>
      <c r="C850" t="s">
        <v>24</v>
      </c>
      <c r="D850" t="s">
        <v>14</v>
      </c>
      <c r="E850">
        <v>86</v>
      </c>
      <c r="F850">
        <v>34</v>
      </c>
      <c r="G850">
        <v>73</v>
      </c>
      <c r="H850">
        <v>332.93172593867001</v>
      </c>
      <c r="I850">
        <v>62.765666621226998</v>
      </c>
      <c r="J850">
        <v>62.765666621226998</v>
      </c>
      <c r="K850" t="s">
        <v>30</v>
      </c>
      <c r="L850" t="s">
        <v>29</v>
      </c>
      <c r="M850" t="s">
        <v>17</v>
      </c>
      <c r="N850" t="b">
        <v>1</v>
      </c>
    </row>
    <row r="851" spans="1:14" x14ac:dyDescent="0.2">
      <c r="A851">
        <v>466</v>
      </c>
      <c r="B851" t="s">
        <v>24</v>
      </c>
      <c r="C851" t="s">
        <v>24</v>
      </c>
      <c r="D851" t="s">
        <v>18</v>
      </c>
      <c r="E851">
        <v>185</v>
      </c>
      <c r="F851">
        <v>188</v>
      </c>
      <c r="G851">
        <v>187</v>
      </c>
      <c r="H851">
        <v>118.44942040356</v>
      </c>
      <c r="I851">
        <v>65.099900155110006</v>
      </c>
      <c r="J851">
        <v>65.099900155110006</v>
      </c>
      <c r="K851" t="s">
        <v>30</v>
      </c>
      <c r="L851" t="s">
        <v>29</v>
      </c>
      <c r="M851" t="s">
        <v>17</v>
      </c>
      <c r="N851" t="b">
        <v>1</v>
      </c>
    </row>
    <row r="852" spans="1:14" x14ac:dyDescent="0.2">
      <c r="A852">
        <v>467</v>
      </c>
      <c r="B852" t="s">
        <v>25</v>
      </c>
      <c r="C852" t="s">
        <v>25</v>
      </c>
      <c r="D852" t="s">
        <v>14</v>
      </c>
      <c r="E852">
        <v>46</v>
      </c>
      <c r="F852">
        <v>77</v>
      </c>
      <c r="G852">
        <v>36</v>
      </c>
      <c r="H852">
        <v>103.26883535886</v>
      </c>
      <c r="I852">
        <v>70.849262567002</v>
      </c>
      <c r="J852">
        <v>70.849262567002</v>
      </c>
      <c r="K852" t="s">
        <v>30</v>
      </c>
      <c r="L852" t="s">
        <v>29</v>
      </c>
      <c r="M852" t="s">
        <v>17</v>
      </c>
      <c r="N852" t="b">
        <v>1</v>
      </c>
    </row>
    <row r="853" spans="1:14" x14ac:dyDescent="0.2">
      <c r="A853">
        <v>468</v>
      </c>
      <c r="B853" t="s">
        <v>25</v>
      </c>
      <c r="C853" t="s">
        <v>25</v>
      </c>
      <c r="D853" t="s">
        <v>18</v>
      </c>
      <c r="E853">
        <v>163</v>
      </c>
      <c r="F853">
        <v>140</v>
      </c>
      <c r="G853">
        <v>21</v>
      </c>
      <c r="H853">
        <v>42.339856282652001</v>
      </c>
      <c r="I853">
        <v>70.855808247671007</v>
      </c>
      <c r="J853">
        <v>70.855808247671007</v>
      </c>
      <c r="K853" t="s">
        <v>30</v>
      </c>
      <c r="L853" t="s">
        <v>29</v>
      </c>
      <c r="M853" t="s">
        <v>17</v>
      </c>
      <c r="N853" t="b">
        <v>1</v>
      </c>
    </row>
    <row r="854" spans="1:14" x14ac:dyDescent="0.2">
      <c r="A854">
        <v>469</v>
      </c>
      <c r="B854" t="s">
        <v>25</v>
      </c>
      <c r="C854" t="s">
        <v>25</v>
      </c>
      <c r="D854" t="s">
        <v>14</v>
      </c>
      <c r="E854">
        <v>73</v>
      </c>
      <c r="F854">
        <v>61</v>
      </c>
      <c r="G854">
        <v>39</v>
      </c>
      <c r="H854">
        <v>95.316460412899005</v>
      </c>
      <c r="I854">
        <v>79.589788557259993</v>
      </c>
      <c r="J854">
        <v>79.589788557259993</v>
      </c>
      <c r="K854" t="s">
        <v>30</v>
      </c>
      <c r="L854" t="s">
        <v>29</v>
      </c>
      <c r="M854" t="s">
        <v>17</v>
      </c>
      <c r="N854" t="b">
        <v>1</v>
      </c>
    </row>
    <row r="855" spans="1:14" x14ac:dyDescent="0.2">
      <c r="A855">
        <v>470</v>
      </c>
      <c r="B855" t="s">
        <v>25</v>
      </c>
      <c r="C855" t="s">
        <v>25</v>
      </c>
      <c r="D855" t="s">
        <v>18</v>
      </c>
      <c r="E855">
        <v>137</v>
      </c>
      <c r="F855">
        <v>152</v>
      </c>
      <c r="G855">
        <v>46</v>
      </c>
      <c r="H855">
        <v>52.792143212420001</v>
      </c>
      <c r="I855">
        <v>72.567413722593002</v>
      </c>
      <c r="J855">
        <v>72.567413722593002</v>
      </c>
      <c r="K855" t="s">
        <v>30</v>
      </c>
      <c r="L855" t="s">
        <v>29</v>
      </c>
      <c r="M855" t="s">
        <v>17</v>
      </c>
      <c r="N855" t="b">
        <v>1</v>
      </c>
    </row>
    <row r="856" spans="1:14" x14ac:dyDescent="0.2">
      <c r="A856">
        <v>471</v>
      </c>
      <c r="B856" t="s">
        <v>25</v>
      </c>
      <c r="C856" t="s">
        <v>25</v>
      </c>
      <c r="D856" t="s">
        <v>14</v>
      </c>
      <c r="E856">
        <v>73</v>
      </c>
      <c r="F856">
        <v>65</v>
      </c>
      <c r="G856">
        <v>38</v>
      </c>
      <c r="H856">
        <v>91.477940208253997</v>
      </c>
      <c r="I856">
        <v>76.709171361095997</v>
      </c>
      <c r="J856">
        <v>76.709171361095997</v>
      </c>
      <c r="K856" t="s">
        <v>30</v>
      </c>
      <c r="L856" t="s">
        <v>29</v>
      </c>
      <c r="M856" t="s">
        <v>17</v>
      </c>
      <c r="N856" t="b">
        <v>1</v>
      </c>
    </row>
    <row r="857" spans="1:14" x14ac:dyDescent="0.2">
      <c r="A857">
        <v>472</v>
      </c>
      <c r="B857" t="s">
        <v>25</v>
      </c>
      <c r="C857" t="s">
        <v>25</v>
      </c>
      <c r="D857" t="s">
        <v>18</v>
      </c>
      <c r="E857">
        <v>135</v>
      </c>
      <c r="F857">
        <v>150</v>
      </c>
      <c r="G857">
        <v>41</v>
      </c>
      <c r="H857">
        <v>47.307749665156003</v>
      </c>
      <c r="I857">
        <v>68.513490113144996</v>
      </c>
      <c r="J857">
        <v>68.513490113144996</v>
      </c>
      <c r="K857" t="s">
        <v>30</v>
      </c>
      <c r="L857" t="s">
        <v>29</v>
      </c>
      <c r="M857" t="s">
        <v>17</v>
      </c>
      <c r="N857" t="b">
        <v>1</v>
      </c>
    </row>
    <row r="858" spans="1:14" x14ac:dyDescent="0.2">
      <c r="A858">
        <v>473</v>
      </c>
      <c r="B858" t="s">
        <v>20</v>
      </c>
      <c r="C858" t="s">
        <v>20</v>
      </c>
      <c r="D858" t="s">
        <v>14</v>
      </c>
      <c r="E858">
        <v>280</v>
      </c>
      <c r="F858">
        <v>36</v>
      </c>
      <c r="G858">
        <v>2</v>
      </c>
      <c r="H858">
        <v>282.23287347749999</v>
      </c>
      <c r="I858">
        <v>100</v>
      </c>
      <c r="J858">
        <v>100</v>
      </c>
      <c r="K858" t="s">
        <v>30</v>
      </c>
      <c r="L858" t="s">
        <v>29</v>
      </c>
      <c r="M858" t="s">
        <v>17</v>
      </c>
      <c r="N858" t="b">
        <v>1</v>
      </c>
    </row>
    <row r="859" spans="1:14" x14ac:dyDescent="0.2">
      <c r="A859">
        <v>474</v>
      </c>
      <c r="B859" t="s">
        <v>20</v>
      </c>
      <c r="C859" t="s">
        <v>20</v>
      </c>
      <c r="D859" t="s">
        <v>18</v>
      </c>
      <c r="E859">
        <v>6</v>
      </c>
      <c r="F859">
        <v>4</v>
      </c>
      <c r="G859">
        <v>7</v>
      </c>
      <c r="H859">
        <v>10.111521485283999</v>
      </c>
      <c r="I859">
        <v>100</v>
      </c>
      <c r="J859">
        <v>100</v>
      </c>
      <c r="K859" t="s">
        <v>30</v>
      </c>
      <c r="L859" t="s">
        <v>29</v>
      </c>
      <c r="M859" t="s">
        <v>17</v>
      </c>
      <c r="N859" t="b">
        <v>1</v>
      </c>
    </row>
    <row r="860" spans="1:14" x14ac:dyDescent="0.2">
      <c r="A860">
        <v>475</v>
      </c>
      <c r="B860" t="s">
        <v>20</v>
      </c>
      <c r="C860" t="s">
        <v>20</v>
      </c>
      <c r="D860" t="s">
        <v>14</v>
      </c>
      <c r="E860">
        <v>106</v>
      </c>
      <c r="F860">
        <v>7</v>
      </c>
      <c r="G860">
        <v>28</v>
      </c>
      <c r="H860">
        <v>109.86124410424</v>
      </c>
      <c r="I860">
        <v>34.062508059434997</v>
      </c>
      <c r="J860">
        <v>34.062508059434997</v>
      </c>
      <c r="K860" t="s">
        <v>30</v>
      </c>
      <c r="L860" t="s">
        <v>29</v>
      </c>
      <c r="M860" t="s">
        <v>17</v>
      </c>
      <c r="N860" t="b">
        <v>1</v>
      </c>
    </row>
    <row r="861" spans="1:14" x14ac:dyDescent="0.2">
      <c r="A861">
        <v>476</v>
      </c>
      <c r="B861" t="s">
        <v>20</v>
      </c>
      <c r="C861" t="s">
        <v>25</v>
      </c>
      <c r="D861" t="s">
        <v>18</v>
      </c>
      <c r="E861">
        <v>74</v>
      </c>
      <c r="F861">
        <v>72</v>
      </c>
      <c r="G861">
        <v>69</v>
      </c>
      <c r="H861">
        <v>124.52402034038001</v>
      </c>
      <c r="I861">
        <v>34.889046904993002</v>
      </c>
      <c r="J861">
        <v>37.088729317186001</v>
      </c>
      <c r="K861" t="s">
        <v>30</v>
      </c>
      <c r="L861" t="s">
        <v>29</v>
      </c>
      <c r="M861" t="s">
        <v>17</v>
      </c>
      <c r="N861" t="b">
        <v>0</v>
      </c>
    </row>
    <row r="862" spans="1:14" x14ac:dyDescent="0.2">
      <c r="A862">
        <v>477</v>
      </c>
      <c r="B862" t="s">
        <v>20</v>
      </c>
      <c r="C862" t="s">
        <v>19</v>
      </c>
      <c r="D862" t="s">
        <v>14</v>
      </c>
      <c r="E862">
        <v>104</v>
      </c>
      <c r="F862">
        <v>7</v>
      </c>
      <c r="G862">
        <v>30</v>
      </c>
      <c r="H862">
        <v>108.12192672813001</v>
      </c>
      <c r="I862">
        <v>28.155595919254999</v>
      </c>
      <c r="J862">
        <v>29.584372616709999</v>
      </c>
      <c r="K862" t="s">
        <v>30</v>
      </c>
      <c r="L862" t="s">
        <v>29</v>
      </c>
      <c r="M862" t="s">
        <v>17</v>
      </c>
      <c r="N862" t="b">
        <v>0</v>
      </c>
    </row>
    <row r="863" spans="1:14" x14ac:dyDescent="0.2">
      <c r="A863">
        <v>478</v>
      </c>
      <c r="B863" t="s">
        <v>20</v>
      </c>
      <c r="C863" t="s">
        <v>25</v>
      </c>
      <c r="D863" t="s">
        <v>18</v>
      </c>
      <c r="E863">
        <v>78</v>
      </c>
      <c r="F863">
        <v>77</v>
      </c>
      <c r="G863">
        <v>74</v>
      </c>
      <c r="H863">
        <v>132.01768714629</v>
      </c>
      <c r="I863">
        <v>28.846773094197001</v>
      </c>
      <c r="J863">
        <v>38.558328205997</v>
      </c>
      <c r="K863" t="s">
        <v>30</v>
      </c>
      <c r="L863" t="s">
        <v>29</v>
      </c>
      <c r="M863" t="s">
        <v>17</v>
      </c>
      <c r="N863" t="b">
        <v>0</v>
      </c>
    </row>
    <row r="864" spans="1:14" x14ac:dyDescent="0.2">
      <c r="A864">
        <v>479</v>
      </c>
      <c r="B864" t="s">
        <v>13</v>
      </c>
      <c r="C864" t="s">
        <v>13</v>
      </c>
      <c r="D864" t="s">
        <v>14</v>
      </c>
      <c r="E864">
        <v>229</v>
      </c>
      <c r="F864">
        <v>100</v>
      </c>
      <c r="G864">
        <v>44</v>
      </c>
      <c r="H864">
        <v>326.67585436248999</v>
      </c>
      <c r="I864">
        <v>100</v>
      </c>
      <c r="J864">
        <v>100</v>
      </c>
      <c r="K864" t="s">
        <v>30</v>
      </c>
      <c r="L864" t="s">
        <v>29</v>
      </c>
      <c r="M864" t="s">
        <v>26</v>
      </c>
      <c r="N864" t="b">
        <v>1</v>
      </c>
    </row>
    <row r="865" spans="1:14" x14ac:dyDescent="0.2">
      <c r="A865">
        <v>480</v>
      </c>
      <c r="B865" t="s">
        <v>13</v>
      </c>
      <c r="C865" t="s">
        <v>13</v>
      </c>
      <c r="D865" t="s">
        <v>18</v>
      </c>
      <c r="E865">
        <v>24</v>
      </c>
      <c r="F865">
        <v>64</v>
      </c>
      <c r="G865">
        <v>203</v>
      </c>
      <c r="H865">
        <v>86.339130804448004</v>
      </c>
      <c r="I865">
        <v>64.542104244479006</v>
      </c>
      <c r="J865">
        <v>64.542104244479006</v>
      </c>
      <c r="K865" t="s">
        <v>30</v>
      </c>
      <c r="L865" t="s">
        <v>29</v>
      </c>
      <c r="M865" t="s">
        <v>26</v>
      </c>
      <c r="N865" t="b">
        <v>1</v>
      </c>
    </row>
    <row r="866" spans="1:14" x14ac:dyDescent="0.2">
      <c r="A866">
        <v>481</v>
      </c>
      <c r="B866" t="s">
        <v>13</v>
      </c>
      <c r="C866" t="s">
        <v>13</v>
      </c>
      <c r="D866" t="s">
        <v>14</v>
      </c>
      <c r="E866">
        <v>219</v>
      </c>
      <c r="F866">
        <v>98</v>
      </c>
      <c r="G866">
        <v>47</v>
      </c>
      <c r="H866">
        <v>317.73957341778998</v>
      </c>
      <c r="I866">
        <v>62.434152110558998</v>
      </c>
      <c r="J866">
        <v>62.434152110558998</v>
      </c>
      <c r="K866" t="s">
        <v>30</v>
      </c>
      <c r="L866" t="s">
        <v>29</v>
      </c>
      <c r="M866" t="s">
        <v>26</v>
      </c>
      <c r="N866" t="b">
        <v>1</v>
      </c>
    </row>
    <row r="867" spans="1:14" x14ac:dyDescent="0.2">
      <c r="A867">
        <v>482</v>
      </c>
      <c r="B867" t="s">
        <v>13</v>
      </c>
      <c r="C867" t="s">
        <v>13</v>
      </c>
      <c r="D867" t="s">
        <v>18</v>
      </c>
      <c r="E867">
        <v>5</v>
      </c>
      <c r="F867">
        <v>89</v>
      </c>
      <c r="G867">
        <v>236</v>
      </c>
      <c r="H867">
        <v>90.779214746628</v>
      </c>
      <c r="I867">
        <v>64.716805258251995</v>
      </c>
      <c r="J867">
        <v>64.716805258251995</v>
      </c>
      <c r="K867" t="s">
        <v>30</v>
      </c>
      <c r="L867" t="s">
        <v>29</v>
      </c>
      <c r="M867" t="s">
        <v>26</v>
      </c>
      <c r="N867" t="b">
        <v>1</v>
      </c>
    </row>
    <row r="868" spans="1:14" x14ac:dyDescent="0.2">
      <c r="A868">
        <v>483</v>
      </c>
      <c r="B868" t="s">
        <v>13</v>
      </c>
      <c r="C868" t="s">
        <v>13</v>
      </c>
      <c r="D868" t="s">
        <v>14</v>
      </c>
      <c r="E868">
        <v>221</v>
      </c>
      <c r="F868">
        <v>98</v>
      </c>
      <c r="G868">
        <v>46</v>
      </c>
      <c r="H868">
        <v>319.41839931186001</v>
      </c>
      <c r="I868">
        <v>65.462510270023003</v>
      </c>
      <c r="J868">
        <v>65.462510270023003</v>
      </c>
      <c r="K868" t="s">
        <v>30</v>
      </c>
      <c r="L868" t="s">
        <v>29</v>
      </c>
      <c r="M868" t="s">
        <v>26</v>
      </c>
      <c r="N868" t="b">
        <v>1</v>
      </c>
    </row>
    <row r="869" spans="1:14" x14ac:dyDescent="0.2">
      <c r="A869">
        <v>484</v>
      </c>
      <c r="B869" t="s">
        <v>13</v>
      </c>
      <c r="C869" t="s">
        <v>13</v>
      </c>
      <c r="D869" t="s">
        <v>18</v>
      </c>
      <c r="E869">
        <v>4</v>
      </c>
      <c r="F869">
        <v>82</v>
      </c>
      <c r="G869">
        <v>231</v>
      </c>
      <c r="H869">
        <v>85.649039486334004</v>
      </c>
      <c r="I869">
        <v>67.481440271755005</v>
      </c>
      <c r="J869">
        <v>67.481440271755005</v>
      </c>
      <c r="K869" t="s">
        <v>30</v>
      </c>
      <c r="L869" t="s">
        <v>29</v>
      </c>
      <c r="M869" t="s">
        <v>26</v>
      </c>
      <c r="N869" t="b">
        <v>1</v>
      </c>
    </row>
    <row r="870" spans="1:14" x14ac:dyDescent="0.2">
      <c r="A870">
        <v>485</v>
      </c>
      <c r="B870" t="s">
        <v>19</v>
      </c>
      <c r="C870" t="s">
        <v>19</v>
      </c>
      <c r="D870" t="s">
        <v>14</v>
      </c>
      <c r="E870">
        <v>165</v>
      </c>
      <c r="F870">
        <v>90</v>
      </c>
      <c r="G870">
        <v>31</v>
      </c>
      <c r="H870">
        <v>195.47941556516</v>
      </c>
      <c r="I870">
        <v>65.589356723232001</v>
      </c>
      <c r="J870">
        <v>65.589356723232001</v>
      </c>
      <c r="K870" t="s">
        <v>30</v>
      </c>
      <c r="L870" t="s">
        <v>29</v>
      </c>
      <c r="M870" t="s">
        <v>26</v>
      </c>
      <c r="N870" t="b">
        <v>1</v>
      </c>
    </row>
    <row r="871" spans="1:14" x14ac:dyDescent="0.2">
      <c r="A871">
        <v>486</v>
      </c>
      <c r="B871" t="s">
        <v>19</v>
      </c>
      <c r="C871" t="s">
        <v>19</v>
      </c>
      <c r="D871" t="s">
        <v>18</v>
      </c>
      <c r="E871">
        <v>12</v>
      </c>
      <c r="F871">
        <v>148</v>
      </c>
      <c r="G871">
        <v>119</v>
      </c>
      <c r="H871">
        <v>24.644930865328</v>
      </c>
      <c r="I871">
        <v>63.882119062546003</v>
      </c>
      <c r="J871">
        <v>63.882119062546003</v>
      </c>
      <c r="K871" t="s">
        <v>30</v>
      </c>
      <c r="L871" t="s">
        <v>29</v>
      </c>
      <c r="M871" t="s">
        <v>26</v>
      </c>
      <c r="N871" t="b">
        <v>1</v>
      </c>
    </row>
    <row r="872" spans="1:14" x14ac:dyDescent="0.2">
      <c r="A872">
        <v>487</v>
      </c>
      <c r="B872" t="s">
        <v>19</v>
      </c>
      <c r="C872" t="s">
        <v>19</v>
      </c>
      <c r="D872" t="s">
        <v>14</v>
      </c>
      <c r="E872">
        <v>194</v>
      </c>
      <c r="F872">
        <v>100</v>
      </c>
      <c r="G872">
        <v>40</v>
      </c>
      <c r="H872">
        <v>215.14153372596999</v>
      </c>
      <c r="I872">
        <v>100</v>
      </c>
      <c r="J872">
        <v>100</v>
      </c>
      <c r="K872" t="s">
        <v>30</v>
      </c>
      <c r="L872" t="s">
        <v>29</v>
      </c>
      <c r="M872" t="s">
        <v>26</v>
      </c>
      <c r="N872" t="b">
        <v>1</v>
      </c>
    </row>
    <row r="873" spans="1:14" x14ac:dyDescent="0.2">
      <c r="A873">
        <v>488</v>
      </c>
      <c r="B873" t="s">
        <v>19</v>
      </c>
      <c r="C873" t="s">
        <v>19</v>
      </c>
      <c r="D873" t="s">
        <v>18</v>
      </c>
      <c r="E873">
        <v>0</v>
      </c>
      <c r="F873">
        <v>165</v>
      </c>
      <c r="G873">
        <v>204</v>
      </c>
      <c r="H873">
        <v>84.192933106829003</v>
      </c>
      <c r="I873">
        <v>100</v>
      </c>
      <c r="J873">
        <v>100</v>
      </c>
      <c r="K873" t="s">
        <v>30</v>
      </c>
      <c r="L873" t="s">
        <v>29</v>
      </c>
      <c r="M873" t="s">
        <v>26</v>
      </c>
      <c r="N873" t="b">
        <v>1</v>
      </c>
    </row>
    <row r="874" spans="1:14" x14ac:dyDescent="0.2">
      <c r="A874">
        <v>489</v>
      </c>
      <c r="B874" t="s">
        <v>19</v>
      </c>
      <c r="C874" t="s">
        <v>19</v>
      </c>
      <c r="D874" t="s">
        <v>14</v>
      </c>
      <c r="E874">
        <v>195</v>
      </c>
      <c r="F874">
        <v>99</v>
      </c>
      <c r="G874">
        <v>39</v>
      </c>
      <c r="H874">
        <v>216.09726095165999</v>
      </c>
      <c r="I874">
        <v>100</v>
      </c>
      <c r="J874">
        <v>100</v>
      </c>
      <c r="K874" t="s">
        <v>30</v>
      </c>
      <c r="L874" t="s">
        <v>29</v>
      </c>
      <c r="M874" t="s">
        <v>26</v>
      </c>
      <c r="N874" t="b">
        <v>1</v>
      </c>
    </row>
    <row r="875" spans="1:14" x14ac:dyDescent="0.2">
      <c r="A875">
        <v>490</v>
      </c>
      <c r="B875" t="s">
        <v>19</v>
      </c>
      <c r="C875" t="s">
        <v>19</v>
      </c>
      <c r="D875" t="s">
        <v>18</v>
      </c>
      <c r="E875">
        <v>1</v>
      </c>
      <c r="F875">
        <v>159</v>
      </c>
      <c r="G875">
        <v>199</v>
      </c>
      <c r="H875">
        <v>77.499098888915</v>
      </c>
      <c r="I875">
        <v>100</v>
      </c>
      <c r="J875">
        <v>100</v>
      </c>
      <c r="K875" t="s">
        <v>30</v>
      </c>
      <c r="L875" t="s">
        <v>29</v>
      </c>
      <c r="M875" t="s">
        <v>26</v>
      </c>
      <c r="N875" t="b">
        <v>1</v>
      </c>
    </row>
    <row r="876" spans="1:14" x14ac:dyDescent="0.2">
      <c r="A876">
        <v>491</v>
      </c>
      <c r="B876" t="s">
        <v>21</v>
      </c>
      <c r="C876" t="s">
        <v>21</v>
      </c>
      <c r="D876" t="s">
        <v>14</v>
      </c>
      <c r="E876">
        <v>117</v>
      </c>
      <c r="F876">
        <v>92</v>
      </c>
      <c r="G876">
        <v>34</v>
      </c>
      <c r="H876">
        <v>203.63770891364001</v>
      </c>
      <c r="I876">
        <v>90.135151377330004</v>
      </c>
      <c r="J876">
        <v>90.135151377330004</v>
      </c>
      <c r="K876" t="s">
        <v>30</v>
      </c>
      <c r="L876" t="s">
        <v>29</v>
      </c>
      <c r="M876" t="s">
        <v>26</v>
      </c>
      <c r="N876" t="b">
        <v>1</v>
      </c>
    </row>
    <row r="877" spans="1:14" x14ac:dyDescent="0.2">
      <c r="A877">
        <v>492</v>
      </c>
      <c r="B877" t="s">
        <v>21</v>
      </c>
      <c r="C877" t="s">
        <v>21</v>
      </c>
      <c r="D877" t="s">
        <v>18</v>
      </c>
      <c r="E877">
        <v>21</v>
      </c>
      <c r="F877">
        <v>162</v>
      </c>
      <c r="G877">
        <v>10</v>
      </c>
      <c r="H877">
        <v>95.607360348469996</v>
      </c>
      <c r="I877">
        <v>64.404080667613997</v>
      </c>
      <c r="J877">
        <v>64.404080667613997</v>
      </c>
      <c r="K877" t="s">
        <v>30</v>
      </c>
      <c r="L877" t="s">
        <v>29</v>
      </c>
      <c r="M877" t="s">
        <v>26</v>
      </c>
      <c r="N877" t="b">
        <v>1</v>
      </c>
    </row>
    <row r="878" spans="1:14" x14ac:dyDescent="0.2">
      <c r="A878">
        <v>493</v>
      </c>
      <c r="B878" t="s">
        <v>21</v>
      </c>
      <c r="C878" t="s">
        <v>21</v>
      </c>
      <c r="D878" t="s">
        <v>14</v>
      </c>
      <c r="E878">
        <v>131</v>
      </c>
      <c r="F878">
        <v>99</v>
      </c>
      <c r="G878">
        <v>34</v>
      </c>
      <c r="H878">
        <v>207.00780544429</v>
      </c>
      <c r="I878">
        <v>99.991010275549996</v>
      </c>
      <c r="J878">
        <v>99.991010275549996</v>
      </c>
      <c r="K878" t="s">
        <v>30</v>
      </c>
      <c r="L878" t="s">
        <v>29</v>
      </c>
      <c r="M878" t="s">
        <v>26</v>
      </c>
      <c r="N878" t="b">
        <v>1</v>
      </c>
    </row>
    <row r="879" spans="1:14" x14ac:dyDescent="0.2">
      <c r="A879">
        <v>494</v>
      </c>
      <c r="B879" t="s">
        <v>21</v>
      </c>
      <c r="C879" t="s">
        <v>21</v>
      </c>
      <c r="D879" t="s">
        <v>18</v>
      </c>
      <c r="E879">
        <v>1</v>
      </c>
      <c r="F879">
        <v>174</v>
      </c>
      <c r="G879">
        <v>40</v>
      </c>
      <c r="H879">
        <v>90.737750313836003</v>
      </c>
      <c r="I879">
        <v>59.007077565848</v>
      </c>
      <c r="J879">
        <v>59.007077565848</v>
      </c>
      <c r="K879" t="s">
        <v>30</v>
      </c>
      <c r="L879" t="s">
        <v>29</v>
      </c>
      <c r="M879" t="s">
        <v>26</v>
      </c>
      <c r="N879" t="b">
        <v>1</v>
      </c>
    </row>
    <row r="880" spans="1:14" x14ac:dyDescent="0.2">
      <c r="A880">
        <v>495</v>
      </c>
      <c r="B880" t="s">
        <v>21</v>
      </c>
      <c r="C880" t="s">
        <v>21</v>
      </c>
      <c r="D880" t="s">
        <v>14</v>
      </c>
      <c r="E880">
        <v>131</v>
      </c>
      <c r="F880">
        <v>99</v>
      </c>
      <c r="G880">
        <v>34</v>
      </c>
      <c r="H880">
        <v>206.97342147462999</v>
      </c>
      <c r="I880">
        <v>99.987104903453002</v>
      </c>
      <c r="J880">
        <v>99.987104903453002</v>
      </c>
      <c r="K880" t="s">
        <v>30</v>
      </c>
      <c r="L880" t="s">
        <v>29</v>
      </c>
      <c r="M880" t="s">
        <v>26</v>
      </c>
      <c r="N880" t="b">
        <v>1</v>
      </c>
    </row>
    <row r="881" spans="1:14" x14ac:dyDescent="0.2">
      <c r="A881">
        <v>496</v>
      </c>
      <c r="B881" t="s">
        <v>21</v>
      </c>
      <c r="C881" t="s">
        <v>21</v>
      </c>
      <c r="D881" t="s">
        <v>18</v>
      </c>
      <c r="E881">
        <v>1</v>
      </c>
      <c r="F881">
        <v>172</v>
      </c>
      <c r="G881">
        <v>40</v>
      </c>
      <c r="H881">
        <v>91.805243405385994</v>
      </c>
      <c r="I881">
        <v>57.983280586248</v>
      </c>
      <c r="J881">
        <v>57.983280586248</v>
      </c>
      <c r="K881" t="s">
        <v>30</v>
      </c>
      <c r="L881" t="s">
        <v>29</v>
      </c>
      <c r="M881" t="s">
        <v>26</v>
      </c>
      <c r="N881" t="b">
        <v>1</v>
      </c>
    </row>
    <row r="882" spans="1:14" x14ac:dyDescent="0.2">
      <c r="A882">
        <v>497</v>
      </c>
      <c r="B882" t="s">
        <v>22</v>
      </c>
      <c r="C882" t="s">
        <v>22</v>
      </c>
      <c r="D882" t="s">
        <v>14</v>
      </c>
      <c r="E882">
        <v>299</v>
      </c>
      <c r="F882">
        <v>97</v>
      </c>
      <c r="G882">
        <v>40</v>
      </c>
      <c r="H882">
        <v>215.26640495347999</v>
      </c>
      <c r="I882">
        <v>99.995429309187998</v>
      </c>
      <c r="J882">
        <v>99.995429309187998</v>
      </c>
      <c r="K882" t="s">
        <v>30</v>
      </c>
      <c r="L882" t="s">
        <v>29</v>
      </c>
      <c r="M882" t="s">
        <v>26</v>
      </c>
      <c r="N882" t="b">
        <v>1</v>
      </c>
    </row>
    <row r="883" spans="1:14" x14ac:dyDescent="0.2">
      <c r="A883">
        <v>498</v>
      </c>
      <c r="B883" t="s">
        <v>22</v>
      </c>
      <c r="C883" t="s">
        <v>22</v>
      </c>
      <c r="D883" t="s">
        <v>18</v>
      </c>
      <c r="E883">
        <v>185</v>
      </c>
      <c r="F883">
        <v>16</v>
      </c>
      <c r="G883">
        <v>183</v>
      </c>
      <c r="H883">
        <v>80.316468332594994</v>
      </c>
      <c r="I883">
        <v>99.250463135120995</v>
      </c>
      <c r="J883">
        <v>99.250463135120995</v>
      </c>
      <c r="K883" t="s">
        <v>30</v>
      </c>
      <c r="L883" t="s">
        <v>29</v>
      </c>
      <c r="M883" t="s">
        <v>26</v>
      </c>
      <c r="N883" t="b">
        <v>1</v>
      </c>
    </row>
    <row r="884" spans="1:14" x14ac:dyDescent="0.2">
      <c r="A884">
        <v>499</v>
      </c>
      <c r="B884" t="s">
        <v>22</v>
      </c>
      <c r="C884" t="s">
        <v>22</v>
      </c>
      <c r="D884" t="s">
        <v>14</v>
      </c>
      <c r="E884">
        <v>288</v>
      </c>
      <c r="F884">
        <v>92</v>
      </c>
      <c r="G884">
        <v>54</v>
      </c>
      <c r="H884">
        <v>199.03793676631</v>
      </c>
      <c r="I884">
        <v>96.883660438948993</v>
      </c>
      <c r="J884">
        <v>96.883660438948993</v>
      </c>
      <c r="K884" t="s">
        <v>30</v>
      </c>
      <c r="L884" t="s">
        <v>29</v>
      </c>
      <c r="M884" t="s">
        <v>26</v>
      </c>
      <c r="N884" t="b">
        <v>1</v>
      </c>
    </row>
    <row r="885" spans="1:14" x14ac:dyDescent="0.2">
      <c r="A885">
        <v>500</v>
      </c>
      <c r="B885" t="s">
        <v>22</v>
      </c>
      <c r="C885" t="s">
        <v>24</v>
      </c>
      <c r="D885" t="s">
        <v>18</v>
      </c>
      <c r="E885">
        <v>189</v>
      </c>
      <c r="F885">
        <v>61</v>
      </c>
      <c r="G885">
        <v>217</v>
      </c>
      <c r="H885">
        <v>123.72992028822</v>
      </c>
      <c r="I885">
        <v>45.390224043091997</v>
      </c>
      <c r="J885">
        <v>54.609775956908003</v>
      </c>
      <c r="K885" t="s">
        <v>30</v>
      </c>
      <c r="L885" t="s">
        <v>29</v>
      </c>
      <c r="M885" t="s">
        <v>26</v>
      </c>
      <c r="N885" t="b">
        <v>0</v>
      </c>
    </row>
    <row r="886" spans="1:14" x14ac:dyDescent="0.2">
      <c r="A886">
        <v>501</v>
      </c>
      <c r="B886" t="s">
        <v>22</v>
      </c>
      <c r="C886" t="s">
        <v>22</v>
      </c>
      <c r="D886" t="s">
        <v>14</v>
      </c>
      <c r="E886">
        <v>287</v>
      </c>
      <c r="F886">
        <v>92</v>
      </c>
      <c r="G886">
        <v>52</v>
      </c>
      <c r="H886">
        <v>198.2572079892</v>
      </c>
      <c r="I886">
        <v>94.517889183224995</v>
      </c>
      <c r="J886">
        <v>94.517889183224995</v>
      </c>
      <c r="K886" t="s">
        <v>30</v>
      </c>
      <c r="L886" t="s">
        <v>29</v>
      </c>
      <c r="M886" t="s">
        <v>26</v>
      </c>
      <c r="N886" t="b">
        <v>1</v>
      </c>
    </row>
    <row r="887" spans="1:14" x14ac:dyDescent="0.2">
      <c r="A887">
        <v>502</v>
      </c>
      <c r="B887" t="s">
        <v>22</v>
      </c>
      <c r="C887" t="s">
        <v>22</v>
      </c>
      <c r="D887" t="s">
        <v>18</v>
      </c>
      <c r="E887">
        <v>177</v>
      </c>
      <c r="F887">
        <v>57</v>
      </c>
      <c r="G887">
        <v>208</v>
      </c>
      <c r="H887">
        <v>109.86316627234</v>
      </c>
      <c r="I887">
        <v>50.040637975690998</v>
      </c>
      <c r="J887">
        <v>50.040637975690998</v>
      </c>
      <c r="K887" t="s">
        <v>30</v>
      </c>
      <c r="L887" t="s">
        <v>29</v>
      </c>
      <c r="M887" t="s">
        <v>26</v>
      </c>
      <c r="N887" t="b">
        <v>1</v>
      </c>
    </row>
    <row r="888" spans="1:14" x14ac:dyDescent="0.2">
      <c r="A888">
        <v>503</v>
      </c>
      <c r="B888" t="s">
        <v>23</v>
      </c>
      <c r="C888" t="s">
        <v>23</v>
      </c>
      <c r="D888" t="s">
        <v>14</v>
      </c>
      <c r="E888">
        <v>63</v>
      </c>
      <c r="F888">
        <v>100</v>
      </c>
      <c r="G888">
        <v>40</v>
      </c>
      <c r="H888">
        <v>219.64493288720001</v>
      </c>
      <c r="I888">
        <v>99.999492145464998</v>
      </c>
      <c r="J888">
        <v>99.999492145464998</v>
      </c>
      <c r="K888" t="s">
        <v>30</v>
      </c>
      <c r="L888" t="s">
        <v>29</v>
      </c>
      <c r="M888" t="s">
        <v>26</v>
      </c>
      <c r="N888" t="b">
        <v>1</v>
      </c>
    </row>
    <row r="889" spans="1:14" x14ac:dyDescent="0.2">
      <c r="A889">
        <v>504</v>
      </c>
      <c r="B889" t="s">
        <v>23</v>
      </c>
      <c r="C889" t="s">
        <v>20</v>
      </c>
      <c r="D889" t="s">
        <v>18</v>
      </c>
      <c r="E889">
        <v>171</v>
      </c>
      <c r="F889">
        <v>31</v>
      </c>
      <c r="G889">
        <v>31</v>
      </c>
      <c r="H889">
        <v>95.016839242610999</v>
      </c>
      <c r="I889">
        <v>49.303816075401997</v>
      </c>
      <c r="J889">
        <v>50.666502648460998</v>
      </c>
      <c r="K889" t="s">
        <v>30</v>
      </c>
      <c r="L889" t="s">
        <v>29</v>
      </c>
      <c r="M889" t="s">
        <v>26</v>
      </c>
      <c r="N889" t="b">
        <v>0</v>
      </c>
    </row>
    <row r="890" spans="1:14" x14ac:dyDescent="0.2">
      <c r="A890">
        <v>505</v>
      </c>
      <c r="B890" t="s">
        <v>23</v>
      </c>
      <c r="C890" t="s">
        <v>23</v>
      </c>
      <c r="D890" t="s">
        <v>14</v>
      </c>
      <c r="E890">
        <v>9</v>
      </c>
      <c r="F890">
        <v>96</v>
      </c>
      <c r="G890">
        <v>40</v>
      </c>
      <c r="H890">
        <v>267.13457515625998</v>
      </c>
      <c r="I890">
        <v>100</v>
      </c>
      <c r="J890">
        <v>100</v>
      </c>
      <c r="K890" t="s">
        <v>30</v>
      </c>
      <c r="L890" t="s">
        <v>29</v>
      </c>
      <c r="M890" t="s">
        <v>26</v>
      </c>
      <c r="N890" t="b">
        <v>1</v>
      </c>
    </row>
    <row r="891" spans="1:14" x14ac:dyDescent="0.2">
      <c r="A891">
        <v>506</v>
      </c>
      <c r="B891" t="s">
        <v>23</v>
      </c>
      <c r="C891" t="s">
        <v>23</v>
      </c>
      <c r="D891" t="s">
        <v>18</v>
      </c>
      <c r="E891">
        <v>191</v>
      </c>
      <c r="F891">
        <v>45</v>
      </c>
      <c r="G891">
        <v>12</v>
      </c>
      <c r="H891">
        <v>79.217967106269001</v>
      </c>
      <c r="I891">
        <v>61.377933173925001</v>
      </c>
      <c r="J891">
        <v>61.377933173925001</v>
      </c>
      <c r="K891" t="s">
        <v>30</v>
      </c>
      <c r="L891" t="s">
        <v>29</v>
      </c>
      <c r="M891" t="s">
        <v>26</v>
      </c>
      <c r="N891" t="b">
        <v>1</v>
      </c>
    </row>
    <row r="892" spans="1:14" x14ac:dyDescent="0.2">
      <c r="A892">
        <v>507</v>
      </c>
      <c r="B892" t="s">
        <v>23</v>
      </c>
      <c r="C892" t="s">
        <v>23</v>
      </c>
      <c r="D892" t="s">
        <v>14</v>
      </c>
      <c r="E892">
        <v>10</v>
      </c>
      <c r="F892">
        <v>95</v>
      </c>
      <c r="G892">
        <v>38</v>
      </c>
      <c r="H892">
        <v>265.29831125739997</v>
      </c>
      <c r="I892">
        <v>99.992336628337995</v>
      </c>
      <c r="J892">
        <v>99.992336628337995</v>
      </c>
      <c r="K892" t="s">
        <v>30</v>
      </c>
      <c r="L892" t="s">
        <v>29</v>
      </c>
      <c r="M892" t="s">
        <v>26</v>
      </c>
      <c r="N892" t="b">
        <v>1</v>
      </c>
    </row>
    <row r="893" spans="1:14" x14ac:dyDescent="0.2">
      <c r="A893">
        <v>508</v>
      </c>
      <c r="B893" t="s">
        <v>23</v>
      </c>
      <c r="C893" t="s">
        <v>23</v>
      </c>
      <c r="D893" t="s">
        <v>18</v>
      </c>
      <c r="E893">
        <v>184</v>
      </c>
      <c r="F893">
        <v>46</v>
      </c>
      <c r="G893">
        <v>8</v>
      </c>
      <c r="H893">
        <v>85.202296625057997</v>
      </c>
      <c r="I893">
        <v>60.792937908268001</v>
      </c>
      <c r="J893">
        <v>60.792937908268001</v>
      </c>
      <c r="K893" t="s">
        <v>30</v>
      </c>
      <c r="L893" t="s">
        <v>29</v>
      </c>
      <c r="M893" t="s">
        <v>26</v>
      </c>
      <c r="N893" t="b">
        <v>1</v>
      </c>
    </row>
    <row r="894" spans="1:14" x14ac:dyDescent="0.2">
      <c r="A894">
        <v>509</v>
      </c>
      <c r="B894" t="s">
        <v>24</v>
      </c>
      <c r="C894" t="s">
        <v>25</v>
      </c>
      <c r="D894" t="s">
        <v>14</v>
      </c>
      <c r="E894">
        <v>126</v>
      </c>
      <c r="F894">
        <v>50</v>
      </c>
      <c r="G894">
        <v>45</v>
      </c>
      <c r="H894">
        <v>320.76048316777002</v>
      </c>
      <c r="I894">
        <v>5.6428281629039001E-5</v>
      </c>
      <c r="J894">
        <v>53.800077983884997</v>
      </c>
      <c r="K894" t="s">
        <v>30</v>
      </c>
      <c r="L894" t="s">
        <v>29</v>
      </c>
      <c r="M894" t="s">
        <v>26</v>
      </c>
      <c r="N894" t="b">
        <v>0</v>
      </c>
    </row>
    <row r="895" spans="1:14" x14ac:dyDescent="0.2">
      <c r="A895">
        <v>510</v>
      </c>
      <c r="B895" t="s">
        <v>24</v>
      </c>
      <c r="C895" t="s">
        <v>24</v>
      </c>
      <c r="D895" t="s">
        <v>18</v>
      </c>
      <c r="E895">
        <v>113</v>
      </c>
      <c r="F895">
        <v>116</v>
      </c>
      <c r="G895">
        <v>115</v>
      </c>
      <c r="H895">
        <v>242.93884177192999</v>
      </c>
      <c r="I895">
        <v>54.226675793001</v>
      </c>
      <c r="J895">
        <v>54.226675793001</v>
      </c>
      <c r="K895" t="s">
        <v>30</v>
      </c>
      <c r="L895" t="s">
        <v>29</v>
      </c>
      <c r="M895" t="s">
        <v>26</v>
      </c>
      <c r="N895" t="b">
        <v>1</v>
      </c>
    </row>
    <row r="896" spans="1:14" x14ac:dyDescent="0.2">
      <c r="A896">
        <v>511</v>
      </c>
      <c r="B896" t="s">
        <v>24</v>
      </c>
      <c r="C896" t="s">
        <v>25</v>
      </c>
      <c r="D896" t="s">
        <v>14</v>
      </c>
      <c r="E896">
        <v>103</v>
      </c>
      <c r="F896">
        <v>17</v>
      </c>
      <c r="G896">
        <v>57</v>
      </c>
      <c r="H896">
        <v>344.99384047429999</v>
      </c>
      <c r="I896">
        <v>4.3203731472509999</v>
      </c>
      <c r="J896">
        <v>44.076250548041997</v>
      </c>
      <c r="K896" t="s">
        <v>30</v>
      </c>
      <c r="L896" t="s">
        <v>29</v>
      </c>
      <c r="M896" t="s">
        <v>26</v>
      </c>
      <c r="N896" t="b">
        <v>0</v>
      </c>
    </row>
    <row r="897" spans="1:14" x14ac:dyDescent="0.2">
      <c r="A897">
        <v>512</v>
      </c>
      <c r="B897" t="s">
        <v>24</v>
      </c>
      <c r="C897" t="s">
        <v>24</v>
      </c>
      <c r="D897" t="s">
        <v>18</v>
      </c>
      <c r="E897">
        <v>146</v>
      </c>
      <c r="F897">
        <v>146</v>
      </c>
      <c r="G897">
        <v>144</v>
      </c>
      <c r="H897">
        <v>189.63230411047999</v>
      </c>
      <c r="I897">
        <v>59.942893143860999</v>
      </c>
      <c r="J897">
        <v>59.942893143860999</v>
      </c>
      <c r="K897" t="s">
        <v>30</v>
      </c>
      <c r="L897" t="s">
        <v>29</v>
      </c>
      <c r="M897" t="s">
        <v>26</v>
      </c>
      <c r="N897" t="b">
        <v>1</v>
      </c>
    </row>
    <row r="898" spans="1:14" x14ac:dyDescent="0.2">
      <c r="A898">
        <v>513</v>
      </c>
      <c r="B898" t="s">
        <v>24</v>
      </c>
      <c r="C898" t="s">
        <v>23</v>
      </c>
      <c r="D898" t="s">
        <v>14</v>
      </c>
      <c r="E898">
        <v>92</v>
      </c>
      <c r="F898">
        <v>17</v>
      </c>
      <c r="G898">
        <v>63</v>
      </c>
      <c r="H898">
        <v>346.54926319968001</v>
      </c>
      <c r="I898">
        <v>5.1580386189719999E-4</v>
      </c>
      <c r="J898">
        <v>47.266276375078</v>
      </c>
      <c r="K898" t="s">
        <v>30</v>
      </c>
      <c r="L898" t="s">
        <v>29</v>
      </c>
      <c r="M898" t="s">
        <v>26</v>
      </c>
      <c r="N898" t="b">
        <v>0</v>
      </c>
    </row>
    <row r="899" spans="1:14" x14ac:dyDescent="0.2">
      <c r="A899">
        <v>514</v>
      </c>
      <c r="B899" t="s">
        <v>24</v>
      </c>
      <c r="C899" t="s">
        <v>24</v>
      </c>
      <c r="D899" t="s">
        <v>18</v>
      </c>
      <c r="E899">
        <v>162</v>
      </c>
      <c r="F899">
        <v>161</v>
      </c>
      <c r="G899">
        <v>159</v>
      </c>
      <c r="H899">
        <v>164.02637091212</v>
      </c>
      <c r="I899">
        <v>64.121346542824995</v>
      </c>
      <c r="J899">
        <v>64.121346542824995</v>
      </c>
      <c r="K899" t="s">
        <v>30</v>
      </c>
      <c r="L899" t="s">
        <v>29</v>
      </c>
      <c r="M899" t="s">
        <v>26</v>
      </c>
      <c r="N899" t="b">
        <v>1</v>
      </c>
    </row>
    <row r="900" spans="1:14" x14ac:dyDescent="0.2">
      <c r="A900">
        <v>515</v>
      </c>
      <c r="B900" t="s">
        <v>25</v>
      </c>
      <c r="C900" t="s">
        <v>21</v>
      </c>
      <c r="D900" t="s">
        <v>14</v>
      </c>
      <c r="E900">
        <v>103</v>
      </c>
      <c r="F900">
        <v>69</v>
      </c>
      <c r="G900">
        <v>44</v>
      </c>
      <c r="H900">
        <v>77.941207620135998</v>
      </c>
      <c r="I900">
        <v>3.0979126614342999E-2</v>
      </c>
      <c r="J900">
        <v>67.501936900767006</v>
      </c>
      <c r="K900" t="s">
        <v>30</v>
      </c>
      <c r="L900" t="s">
        <v>29</v>
      </c>
      <c r="M900" t="s">
        <v>26</v>
      </c>
      <c r="N900" t="b">
        <v>0</v>
      </c>
    </row>
    <row r="901" spans="1:14" x14ac:dyDescent="0.2">
      <c r="A901">
        <v>516</v>
      </c>
      <c r="B901" t="s">
        <v>25</v>
      </c>
      <c r="C901" t="s">
        <v>25</v>
      </c>
      <c r="D901" t="s">
        <v>18</v>
      </c>
      <c r="E901">
        <v>103</v>
      </c>
      <c r="F901">
        <v>151</v>
      </c>
      <c r="G901">
        <v>73</v>
      </c>
      <c r="H901">
        <v>80.507502364310994</v>
      </c>
      <c r="I901">
        <v>67.345404847528002</v>
      </c>
      <c r="J901">
        <v>67.345404847528002</v>
      </c>
      <c r="K901" t="s">
        <v>30</v>
      </c>
      <c r="L901" t="s">
        <v>29</v>
      </c>
      <c r="M901" t="s">
        <v>26</v>
      </c>
      <c r="N901" t="b">
        <v>1</v>
      </c>
    </row>
    <row r="902" spans="1:14" x14ac:dyDescent="0.2">
      <c r="A902">
        <v>517</v>
      </c>
      <c r="B902" t="s">
        <v>25</v>
      </c>
      <c r="C902" t="s">
        <v>25</v>
      </c>
      <c r="D902" t="s">
        <v>14</v>
      </c>
      <c r="E902">
        <v>76</v>
      </c>
      <c r="F902">
        <v>77</v>
      </c>
      <c r="G902">
        <v>34</v>
      </c>
      <c r="H902">
        <v>80.963137439289994</v>
      </c>
      <c r="I902">
        <v>78.621108904617003</v>
      </c>
      <c r="J902">
        <v>78.621108904617003</v>
      </c>
      <c r="K902" t="s">
        <v>30</v>
      </c>
      <c r="L902" t="s">
        <v>29</v>
      </c>
      <c r="M902" t="s">
        <v>26</v>
      </c>
      <c r="N902" t="b">
        <v>1</v>
      </c>
    </row>
    <row r="903" spans="1:14" x14ac:dyDescent="0.2">
      <c r="A903">
        <v>518</v>
      </c>
      <c r="B903" t="s">
        <v>25</v>
      </c>
      <c r="C903" t="s">
        <v>25</v>
      </c>
      <c r="D903" t="s">
        <v>18</v>
      </c>
      <c r="E903">
        <v>127</v>
      </c>
      <c r="F903">
        <v>149</v>
      </c>
      <c r="G903">
        <v>25</v>
      </c>
      <c r="H903">
        <v>33.142248197213</v>
      </c>
      <c r="I903">
        <v>61.102788656736003</v>
      </c>
      <c r="J903">
        <v>61.102788656736003</v>
      </c>
      <c r="K903" t="s">
        <v>30</v>
      </c>
      <c r="L903" t="s">
        <v>29</v>
      </c>
      <c r="M903" t="s">
        <v>26</v>
      </c>
      <c r="N903" t="b">
        <v>1</v>
      </c>
    </row>
    <row r="904" spans="1:14" x14ac:dyDescent="0.2">
      <c r="A904">
        <v>519</v>
      </c>
      <c r="B904" t="s">
        <v>25</v>
      </c>
      <c r="C904" t="s">
        <v>25</v>
      </c>
      <c r="D904" t="s">
        <v>14</v>
      </c>
      <c r="E904">
        <v>77</v>
      </c>
      <c r="F904">
        <v>67</v>
      </c>
      <c r="G904">
        <v>38</v>
      </c>
      <c r="H904">
        <v>88.049766424810002</v>
      </c>
      <c r="I904">
        <v>69.846032547223999</v>
      </c>
      <c r="J904">
        <v>69.846032547223999</v>
      </c>
      <c r="K904" t="s">
        <v>30</v>
      </c>
      <c r="L904" t="s">
        <v>29</v>
      </c>
      <c r="M904" t="s">
        <v>26</v>
      </c>
      <c r="N904" t="b">
        <v>1</v>
      </c>
    </row>
    <row r="905" spans="1:14" x14ac:dyDescent="0.2">
      <c r="A905">
        <v>520</v>
      </c>
      <c r="B905" t="s">
        <v>25</v>
      </c>
      <c r="C905" t="s">
        <v>25</v>
      </c>
      <c r="D905" t="s">
        <v>18</v>
      </c>
      <c r="E905">
        <v>128</v>
      </c>
      <c r="F905">
        <v>149</v>
      </c>
      <c r="G905">
        <v>44</v>
      </c>
      <c r="H905">
        <v>48.648970580079002</v>
      </c>
      <c r="I905">
        <v>60.599290401258997</v>
      </c>
      <c r="J905">
        <v>60.599290401258997</v>
      </c>
      <c r="K905" t="s">
        <v>30</v>
      </c>
      <c r="L905" t="s">
        <v>29</v>
      </c>
      <c r="M905" t="s">
        <v>26</v>
      </c>
      <c r="N905" t="b">
        <v>1</v>
      </c>
    </row>
    <row r="906" spans="1:14" x14ac:dyDescent="0.2">
      <c r="A906">
        <v>521</v>
      </c>
      <c r="B906" t="s">
        <v>20</v>
      </c>
      <c r="C906" t="s">
        <v>19</v>
      </c>
      <c r="D906" t="s">
        <v>14</v>
      </c>
      <c r="E906">
        <v>232</v>
      </c>
      <c r="F906">
        <v>44</v>
      </c>
      <c r="G906">
        <v>19</v>
      </c>
      <c r="H906">
        <v>236.47601726625001</v>
      </c>
      <c r="I906">
        <v>36.272776570525998</v>
      </c>
      <c r="J906">
        <v>63.561606422893</v>
      </c>
      <c r="K906" t="s">
        <v>30</v>
      </c>
      <c r="L906" t="s">
        <v>29</v>
      </c>
      <c r="M906" t="s">
        <v>26</v>
      </c>
      <c r="N906" t="b">
        <v>0</v>
      </c>
    </row>
    <row r="907" spans="1:14" x14ac:dyDescent="0.2">
      <c r="A907">
        <v>522</v>
      </c>
      <c r="B907" t="s">
        <v>20</v>
      </c>
      <c r="C907" t="s">
        <v>19</v>
      </c>
      <c r="D907" t="s">
        <v>18</v>
      </c>
      <c r="E907">
        <v>32</v>
      </c>
      <c r="F907">
        <v>49</v>
      </c>
      <c r="G907">
        <v>64</v>
      </c>
      <c r="H907">
        <v>86.667383337228998</v>
      </c>
      <c r="I907">
        <v>36.745927711985999</v>
      </c>
      <c r="J907">
        <v>63.254072288014001</v>
      </c>
      <c r="K907" t="s">
        <v>30</v>
      </c>
      <c r="L907" t="s">
        <v>29</v>
      </c>
      <c r="M907" t="s">
        <v>26</v>
      </c>
      <c r="N907" t="b">
        <v>0</v>
      </c>
    </row>
    <row r="908" spans="1:14" x14ac:dyDescent="0.2">
      <c r="A908">
        <v>523</v>
      </c>
      <c r="B908" t="s">
        <v>20</v>
      </c>
      <c r="C908" t="s">
        <v>20</v>
      </c>
      <c r="D908" t="s">
        <v>14</v>
      </c>
      <c r="E908">
        <v>206</v>
      </c>
      <c r="F908">
        <v>11</v>
      </c>
      <c r="G908">
        <v>33</v>
      </c>
      <c r="H908">
        <v>208.79905617051</v>
      </c>
      <c r="I908">
        <v>37.317525173070997</v>
      </c>
      <c r="J908">
        <v>37.317525173070997</v>
      </c>
      <c r="K908" t="s">
        <v>30</v>
      </c>
      <c r="L908" t="s">
        <v>29</v>
      </c>
      <c r="M908" t="s">
        <v>26</v>
      </c>
      <c r="N908" t="b">
        <v>1</v>
      </c>
    </row>
    <row r="909" spans="1:14" x14ac:dyDescent="0.2">
      <c r="A909">
        <v>524</v>
      </c>
      <c r="B909" t="s">
        <v>20</v>
      </c>
      <c r="C909" t="s">
        <v>20</v>
      </c>
      <c r="D909" t="s">
        <v>18</v>
      </c>
      <c r="E909">
        <v>82</v>
      </c>
      <c r="F909">
        <v>82</v>
      </c>
      <c r="G909">
        <v>87</v>
      </c>
      <c r="H909">
        <v>144.8015737298</v>
      </c>
      <c r="I909">
        <v>38.859999778941003</v>
      </c>
      <c r="J909">
        <v>38.859999778941003</v>
      </c>
      <c r="K909" t="s">
        <v>30</v>
      </c>
      <c r="L909" t="s">
        <v>29</v>
      </c>
      <c r="M909" t="s">
        <v>26</v>
      </c>
      <c r="N909" t="b">
        <v>1</v>
      </c>
    </row>
    <row r="910" spans="1:14" x14ac:dyDescent="0.2">
      <c r="A910">
        <v>525</v>
      </c>
      <c r="B910" t="s">
        <v>20</v>
      </c>
      <c r="C910" t="s">
        <v>20</v>
      </c>
      <c r="D910" t="s">
        <v>14</v>
      </c>
      <c r="E910">
        <v>180</v>
      </c>
      <c r="F910">
        <v>9</v>
      </c>
      <c r="G910">
        <v>32</v>
      </c>
      <c r="H910">
        <v>183.40288784218001</v>
      </c>
      <c r="I910">
        <v>40.199026604426003</v>
      </c>
      <c r="J910">
        <v>40.199026604426003</v>
      </c>
      <c r="K910" t="s">
        <v>30</v>
      </c>
      <c r="L910" t="s">
        <v>29</v>
      </c>
      <c r="M910" t="s">
        <v>26</v>
      </c>
      <c r="N910" t="b">
        <v>1</v>
      </c>
    </row>
    <row r="911" spans="1:14" x14ac:dyDescent="0.2">
      <c r="A911">
        <v>526</v>
      </c>
      <c r="B911" t="s">
        <v>20</v>
      </c>
      <c r="C911" t="s">
        <v>20</v>
      </c>
      <c r="D911" t="s">
        <v>18</v>
      </c>
      <c r="E911">
        <v>81</v>
      </c>
      <c r="F911">
        <v>80</v>
      </c>
      <c r="G911">
        <v>82</v>
      </c>
      <c r="H911">
        <v>140.03332629443</v>
      </c>
      <c r="I911">
        <v>41.217444486608997</v>
      </c>
      <c r="J911">
        <v>41.217444486608997</v>
      </c>
      <c r="K911" t="s">
        <v>30</v>
      </c>
      <c r="L911" t="s">
        <v>29</v>
      </c>
      <c r="M911" t="s">
        <v>26</v>
      </c>
      <c r="N911" t="b">
        <v>1</v>
      </c>
    </row>
    <row r="912" spans="1:14" x14ac:dyDescent="0.2">
      <c r="A912">
        <v>527</v>
      </c>
      <c r="B912" t="s">
        <v>13</v>
      </c>
      <c r="C912" t="s">
        <v>20</v>
      </c>
      <c r="D912" t="s">
        <v>14</v>
      </c>
      <c r="E912">
        <v>234</v>
      </c>
      <c r="F912">
        <v>98</v>
      </c>
      <c r="G912">
        <v>25</v>
      </c>
      <c r="H912">
        <v>342.72038321329001</v>
      </c>
      <c r="I912">
        <v>47.079526070147999</v>
      </c>
      <c r="J912">
        <v>52.920473929852001</v>
      </c>
      <c r="K912" t="s">
        <v>30</v>
      </c>
      <c r="L912" t="s">
        <v>29</v>
      </c>
      <c r="M912" t="s">
        <v>27</v>
      </c>
      <c r="N912" t="b">
        <v>0</v>
      </c>
    </row>
    <row r="913" spans="1:14" x14ac:dyDescent="0.2">
      <c r="A913">
        <v>528</v>
      </c>
      <c r="B913" t="s">
        <v>13</v>
      </c>
      <c r="C913" t="s">
        <v>20</v>
      </c>
      <c r="D913" t="s">
        <v>18</v>
      </c>
      <c r="E913">
        <v>8</v>
      </c>
      <c r="F913">
        <v>39</v>
      </c>
      <c r="G913">
        <v>119</v>
      </c>
      <c r="H913">
        <v>141.62626950207999</v>
      </c>
      <c r="I913">
        <v>38.306395412154998</v>
      </c>
      <c r="J913">
        <v>61.640336289986998</v>
      </c>
      <c r="K913" t="s">
        <v>30</v>
      </c>
      <c r="L913" t="s">
        <v>29</v>
      </c>
      <c r="M913" t="s">
        <v>27</v>
      </c>
      <c r="N913" t="b">
        <v>0</v>
      </c>
    </row>
    <row r="914" spans="1:14" x14ac:dyDescent="0.2">
      <c r="A914">
        <v>529</v>
      </c>
      <c r="B914" t="s">
        <v>13</v>
      </c>
      <c r="C914" t="s">
        <v>13</v>
      </c>
      <c r="D914" t="s">
        <v>14</v>
      </c>
      <c r="E914">
        <v>221</v>
      </c>
      <c r="F914">
        <v>98</v>
      </c>
      <c r="G914">
        <v>44</v>
      </c>
      <c r="H914">
        <v>320.71948881712001</v>
      </c>
      <c r="I914">
        <v>63.949068052950999</v>
      </c>
      <c r="J914">
        <v>63.949068052950999</v>
      </c>
      <c r="K914" t="s">
        <v>30</v>
      </c>
      <c r="L914" t="s">
        <v>29</v>
      </c>
      <c r="M914" t="s">
        <v>27</v>
      </c>
      <c r="N914" t="b">
        <v>1</v>
      </c>
    </row>
    <row r="915" spans="1:14" x14ac:dyDescent="0.2">
      <c r="A915">
        <v>530</v>
      </c>
      <c r="B915" t="s">
        <v>13</v>
      </c>
      <c r="C915" t="s">
        <v>13</v>
      </c>
      <c r="D915" t="s">
        <v>18</v>
      </c>
      <c r="E915">
        <v>4</v>
      </c>
      <c r="F915">
        <v>82</v>
      </c>
      <c r="G915">
        <v>222</v>
      </c>
      <c r="H915">
        <v>88.380855712919995</v>
      </c>
      <c r="I915">
        <v>65.794319525755</v>
      </c>
      <c r="J915">
        <v>65.794319525755</v>
      </c>
      <c r="K915" t="s">
        <v>30</v>
      </c>
      <c r="L915" t="s">
        <v>29</v>
      </c>
      <c r="M915" t="s">
        <v>27</v>
      </c>
      <c r="N915" t="b">
        <v>1</v>
      </c>
    </row>
    <row r="916" spans="1:14" x14ac:dyDescent="0.2">
      <c r="A916">
        <v>531</v>
      </c>
      <c r="B916" t="s">
        <v>13</v>
      </c>
      <c r="C916" t="s">
        <v>13</v>
      </c>
      <c r="D916" t="s">
        <v>14</v>
      </c>
      <c r="E916">
        <v>220</v>
      </c>
      <c r="F916">
        <v>98</v>
      </c>
      <c r="G916">
        <v>45</v>
      </c>
      <c r="H916">
        <v>319.69639903722998</v>
      </c>
      <c r="I916">
        <v>64.481009207099007</v>
      </c>
      <c r="J916">
        <v>64.481009207099007</v>
      </c>
      <c r="K916" t="s">
        <v>30</v>
      </c>
      <c r="L916" t="s">
        <v>29</v>
      </c>
      <c r="M916" t="s">
        <v>27</v>
      </c>
      <c r="N916" t="b">
        <v>1</v>
      </c>
    </row>
    <row r="917" spans="1:14" x14ac:dyDescent="0.2">
      <c r="A917">
        <v>532</v>
      </c>
      <c r="B917" t="s">
        <v>13</v>
      </c>
      <c r="C917" t="s">
        <v>13</v>
      </c>
      <c r="D917" t="s">
        <v>18</v>
      </c>
      <c r="E917">
        <v>5</v>
      </c>
      <c r="F917">
        <v>85</v>
      </c>
      <c r="G917">
        <v>226</v>
      </c>
      <c r="H917">
        <v>89.972944011126003</v>
      </c>
      <c r="I917">
        <v>67.458302784235997</v>
      </c>
      <c r="J917">
        <v>67.458302784235997</v>
      </c>
      <c r="K917" t="s">
        <v>30</v>
      </c>
      <c r="L917" t="s">
        <v>29</v>
      </c>
      <c r="M917" t="s">
        <v>27</v>
      </c>
      <c r="N917" t="b">
        <v>1</v>
      </c>
    </row>
    <row r="918" spans="1:14" x14ac:dyDescent="0.2">
      <c r="A918">
        <v>533</v>
      </c>
      <c r="B918" t="s">
        <v>19</v>
      </c>
      <c r="C918" t="s">
        <v>19</v>
      </c>
      <c r="D918" t="s">
        <v>14</v>
      </c>
      <c r="E918">
        <v>192</v>
      </c>
      <c r="F918">
        <v>100</v>
      </c>
      <c r="G918">
        <v>31</v>
      </c>
      <c r="H918">
        <v>217.15007041174999</v>
      </c>
      <c r="I918">
        <v>73.076712556025996</v>
      </c>
      <c r="J918">
        <v>73.076712556025996</v>
      </c>
      <c r="K918" t="s">
        <v>30</v>
      </c>
      <c r="L918" t="s">
        <v>29</v>
      </c>
      <c r="M918" t="s">
        <v>27</v>
      </c>
      <c r="N918" t="b">
        <v>1</v>
      </c>
    </row>
    <row r="919" spans="1:14" x14ac:dyDescent="0.2">
      <c r="A919">
        <v>534</v>
      </c>
      <c r="B919" t="s">
        <v>19</v>
      </c>
      <c r="C919" t="s">
        <v>19</v>
      </c>
      <c r="D919" t="s">
        <v>18</v>
      </c>
      <c r="E919">
        <v>23</v>
      </c>
      <c r="F919">
        <v>125</v>
      </c>
      <c r="G919">
        <v>137</v>
      </c>
      <c r="H919">
        <v>24.778895323286999</v>
      </c>
      <c r="I919">
        <v>52.068294020689997</v>
      </c>
      <c r="J919">
        <v>52.068294020689997</v>
      </c>
      <c r="K919" t="s">
        <v>30</v>
      </c>
      <c r="L919" t="s">
        <v>29</v>
      </c>
      <c r="M919" t="s">
        <v>27</v>
      </c>
      <c r="N919" t="b">
        <v>1</v>
      </c>
    </row>
    <row r="920" spans="1:14" x14ac:dyDescent="0.2">
      <c r="A920">
        <v>535</v>
      </c>
      <c r="B920" t="s">
        <v>19</v>
      </c>
      <c r="C920" t="s">
        <v>19</v>
      </c>
      <c r="D920" t="s">
        <v>14</v>
      </c>
      <c r="E920">
        <v>196</v>
      </c>
      <c r="F920">
        <v>99</v>
      </c>
      <c r="G920">
        <v>37</v>
      </c>
      <c r="H920">
        <v>217.68118051126001</v>
      </c>
      <c r="I920">
        <v>99.869796368004003</v>
      </c>
      <c r="J920">
        <v>99.869796368004003</v>
      </c>
      <c r="K920" t="s">
        <v>30</v>
      </c>
      <c r="L920" t="s">
        <v>29</v>
      </c>
      <c r="M920" t="s">
        <v>27</v>
      </c>
      <c r="N920" t="b">
        <v>1</v>
      </c>
    </row>
    <row r="921" spans="1:14" x14ac:dyDescent="0.2">
      <c r="A921">
        <v>536</v>
      </c>
      <c r="B921" t="s">
        <v>19</v>
      </c>
      <c r="C921" t="s">
        <v>19</v>
      </c>
      <c r="D921" t="s">
        <v>18</v>
      </c>
      <c r="E921">
        <v>1</v>
      </c>
      <c r="F921">
        <v>154</v>
      </c>
      <c r="G921">
        <v>190</v>
      </c>
      <c r="H921">
        <v>67.025518059602007</v>
      </c>
      <c r="I921">
        <v>97.594659219440999</v>
      </c>
      <c r="J921">
        <v>97.594659219440999</v>
      </c>
      <c r="K921" t="s">
        <v>30</v>
      </c>
      <c r="L921" t="s">
        <v>29</v>
      </c>
      <c r="M921" t="s">
        <v>27</v>
      </c>
      <c r="N921" t="b">
        <v>1</v>
      </c>
    </row>
    <row r="922" spans="1:14" x14ac:dyDescent="0.2">
      <c r="A922">
        <v>537</v>
      </c>
      <c r="B922" t="s">
        <v>19</v>
      </c>
      <c r="C922" t="s">
        <v>19</v>
      </c>
      <c r="D922" t="s">
        <v>14</v>
      </c>
      <c r="E922">
        <v>194</v>
      </c>
      <c r="F922">
        <v>99</v>
      </c>
      <c r="G922">
        <v>40</v>
      </c>
      <c r="H922">
        <v>215.15698085266999</v>
      </c>
      <c r="I922">
        <v>99.661190548999997</v>
      </c>
      <c r="J922">
        <v>99.661190548999997</v>
      </c>
      <c r="K922" t="s">
        <v>30</v>
      </c>
      <c r="L922" t="s">
        <v>29</v>
      </c>
      <c r="M922" t="s">
        <v>27</v>
      </c>
      <c r="N922" t="b">
        <v>1</v>
      </c>
    </row>
    <row r="923" spans="1:14" x14ac:dyDescent="0.2">
      <c r="A923">
        <v>538</v>
      </c>
      <c r="B923" t="s">
        <v>19</v>
      </c>
      <c r="C923" t="s">
        <v>19</v>
      </c>
      <c r="D923" t="s">
        <v>18</v>
      </c>
      <c r="E923">
        <v>1</v>
      </c>
      <c r="F923">
        <v>168</v>
      </c>
      <c r="G923">
        <v>202</v>
      </c>
      <c r="H923">
        <v>83.736693791343995</v>
      </c>
      <c r="I923">
        <v>99.613515534906995</v>
      </c>
      <c r="J923">
        <v>99.613515534906995</v>
      </c>
      <c r="K923" t="s">
        <v>30</v>
      </c>
      <c r="L923" t="s">
        <v>29</v>
      </c>
      <c r="M923" t="s">
        <v>27</v>
      </c>
      <c r="N923" t="b">
        <v>1</v>
      </c>
    </row>
    <row r="924" spans="1:14" x14ac:dyDescent="0.2">
      <c r="A924">
        <v>539</v>
      </c>
      <c r="B924" t="s">
        <v>21</v>
      </c>
      <c r="C924" t="s">
        <v>20</v>
      </c>
      <c r="D924" t="s">
        <v>14</v>
      </c>
      <c r="E924">
        <v>135</v>
      </c>
      <c r="F924">
        <v>100</v>
      </c>
      <c r="G924">
        <v>27</v>
      </c>
      <c r="H924">
        <v>207.33599430944</v>
      </c>
      <c r="I924">
        <v>43.775029469670002</v>
      </c>
      <c r="J924">
        <v>56.224519104076997</v>
      </c>
      <c r="K924" t="s">
        <v>30</v>
      </c>
      <c r="L924" t="s">
        <v>29</v>
      </c>
      <c r="M924" t="s">
        <v>27</v>
      </c>
      <c r="N924" t="b">
        <v>0</v>
      </c>
    </row>
    <row r="925" spans="1:14" x14ac:dyDescent="0.2">
      <c r="A925">
        <v>540</v>
      </c>
      <c r="B925" t="s">
        <v>21</v>
      </c>
      <c r="C925" t="s">
        <v>20</v>
      </c>
      <c r="D925" t="s">
        <v>18</v>
      </c>
      <c r="E925">
        <v>17</v>
      </c>
      <c r="F925">
        <v>119</v>
      </c>
      <c r="G925">
        <v>54</v>
      </c>
      <c r="H925">
        <v>147.10400807617</v>
      </c>
      <c r="I925">
        <v>5.7784817519400997</v>
      </c>
      <c r="J925">
        <v>60.743690894902002</v>
      </c>
      <c r="K925" t="s">
        <v>30</v>
      </c>
      <c r="L925" t="s">
        <v>29</v>
      </c>
      <c r="M925" t="s">
        <v>27</v>
      </c>
      <c r="N925" t="b">
        <v>0</v>
      </c>
    </row>
    <row r="926" spans="1:14" x14ac:dyDescent="0.2">
      <c r="A926">
        <v>541</v>
      </c>
      <c r="B926" t="s">
        <v>21</v>
      </c>
      <c r="C926" t="s">
        <v>21</v>
      </c>
      <c r="D926" t="s">
        <v>14</v>
      </c>
      <c r="E926">
        <v>131</v>
      </c>
      <c r="F926">
        <v>98</v>
      </c>
      <c r="G926">
        <v>33</v>
      </c>
      <c r="H926">
        <v>207.5388288874</v>
      </c>
      <c r="I926">
        <v>95.878211339578996</v>
      </c>
      <c r="J926">
        <v>95.878211339578996</v>
      </c>
      <c r="K926" t="s">
        <v>30</v>
      </c>
      <c r="L926" t="s">
        <v>29</v>
      </c>
      <c r="M926" t="s">
        <v>27</v>
      </c>
      <c r="N926" t="b">
        <v>1</v>
      </c>
    </row>
    <row r="927" spans="1:14" x14ac:dyDescent="0.2">
      <c r="A927">
        <v>542</v>
      </c>
      <c r="B927" t="s">
        <v>21</v>
      </c>
      <c r="C927" t="s">
        <v>21</v>
      </c>
      <c r="D927" t="s">
        <v>18</v>
      </c>
      <c r="E927">
        <v>1</v>
      </c>
      <c r="F927">
        <v>167</v>
      </c>
      <c r="G927">
        <v>41</v>
      </c>
      <c r="H927">
        <v>97.416107923110005</v>
      </c>
      <c r="I927">
        <v>58.824851430065998</v>
      </c>
      <c r="J927">
        <v>58.824851430065998</v>
      </c>
      <c r="K927" t="s">
        <v>30</v>
      </c>
      <c r="L927" t="s">
        <v>29</v>
      </c>
      <c r="M927" t="s">
        <v>27</v>
      </c>
      <c r="N927" t="b">
        <v>1</v>
      </c>
    </row>
    <row r="928" spans="1:14" x14ac:dyDescent="0.2">
      <c r="A928">
        <v>543</v>
      </c>
      <c r="B928" t="s">
        <v>21</v>
      </c>
      <c r="C928" t="s">
        <v>21</v>
      </c>
      <c r="D928" t="s">
        <v>14</v>
      </c>
      <c r="E928">
        <v>132</v>
      </c>
      <c r="F928">
        <v>98</v>
      </c>
      <c r="G928">
        <v>35</v>
      </c>
      <c r="H928">
        <v>207.70585454034</v>
      </c>
      <c r="I928">
        <v>98.009733955737005</v>
      </c>
      <c r="J928">
        <v>98.009733955737005</v>
      </c>
      <c r="K928" t="s">
        <v>30</v>
      </c>
      <c r="L928" t="s">
        <v>29</v>
      </c>
      <c r="M928" t="s">
        <v>27</v>
      </c>
      <c r="N928" t="b">
        <v>1</v>
      </c>
    </row>
    <row r="929" spans="1:14" x14ac:dyDescent="0.2">
      <c r="A929">
        <v>544</v>
      </c>
      <c r="B929" t="s">
        <v>21</v>
      </c>
      <c r="C929" t="s">
        <v>21</v>
      </c>
      <c r="D929" t="s">
        <v>18</v>
      </c>
      <c r="E929">
        <v>1</v>
      </c>
      <c r="F929">
        <v>177</v>
      </c>
      <c r="G929">
        <v>43</v>
      </c>
      <c r="H929">
        <v>89.039956295240003</v>
      </c>
      <c r="I929">
        <v>65.743697061022999</v>
      </c>
      <c r="J929">
        <v>65.743697061022999</v>
      </c>
      <c r="K929" t="s">
        <v>30</v>
      </c>
      <c r="L929" t="s">
        <v>29</v>
      </c>
      <c r="M929" t="s">
        <v>27</v>
      </c>
      <c r="N929" t="b">
        <v>1</v>
      </c>
    </row>
    <row r="930" spans="1:14" x14ac:dyDescent="0.2">
      <c r="A930">
        <v>545</v>
      </c>
      <c r="B930" t="s">
        <v>22</v>
      </c>
      <c r="C930" t="s">
        <v>22</v>
      </c>
      <c r="D930" t="s">
        <v>14</v>
      </c>
      <c r="E930">
        <v>288</v>
      </c>
      <c r="F930">
        <v>100</v>
      </c>
      <c r="G930">
        <v>35</v>
      </c>
      <c r="H930">
        <v>210.20513225321</v>
      </c>
      <c r="I930">
        <v>58.801429441229999</v>
      </c>
      <c r="J930">
        <v>58.801429441229999</v>
      </c>
      <c r="K930" t="s">
        <v>30</v>
      </c>
      <c r="L930" t="s">
        <v>29</v>
      </c>
      <c r="M930" t="s">
        <v>27</v>
      </c>
      <c r="N930" t="b">
        <v>1</v>
      </c>
    </row>
    <row r="931" spans="1:14" x14ac:dyDescent="0.2">
      <c r="A931">
        <v>546</v>
      </c>
      <c r="B931" t="s">
        <v>22</v>
      </c>
      <c r="C931" t="s">
        <v>20</v>
      </c>
      <c r="D931" t="s">
        <v>18</v>
      </c>
      <c r="E931">
        <v>120</v>
      </c>
      <c r="F931">
        <v>52</v>
      </c>
      <c r="G931">
        <v>128</v>
      </c>
      <c r="H931">
        <v>52.414770078530999</v>
      </c>
      <c r="I931">
        <v>5.2090639620215002</v>
      </c>
      <c r="J931">
        <v>55.950164798796997</v>
      </c>
      <c r="K931" t="s">
        <v>30</v>
      </c>
      <c r="L931" t="s">
        <v>29</v>
      </c>
      <c r="M931" t="s">
        <v>27</v>
      </c>
      <c r="N931" t="b">
        <v>0</v>
      </c>
    </row>
    <row r="932" spans="1:14" x14ac:dyDescent="0.2">
      <c r="A932">
        <v>547</v>
      </c>
      <c r="B932" t="s">
        <v>22</v>
      </c>
      <c r="C932" t="s">
        <v>22</v>
      </c>
      <c r="D932" t="s">
        <v>14</v>
      </c>
      <c r="E932">
        <v>286</v>
      </c>
      <c r="F932">
        <v>93</v>
      </c>
      <c r="G932">
        <v>50</v>
      </c>
      <c r="H932">
        <v>198.8812104788</v>
      </c>
      <c r="I932">
        <v>59.368950818102</v>
      </c>
      <c r="J932">
        <v>59.368950818102</v>
      </c>
      <c r="K932" t="s">
        <v>30</v>
      </c>
      <c r="L932" t="s">
        <v>29</v>
      </c>
      <c r="M932" t="s">
        <v>27</v>
      </c>
      <c r="N932" t="b">
        <v>1</v>
      </c>
    </row>
    <row r="933" spans="1:14" x14ac:dyDescent="0.2">
      <c r="A933">
        <v>548</v>
      </c>
      <c r="B933" t="s">
        <v>22</v>
      </c>
      <c r="C933" t="s">
        <v>24</v>
      </c>
      <c r="D933" t="s">
        <v>18</v>
      </c>
      <c r="E933">
        <v>172</v>
      </c>
      <c r="F933">
        <v>57</v>
      </c>
      <c r="G933">
        <v>200</v>
      </c>
      <c r="H933">
        <v>102.12610755756999</v>
      </c>
      <c r="I933">
        <v>48.121331805571003</v>
      </c>
      <c r="J933">
        <v>51.829666827548003</v>
      </c>
      <c r="K933" t="s">
        <v>30</v>
      </c>
      <c r="L933" t="s">
        <v>29</v>
      </c>
      <c r="M933" t="s">
        <v>27</v>
      </c>
      <c r="N933" t="b">
        <v>0</v>
      </c>
    </row>
    <row r="934" spans="1:14" x14ac:dyDescent="0.2">
      <c r="A934">
        <v>549</v>
      </c>
      <c r="B934" t="s">
        <v>22</v>
      </c>
      <c r="C934" t="s">
        <v>22</v>
      </c>
      <c r="D934" t="s">
        <v>14</v>
      </c>
      <c r="E934">
        <v>287</v>
      </c>
      <c r="F934">
        <v>94</v>
      </c>
      <c r="G934">
        <v>53</v>
      </c>
      <c r="H934">
        <v>199.35049192877</v>
      </c>
      <c r="I934">
        <v>63.717766864022998</v>
      </c>
      <c r="J934">
        <v>63.717766864022998</v>
      </c>
      <c r="K934" t="s">
        <v>30</v>
      </c>
      <c r="L934" t="s">
        <v>29</v>
      </c>
      <c r="M934" t="s">
        <v>27</v>
      </c>
      <c r="N934" t="b">
        <v>1</v>
      </c>
    </row>
    <row r="935" spans="1:14" x14ac:dyDescent="0.2">
      <c r="A935">
        <v>550</v>
      </c>
      <c r="B935" t="s">
        <v>22</v>
      </c>
      <c r="C935" t="s">
        <v>24</v>
      </c>
      <c r="D935" t="s">
        <v>18</v>
      </c>
      <c r="E935">
        <v>183</v>
      </c>
      <c r="F935">
        <v>62</v>
      </c>
      <c r="G935">
        <v>209</v>
      </c>
      <c r="H935">
        <v>115.9936583911</v>
      </c>
      <c r="I935">
        <v>41.529358450525002</v>
      </c>
      <c r="J935">
        <v>58.470641549474998</v>
      </c>
      <c r="K935" t="s">
        <v>30</v>
      </c>
      <c r="L935" t="s">
        <v>29</v>
      </c>
      <c r="M935" t="s">
        <v>27</v>
      </c>
      <c r="N935" t="b">
        <v>0</v>
      </c>
    </row>
    <row r="936" spans="1:14" x14ac:dyDescent="0.2">
      <c r="A936">
        <v>551</v>
      </c>
      <c r="B936" t="s">
        <v>23</v>
      </c>
      <c r="C936" t="s">
        <v>20</v>
      </c>
      <c r="D936" t="s">
        <v>14</v>
      </c>
      <c r="E936">
        <v>236</v>
      </c>
      <c r="F936">
        <v>99</v>
      </c>
      <c r="G936">
        <v>28</v>
      </c>
      <c r="H936">
        <v>104.72741027364</v>
      </c>
      <c r="I936">
        <v>42.052217603254</v>
      </c>
      <c r="J936">
        <v>57.947782396746</v>
      </c>
      <c r="K936" t="s">
        <v>30</v>
      </c>
      <c r="L936" t="s">
        <v>29</v>
      </c>
      <c r="M936" t="s">
        <v>27</v>
      </c>
      <c r="N936" t="b">
        <v>0</v>
      </c>
    </row>
    <row r="937" spans="1:14" x14ac:dyDescent="0.2">
      <c r="A937">
        <v>552</v>
      </c>
      <c r="B937" t="s">
        <v>23</v>
      </c>
      <c r="C937" t="s">
        <v>20</v>
      </c>
      <c r="D937" t="s">
        <v>18</v>
      </c>
      <c r="E937">
        <v>114</v>
      </c>
      <c r="F937">
        <v>26</v>
      </c>
      <c r="G937">
        <v>28</v>
      </c>
      <c r="H937">
        <v>145.71785778108</v>
      </c>
      <c r="I937">
        <v>39.026476714022998</v>
      </c>
      <c r="J937">
        <v>60.945929856260001</v>
      </c>
      <c r="K937" t="s">
        <v>30</v>
      </c>
      <c r="L937" t="s">
        <v>29</v>
      </c>
      <c r="M937" t="s">
        <v>27</v>
      </c>
      <c r="N937" t="b">
        <v>0</v>
      </c>
    </row>
    <row r="938" spans="1:14" x14ac:dyDescent="0.2">
      <c r="A938">
        <v>553</v>
      </c>
      <c r="B938" t="s">
        <v>23</v>
      </c>
      <c r="C938" t="s">
        <v>23</v>
      </c>
      <c r="D938" t="s">
        <v>14</v>
      </c>
      <c r="E938">
        <v>10</v>
      </c>
      <c r="F938">
        <v>91</v>
      </c>
      <c r="G938">
        <v>35</v>
      </c>
      <c r="H938">
        <v>263.62431160773002</v>
      </c>
      <c r="I938">
        <v>75.007239675633002</v>
      </c>
      <c r="J938">
        <v>75.007239675633002</v>
      </c>
      <c r="K938" t="s">
        <v>30</v>
      </c>
      <c r="L938" t="s">
        <v>29</v>
      </c>
      <c r="M938" t="s">
        <v>27</v>
      </c>
      <c r="N938" t="b">
        <v>1</v>
      </c>
    </row>
    <row r="939" spans="1:14" x14ac:dyDescent="0.2">
      <c r="A939">
        <v>554</v>
      </c>
      <c r="B939" t="s">
        <v>23</v>
      </c>
      <c r="C939" t="s">
        <v>23</v>
      </c>
      <c r="D939" t="s">
        <v>18</v>
      </c>
      <c r="E939">
        <v>163</v>
      </c>
      <c r="F939">
        <v>46</v>
      </c>
      <c r="G939">
        <v>13</v>
      </c>
      <c r="H939">
        <v>103.72365566799</v>
      </c>
      <c r="I939">
        <v>58.761702300117001</v>
      </c>
      <c r="J939">
        <v>58.761702300117001</v>
      </c>
      <c r="K939" t="s">
        <v>30</v>
      </c>
      <c r="L939" t="s">
        <v>29</v>
      </c>
      <c r="M939" t="s">
        <v>27</v>
      </c>
      <c r="N939" t="b">
        <v>1</v>
      </c>
    </row>
    <row r="940" spans="1:14" x14ac:dyDescent="0.2">
      <c r="A940">
        <v>555</v>
      </c>
      <c r="B940" t="s">
        <v>23</v>
      </c>
      <c r="C940" t="s">
        <v>23</v>
      </c>
      <c r="D940" t="s">
        <v>14</v>
      </c>
      <c r="E940">
        <v>11</v>
      </c>
      <c r="F940">
        <v>92</v>
      </c>
      <c r="G940">
        <v>39</v>
      </c>
      <c r="H940">
        <v>263.33029904147003</v>
      </c>
      <c r="I940">
        <v>81.267109029883002</v>
      </c>
      <c r="J940">
        <v>81.267109029883002</v>
      </c>
      <c r="K940" t="s">
        <v>30</v>
      </c>
      <c r="L940" t="s">
        <v>29</v>
      </c>
      <c r="M940" t="s">
        <v>27</v>
      </c>
      <c r="N940" t="b">
        <v>1</v>
      </c>
    </row>
    <row r="941" spans="1:14" x14ac:dyDescent="0.2">
      <c r="A941">
        <v>556</v>
      </c>
      <c r="B941" t="s">
        <v>23</v>
      </c>
      <c r="C941" t="s">
        <v>23</v>
      </c>
      <c r="D941" t="s">
        <v>18</v>
      </c>
      <c r="E941">
        <v>180</v>
      </c>
      <c r="F941">
        <v>55</v>
      </c>
      <c r="G941">
        <v>17</v>
      </c>
      <c r="H941">
        <v>94.341526569069003</v>
      </c>
      <c r="I941">
        <v>66.727408711926998</v>
      </c>
      <c r="J941">
        <v>66.727408711926998</v>
      </c>
      <c r="K941" t="s">
        <v>30</v>
      </c>
      <c r="L941" t="s">
        <v>29</v>
      </c>
      <c r="M941" t="s">
        <v>27</v>
      </c>
      <c r="N941" t="b">
        <v>1</v>
      </c>
    </row>
    <row r="942" spans="1:14" x14ac:dyDescent="0.2">
      <c r="A942">
        <v>557</v>
      </c>
      <c r="B942" t="s">
        <v>24</v>
      </c>
      <c r="C942" t="s">
        <v>24</v>
      </c>
      <c r="D942" t="s">
        <v>14</v>
      </c>
      <c r="E942">
        <v>145</v>
      </c>
      <c r="F942">
        <v>36</v>
      </c>
      <c r="G942">
        <v>47</v>
      </c>
      <c r="H942">
        <v>321.56595021107</v>
      </c>
      <c r="I942">
        <v>31.381629547203001</v>
      </c>
      <c r="J942">
        <v>31.381629547203001</v>
      </c>
      <c r="K942" t="s">
        <v>30</v>
      </c>
      <c r="L942" t="s">
        <v>29</v>
      </c>
      <c r="M942" t="s">
        <v>27</v>
      </c>
      <c r="N942" t="b">
        <v>1</v>
      </c>
    </row>
    <row r="943" spans="1:14" x14ac:dyDescent="0.2">
      <c r="A943">
        <v>558</v>
      </c>
      <c r="B943" t="s">
        <v>24</v>
      </c>
      <c r="C943" t="s">
        <v>20</v>
      </c>
      <c r="D943" t="s">
        <v>18</v>
      </c>
      <c r="E943">
        <v>118</v>
      </c>
      <c r="F943">
        <v>122</v>
      </c>
      <c r="G943">
        <v>123</v>
      </c>
      <c r="H943">
        <v>232.57987564154999</v>
      </c>
      <c r="I943">
        <v>41.134919457092003</v>
      </c>
      <c r="J943">
        <v>49.734194579385999</v>
      </c>
      <c r="K943" t="s">
        <v>30</v>
      </c>
      <c r="L943" t="s">
        <v>29</v>
      </c>
      <c r="M943" t="s">
        <v>27</v>
      </c>
      <c r="N943" t="b">
        <v>0</v>
      </c>
    </row>
    <row r="944" spans="1:14" x14ac:dyDescent="0.2">
      <c r="A944">
        <v>559</v>
      </c>
      <c r="B944" t="s">
        <v>24</v>
      </c>
      <c r="C944" t="s">
        <v>19</v>
      </c>
      <c r="D944" t="s">
        <v>14</v>
      </c>
      <c r="E944">
        <v>112</v>
      </c>
      <c r="F944">
        <v>18</v>
      </c>
      <c r="G944">
        <v>56</v>
      </c>
      <c r="H944">
        <v>340.46176040614</v>
      </c>
      <c r="I944">
        <v>19.506228331631998</v>
      </c>
      <c r="J944">
        <v>41.001691099803999</v>
      </c>
      <c r="K944" t="s">
        <v>30</v>
      </c>
      <c r="L944" t="s">
        <v>29</v>
      </c>
      <c r="M944" t="s">
        <v>27</v>
      </c>
      <c r="N944" t="b">
        <v>0</v>
      </c>
    </row>
    <row r="945" spans="1:14" x14ac:dyDescent="0.2">
      <c r="A945">
        <v>560</v>
      </c>
      <c r="B945" t="s">
        <v>24</v>
      </c>
      <c r="C945" t="s">
        <v>24</v>
      </c>
      <c r="D945" t="s">
        <v>18</v>
      </c>
      <c r="E945">
        <v>141</v>
      </c>
      <c r="F945">
        <v>144</v>
      </c>
      <c r="G945">
        <v>146</v>
      </c>
      <c r="H945">
        <v>193.02327841069999</v>
      </c>
      <c r="I945">
        <v>56.370361910094999</v>
      </c>
      <c r="J945">
        <v>56.370361910094999</v>
      </c>
      <c r="K945" t="s">
        <v>30</v>
      </c>
      <c r="L945" t="s">
        <v>29</v>
      </c>
      <c r="M945" t="s">
        <v>27</v>
      </c>
      <c r="N945" t="b">
        <v>1</v>
      </c>
    </row>
    <row r="946" spans="1:14" x14ac:dyDescent="0.2">
      <c r="A946">
        <v>561</v>
      </c>
      <c r="B946" t="s">
        <v>24</v>
      </c>
      <c r="C946" t="s">
        <v>25</v>
      </c>
      <c r="D946" t="s">
        <v>14</v>
      </c>
      <c r="E946">
        <v>103</v>
      </c>
      <c r="F946">
        <v>17</v>
      </c>
      <c r="G946">
        <v>60</v>
      </c>
      <c r="H946">
        <v>343.6017903787</v>
      </c>
      <c r="I946">
        <v>15.970319172061</v>
      </c>
      <c r="J946">
        <v>37.030001363196</v>
      </c>
      <c r="K946" t="s">
        <v>30</v>
      </c>
      <c r="L946" t="s">
        <v>29</v>
      </c>
      <c r="M946" t="s">
        <v>27</v>
      </c>
      <c r="N946" t="b">
        <v>0</v>
      </c>
    </row>
    <row r="947" spans="1:14" x14ac:dyDescent="0.2">
      <c r="A947">
        <v>562</v>
      </c>
      <c r="B947" t="s">
        <v>24</v>
      </c>
      <c r="C947" t="s">
        <v>24</v>
      </c>
      <c r="D947" t="s">
        <v>18</v>
      </c>
      <c r="E947">
        <v>150</v>
      </c>
      <c r="F947">
        <v>153</v>
      </c>
      <c r="G947">
        <v>154</v>
      </c>
      <c r="H947">
        <v>178.32335002982001</v>
      </c>
      <c r="I947">
        <v>61.687415491064002</v>
      </c>
      <c r="J947">
        <v>61.687415491064002</v>
      </c>
      <c r="K947" t="s">
        <v>30</v>
      </c>
      <c r="L947" t="s">
        <v>29</v>
      </c>
      <c r="M947" t="s">
        <v>27</v>
      </c>
      <c r="N947" t="b">
        <v>1</v>
      </c>
    </row>
    <row r="948" spans="1:14" x14ac:dyDescent="0.2">
      <c r="A948">
        <v>563</v>
      </c>
      <c r="B948" t="s">
        <v>25</v>
      </c>
      <c r="C948" t="s">
        <v>20</v>
      </c>
      <c r="D948" t="s">
        <v>14</v>
      </c>
      <c r="E948">
        <v>104</v>
      </c>
      <c r="F948">
        <v>77</v>
      </c>
      <c r="G948">
        <v>31</v>
      </c>
      <c r="H948">
        <v>64.388194152189001</v>
      </c>
      <c r="I948">
        <v>38.988444052204997</v>
      </c>
      <c r="J948">
        <v>57.179454914084999</v>
      </c>
      <c r="K948" t="s">
        <v>30</v>
      </c>
      <c r="L948" t="s">
        <v>29</v>
      </c>
      <c r="M948" t="s">
        <v>27</v>
      </c>
      <c r="N948" t="b">
        <v>0</v>
      </c>
    </row>
    <row r="949" spans="1:14" x14ac:dyDescent="0.2">
      <c r="A949">
        <v>564</v>
      </c>
      <c r="B949" t="s">
        <v>25</v>
      </c>
      <c r="C949" t="s">
        <v>20</v>
      </c>
      <c r="D949" t="s">
        <v>18</v>
      </c>
      <c r="E949">
        <v>80</v>
      </c>
      <c r="F949">
        <v>108</v>
      </c>
      <c r="G949">
        <v>49</v>
      </c>
      <c r="H949">
        <v>71.951660001250005</v>
      </c>
      <c r="I949">
        <v>7.4673237928156997</v>
      </c>
      <c r="J949">
        <v>60.890686568545</v>
      </c>
      <c r="K949" t="s">
        <v>30</v>
      </c>
      <c r="L949" t="s">
        <v>29</v>
      </c>
      <c r="M949" t="s">
        <v>27</v>
      </c>
      <c r="N949" t="b">
        <v>0</v>
      </c>
    </row>
    <row r="950" spans="1:14" x14ac:dyDescent="0.2">
      <c r="A950">
        <v>565</v>
      </c>
      <c r="B950" t="s">
        <v>25</v>
      </c>
      <c r="C950" t="s">
        <v>25</v>
      </c>
      <c r="D950" t="s">
        <v>14</v>
      </c>
      <c r="E950">
        <v>79</v>
      </c>
      <c r="F950">
        <v>65</v>
      </c>
      <c r="G950">
        <v>37</v>
      </c>
      <c r="H950">
        <v>87.481667092988999</v>
      </c>
      <c r="I950">
        <v>61.433713677276003</v>
      </c>
      <c r="J950">
        <v>61.433713677276003</v>
      </c>
      <c r="K950" t="s">
        <v>30</v>
      </c>
      <c r="L950" t="s">
        <v>29</v>
      </c>
      <c r="M950" t="s">
        <v>27</v>
      </c>
      <c r="N950" t="b">
        <v>1</v>
      </c>
    </row>
    <row r="951" spans="1:14" x14ac:dyDescent="0.2">
      <c r="A951">
        <v>566</v>
      </c>
      <c r="B951" t="s">
        <v>25</v>
      </c>
      <c r="C951" t="s">
        <v>25</v>
      </c>
      <c r="D951" t="s">
        <v>18</v>
      </c>
      <c r="E951">
        <v>122</v>
      </c>
      <c r="F951">
        <v>140</v>
      </c>
      <c r="G951">
        <v>46</v>
      </c>
      <c r="H951">
        <v>47.974491339486001</v>
      </c>
      <c r="I951">
        <v>61.394217838708002</v>
      </c>
      <c r="J951">
        <v>61.394217838708002</v>
      </c>
      <c r="K951" t="s">
        <v>30</v>
      </c>
      <c r="L951" t="s">
        <v>29</v>
      </c>
      <c r="M951" t="s">
        <v>27</v>
      </c>
      <c r="N951" t="b">
        <v>1</v>
      </c>
    </row>
    <row r="952" spans="1:14" x14ac:dyDescent="0.2">
      <c r="A952">
        <v>567</v>
      </c>
      <c r="B952" t="s">
        <v>25</v>
      </c>
      <c r="C952" t="s">
        <v>25</v>
      </c>
      <c r="D952" t="s">
        <v>14</v>
      </c>
      <c r="E952">
        <v>79</v>
      </c>
      <c r="F952">
        <v>65</v>
      </c>
      <c r="G952">
        <v>39</v>
      </c>
      <c r="H952">
        <v>89.119838259923</v>
      </c>
      <c r="I952">
        <v>65.781277056676004</v>
      </c>
      <c r="J952">
        <v>65.781277056676004</v>
      </c>
      <c r="K952" t="s">
        <v>30</v>
      </c>
      <c r="L952" t="s">
        <v>29</v>
      </c>
      <c r="M952" t="s">
        <v>27</v>
      </c>
      <c r="N952" t="b">
        <v>1</v>
      </c>
    </row>
    <row r="953" spans="1:14" x14ac:dyDescent="0.2">
      <c r="A953">
        <v>568</v>
      </c>
      <c r="B953" t="s">
        <v>25</v>
      </c>
      <c r="C953" t="s">
        <v>25</v>
      </c>
      <c r="D953" t="s">
        <v>18</v>
      </c>
      <c r="E953">
        <v>129</v>
      </c>
      <c r="F953">
        <v>148</v>
      </c>
      <c r="G953">
        <v>49</v>
      </c>
      <c r="H953">
        <v>52.684171520153001</v>
      </c>
      <c r="I953">
        <v>65.638252014398006</v>
      </c>
      <c r="J953">
        <v>65.638252014398006</v>
      </c>
      <c r="K953" t="s">
        <v>30</v>
      </c>
      <c r="L953" t="s">
        <v>29</v>
      </c>
      <c r="M953" t="s">
        <v>27</v>
      </c>
      <c r="N953" t="b">
        <v>1</v>
      </c>
    </row>
    <row r="954" spans="1:14" x14ac:dyDescent="0.2">
      <c r="A954">
        <v>569</v>
      </c>
      <c r="B954" t="s">
        <v>20</v>
      </c>
      <c r="C954" t="s">
        <v>20</v>
      </c>
      <c r="D954" t="s">
        <v>14</v>
      </c>
      <c r="E954">
        <v>262</v>
      </c>
      <c r="F954">
        <v>38</v>
      </c>
      <c r="G954">
        <v>3</v>
      </c>
      <c r="H954">
        <v>265.18731155843</v>
      </c>
      <c r="I954">
        <v>99.979347248924</v>
      </c>
      <c r="J954">
        <v>99.979347248924</v>
      </c>
      <c r="K954" t="s">
        <v>30</v>
      </c>
      <c r="L954" t="s">
        <v>29</v>
      </c>
      <c r="M954" t="s">
        <v>27</v>
      </c>
      <c r="N954" t="b">
        <v>1</v>
      </c>
    </row>
    <row r="955" spans="1:14" x14ac:dyDescent="0.2">
      <c r="A955">
        <v>570</v>
      </c>
      <c r="B955" t="s">
        <v>20</v>
      </c>
      <c r="C955" t="s">
        <v>20</v>
      </c>
      <c r="D955" t="s">
        <v>18</v>
      </c>
      <c r="E955">
        <v>7</v>
      </c>
      <c r="F955">
        <v>6</v>
      </c>
      <c r="G955">
        <v>9</v>
      </c>
      <c r="H955">
        <v>12.762113128787</v>
      </c>
      <c r="I955">
        <v>99.981886521597005</v>
      </c>
      <c r="J955">
        <v>99.981886521597005</v>
      </c>
      <c r="K955" t="s">
        <v>30</v>
      </c>
      <c r="L955" t="s">
        <v>29</v>
      </c>
      <c r="M955" t="s">
        <v>27</v>
      </c>
      <c r="N955" t="b">
        <v>1</v>
      </c>
    </row>
    <row r="956" spans="1:14" x14ac:dyDescent="0.2">
      <c r="A956">
        <v>571</v>
      </c>
      <c r="B956" t="s">
        <v>20</v>
      </c>
      <c r="C956" t="s">
        <v>20</v>
      </c>
      <c r="D956" t="s">
        <v>14</v>
      </c>
      <c r="E956">
        <v>207</v>
      </c>
      <c r="F956">
        <v>9</v>
      </c>
      <c r="G956">
        <v>30</v>
      </c>
      <c r="H956">
        <v>209.04779668082</v>
      </c>
      <c r="I956">
        <v>39.589493812195997</v>
      </c>
      <c r="J956">
        <v>39.589493812195997</v>
      </c>
      <c r="K956" t="s">
        <v>30</v>
      </c>
      <c r="L956" t="s">
        <v>29</v>
      </c>
      <c r="M956" t="s">
        <v>27</v>
      </c>
      <c r="N956" t="b">
        <v>1</v>
      </c>
    </row>
    <row r="957" spans="1:14" x14ac:dyDescent="0.2">
      <c r="A957">
        <v>572</v>
      </c>
      <c r="B957" t="s">
        <v>20</v>
      </c>
      <c r="C957" t="s">
        <v>20</v>
      </c>
      <c r="D957" t="s">
        <v>18</v>
      </c>
      <c r="E957">
        <v>74</v>
      </c>
      <c r="F957">
        <v>74</v>
      </c>
      <c r="G957">
        <v>78</v>
      </c>
      <c r="H957">
        <v>130.50667571819</v>
      </c>
      <c r="I957">
        <v>39.982167923631998</v>
      </c>
      <c r="J957">
        <v>39.982167923631998</v>
      </c>
      <c r="K957" t="s">
        <v>30</v>
      </c>
      <c r="L957" t="s">
        <v>29</v>
      </c>
      <c r="M957" t="s">
        <v>27</v>
      </c>
      <c r="N957" t="b">
        <v>1</v>
      </c>
    </row>
    <row r="958" spans="1:14" x14ac:dyDescent="0.2">
      <c r="A958">
        <v>573</v>
      </c>
      <c r="B958" t="s">
        <v>20</v>
      </c>
      <c r="C958" t="s">
        <v>20</v>
      </c>
      <c r="D958" t="s">
        <v>14</v>
      </c>
      <c r="E958">
        <v>157</v>
      </c>
      <c r="F958">
        <v>8</v>
      </c>
      <c r="G958">
        <v>29</v>
      </c>
      <c r="H958">
        <v>159.55732150684</v>
      </c>
      <c r="I958">
        <v>41.812166339377001</v>
      </c>
      <c r="J958">
        <v>41.812166339377001</v>
      </c>
      <c r="K958" t="s">
        <v>30</v>
      </c>
      <c r="L958" t="s">
        <v>29</v>
      </c>
      <c r="M958" t="s">
        <v>27</v>
      </c>
      <c r="N958" t="b">
        <v>1</v>
      </c>
    </row>
    <row r="959" spans="1:14" x14ac:dyDescent="0.2">
      <c r="A959">
        <v>574</v>
      </c>
      <c r="B959" t="s">
        <v>20</v>
      </c>
      <c r="C959" t="s">
        <v>20</v>
      </c>
      <c r="D959" t="s">
        <v>18</v>
      </c>
      <c r="E959">
        <v>74</v>
      </c>
      <c r="F959">
        <v>74</v>
      </c>
      <c r="G959">
        <v>73</v>
      </c>
      <c r="H959">
        <v>127.2458251151</v>
      </c>
      <c r="I959">
        <v>42.563545193628997</v>
      </c>
      <c r="J959">
        <v>42.563545193628997</v>
      </c>
      <c r="K959" t="s">
        <v>30</v>
      </c>
      <c r="L959" t="s">
        <v>29</v>
      </c>
      <c r="M959" t="s">
        <v>27</v>
      </c>
      <c r="N959" t="b">
        <v>1</v>
      </c>
    </row>
    <row r="960" spans="1:14" x14ac:dyDescent="0.2">
      <c r="A960">
        <v>575</v>
      </c>
      <c r="B960" t="s">
        <v>13</v>
      </c>
      <c r="C960" t="s">
        <v>13</v>
      </c>
      <c r="D960" t="s">
        <v>14</v>
      </c>
      <c r="E960">
        <v>225</v>
      </c>
      <c r="F960">
        <v>100</v>
      </c>
      <c r="G960">
        <v>50</v>
      </c>
      <c r="H960">
        <v>320.62598555146002</v>
      </c>
      <c r="I960">
        <v>100</v>
      </c>
      <c r="J960">
        <v>100</v>
      </c>
      <c r="K960" t="s">
        <v>30</v>
      </c>
      <c r="L960" t="s">
        <v>29</v>
      </c>
      <c r="M960" t="s">
        <v>28</v>
      </c>
      <c r="N960" t="b">
        <v>1</v>
      </c>
    </row>
    <row r="961" spans="1:14" x14ac:dyDescent="0.2">
      <c r="A961">
        <v>576</v>
      </c>
      <c r="B961" t="s">
        <v>13</v>
      </c>
      <c r="C961" t="s">
        <v>13</v>
      </c>
      <c r="D961" t="s">
        <v>18</v>
      </c>
      <c r="E961">
        <v>31</v>
      </c>
      <c r="F961">
        <v>84</v>
      </c>
      <c r="G961">
        <v>223</v>
      </c>
      <c r="H961">
        <v>94.490226067720997</v>
      </c>
      <c r="I961">
        <v>69.196703911213007</v>
      </c>
      <c r="J961">
        <v>69.196703911213007</v>
      </c>
      <c r="K961" t="s">
        <v>30</v>
      </c>
      <c r="L961" t="s">
        <v>29</v>
      </c>
      <c r="M961" t="s">
        <v>28</v>
      </c>
      <c r="N961" t="b">
        <v>1</v>
      </c>
    </row>
    <row r="962" spans="1:14" x14ac:dyDescent="0.2">
      <c r="A962">
        <v>577</v>
      </c>
      <c r="B962" t="s">
        <v>13</v>
      </c>
      <c r="C962" t="s">
        <v>13</v>
      </c>
      <c r="D962" t="s">
        <v>14</v>
      </c>
      <c r="E962">
        <v>219</v>
      </c>
      <c r="F962">
        <v>98</v>
      </c>
      <c r="G962">
        <v>48</v>
      </c>
      <c r="H962">
        <v>317.0666004908</v>
      </c>
      <c r="I962">
        <v>61.414481561853997</v>
      </c>
      <c r="J962">
        <v>61.414481561853997</v>
      </c>
      <c r="K962" t="s">
        <v>30</v>
      </c>
      <c r="L962" t="s">
        <v>29</v>
      </c>
      <c r="M962" t="s">
        <v>28</v>
      </c>
      <c r="N962" t="b">
        <v>1</v>
      </c>
    </row>
    <row r="963" spans="1:14" x14ac:dyDescent="0.2">
      <c r="A963">
        <v>578</v>
      </c>
      <c r="B963" t="s">
        <v>13</v>
      </c>
      <c r="C963" t="s">
        <v>13</v>
      </c>
      <c r="D963" t="s">
        <v>18</v>
      </c>
      <c r="E963">
        <v>4</v>
      </c>
      <c r="F963">
        <v>92</v>
      </c>
      <c r="G963">
        <v>239</v>
      </c>
      <c r="H963">
        <v>93.321512054734001</v>
      </c>
      <c r="I963">
        <v>65.090247254266004</v>
      </c>
      <c r="J963">
        <v>65.090247254266004</v>
      </c>
      <c r="K963" t="s">
        <v>30</v>
      </c>
      <c r="L963" t="s">
        <v>29</v>
      </c>
      <c r="M963" t="s">
        <v>28</v>
      </c>
      <c r="N963" t="b">
        <v>1</v>
      </c>
    </row>
    <row r="964" spans="1:14" x14ac:dyDescent="0.2">
      <c r="A964">
        <v>579</v>
      </c>
      <c r="B964" t="s">
        <v>13</v>
      </c>
      <c r="C964" t="s">
        <v>13</v>
      </c>
      <c r="D964" t="s">
        <v>14</v>
      </c>
      <c r="E964">
        <v>220</v>
      </c>
      <c r="F964">
        <v>98</v>
      </c>
      <c r="G964">
        <v>47</v>
      </c>
      <c r="H964">
        <v>318.30454759839</v>
      </c>
      <c r="I964">
        <v>65.304232170687001</v>
      </c>
      <c r="J964">
        <v>65.304232170687001</v>
      </c>
      <c r="K964" t="s">
        <v>30</v>
      </c>
      <c r="L964" t="s">
        <v>29</v>
      </c>
      <c r="M964" t="s">
        <v>28</v>
      </c>
      <c r="N964" t="b">
        <v>1</v>
      </c>
    </row>
    <row r="965" spans="1:14" x14ac:dyDescent="0.2">
      <c r="A965">
        <v>580</v>
      </c>
      <c r="B965" t="s">
        <v>13</v>
      </c>
      <c r="C965" t="s">
        <v>13</v>
      </c>
      <c r="D965" t="s">
        <v>18</v>
      </c>
      <c r="E965">
        <v>5</v>
      </c>
      <c r="F965">
        <v>86</v>
      </c>
      <c r="G965">
        <v>235</v>
      </c>
      <c r="H965">
        <v>88.874071223884997</v>
      </c>
      <c r="I965">
        <v>68.982355823610007</v>
      </c>
      <c r="J965">
        <v>68.982355823610007</v>
      </c>
      <c r="K965" t="s">
        <v>30</v>
      </c>
      <c r="L965" t="s">
        <v>29</v>
      </c>
      <c r="M965" t="s">
        <v>28</v>
      </c>
      <c r="N965" t="b">
        <v>1</v>
      </c>
    </row>
    <row r="966" spans="1:14" x14ac:dyDescent="0.2">
      <c r="A966">
        <v>581</v>
      </c>
      <c r="B966" t="s">
        <v>19</v>
      </c>
      <c r="C966" t="s">
        <v>19</v>
      </c>
      <c r="D966" t="s">
        <v>14</v>
      </c>
      <c r="E966">
        <v>202</v>
      </c>
      <c r="F966">
        <v>92</v>
      </c>
      <c r="G966">
        <v>35</v>
      </c>
      <c r="H966">
        <v>225.68704645756</v>
      </c>
      <c r="I966">
        <v>57.402741624491</v>
      </c>
      <c r="J966">
        <v>57.402741624491</v>
      </c>
      <c r="K966" t="s">
        <v>30</v>
      </c>
      <c r="L966" t="s">
        <v>29</v>
      </c>
      <c r="M966" t="s">
        <v>28</v>
      </c>
      <c r="N966" t="b">
        <v>1</v>
      </c>
    </row>
    <row r="967" spans="1:14" x14ac:dyDescent="0.2">
      <c r="A967">
        <v>582</v>
      </c>
      <c r="B967" t="s">
        <v>19</v>
      </c>
      <c r="C967" t="s">
        <v>19</v>
      </c>
      <c r="D967" t="s">
        <v>18</v>
      </c>
      <c r="E967">
        <v>14</v>
      </c>
      <c r="F967">
        <v>124</v>
      </c>
      <c r="G967">
        <v>162</v>
      </c>
      <c r="H967">
        <v>37.005409597982997</v>
      </c>
      <c r="I967">
        <v>56.777911262012999</v>
      </c>
      <c r="J967">
        <v>56.777911262012999</v>
      </c>
      <c r="K967" t="s">
        <v>30</v>
      </c>
      <c r="L967" t="s">
        <v>29</v>
      </c>
      <c r="M967" t="s">
        <v>28</v>
      </c>
      <c r="N967" t="b">
        <v>1</v>
      </c>
    </row>
    <row r="968" spans="1:14" x14ac:dyDescent="0.2">
      <c r="A968">
        <v>583</v>
      </c>
      <c r="B968" t="s">
        <v>19</v>
      </c>
      <c r="C968" t="s">
        <v>19</v>
      </c>
      <c r="D968" t="s">
        <v>14</v>
      </c>
      <c r="E968">
        <v>193</v>
      </c>
      <c r="F968">
        <v>99</v>
      </c>
      <c r="G968">
        <v>41</v>
      </c>
      <c r="H968">
        <v>213.58451235681</v>
      </c>
      <c r="I968">
        <v>100</v>
      </c>
      <c r="J968">
        <v>100</v>
      </c>
      <c r="K968" t="s">
        <v>30</v>
      </c>
      <c r="L968" t="s">
        <v>29</v>
      </c>
      <c r="M968" t="s">
        <v>28</v>
      </c>
      <c r="N968" t="b">
        <v>1</v>
      </c>
    </row>
    <row r="969" spans="1:14" x14ac:dyDescent="0.2">
      <c r="A969">
        <v>584</v>
      </c>
      <c r="B969" t="s">
        <v>19</v>
      </c>
      <c r="C969" t="s">
        <v>19</v>
      </c>
      <c r="D969" t="s">
        <v>18</v>
      </c>
      <c r="E969">
        <v>1</v>
      </c>
      <c r="F969">
        <v>172</v>
      </c>
      <c r="G969">
        <v>208</v>
      </c>
      <c r="H969">
        <v>90.843139023570998</v>
      </c>
      <c r="I969">
        <v>100</v>
      </c>
      <c r="J969">
        <v>100</v>
      </c>
      <c r="K969" t="s">
        <v>30</v>
      </c>
      <c r="L969" t="s">
        <v>29</v>
      </c>
      <c r="M969" t="s">
        <v>28</v>
      </c>
      <c r="N969" t="b">
        <v>1</v>
      </c>
    </row>
    <row r="970" spans="1:14" x14ac:dyDescent="0.2">
      <c r="A970">
        <v>585</v>
      </c>
      <c r="B970" t="s">
        <v>19</v>
      </c>
      <c r="C970" t="s">
        <v>19</v>
      </c>
      <c r="D970" t="s">
        <v>14</v>
      </c>
      <c r="E970">
        <v>193</v>
      </c>
      <c r="F970">
        <v>99</v>
      </c>
      <c r="G970">
        <v>40</v>
      </c>
      <c r="H970">
        <v>214.06037700917</v>
      </c>
      <c r="I970">
        <v>100</v>
      </c>
      <c r="J970">
        <v>100</v>
      </c>
      <c r="K970" t="s">
        <v>30</v>
      </c>
      <c r="L970" t="s">
        <v>29</v>
      </c>
      <c r="M970" t="s">
        <v>28</v>
      </c>
      <c r="N970" t="b">
        <v>1</v>
      </c>
    </row>
    <row r="971" spans="1:14" x14ac:dyDescent="0.2">
      <c r="A971">
        <v>586</v>
      </c>
      <c r="B971" t="s">
        <v>19</v>
      </c>
      <c r="C971" t="s">
        <v>19</v>
      </c>
      <c r="D971" t="s">
        <v>18</v>
      </c>
      <c r="E971">
        <v>1</v>
      </c>
      <c r="F971">
        <v>169</v>
      </c>
      <c r="G971">
        <v>205</v>
      </c>
      <c r="H971">
        <v>87.457804569589996</v>
      </c>
      <c r="I971">
        <v>100</v>
      </c>
      <c r="J971">
        <v>100</v>
      </c>
      <c r="K971" t="s">
        <v>30</v>
      </c>
      <c r="L971" t="s">
        <v>29</v>
      </c>
      <c r="M971" t="s">
        <v>28</v>
      </c>
      <c r="N971" t="b">
        <v>1</v>
      </c>
    </row>
    <row r="972" spans="1:14" x14ac:dyDescent="0.2">
      <c r="A972">
        <v>587</v>
      </c>
      <c r="B972" t="s">
        <v>21</v>
      </c>
      <c r="C972" t="s">
        <v>21</v>
      </c>
      <c r="D972" t="s">
        <v>14</v>
      </c>
      <c r="E972">
        <v>121</v>
      </c>
      <c r="F972">
        <v>94</v>
      </c>
      <c r="G972">
        <v>27</v>
      </c>
      <c r="H972">
        <v>202.81654779258</v>
      </c>
      <c r="I972">
        <v>64.351207367727994</v>
      </c>
      <c r="J972">
        <v>64.351207367727994</v>
      </c>
      <c r="K972" t="s">
        <v>30</v>
      </c>
      <c r="L972" t="s">
        <v>29</v>
      </c>
      <c r="M972" t="s">
        <v>28</v>
      </c>
      <c r="N972" t="b">
        <v>1</v>
      </c>
    </row>
    <row r="973" spans="1:14" x14ac:dyDescent="0.2">
      <c r="A973">
        <v>588</v>
      </c>
      <c r="B973" t="s">
        <v>21</v>
      </c>
      <c r="C973" t="s">
        <v>21</v>
      </c>
      <c r="D973" t="s">
        <v>18</v>
      </c>
      <c r="E973">
        <v>6</v>
      </c>
      <c r="F973">
        <v>129</v>
      </c>
      <c r="G973">
        <v>8</v>
      </c>
      <c r="H973">
        <v>126.14578779475001</v>
      </c>
      <c r="I973">
        <v>56.795009031345998</v>
      </c>
      <c r="J973">
        <v>56.795009031345998</v>
      </c>
      <c r="K973" t="s">
        <v>30</v>
      </c>
      <c r="L973" t="s">
        <v>29</v>
      </c>
      <c r="M973" t="s">
        <v>28</v>
      </c>
      <c r="N973" t="b">
        <v>1</v>
      </c>
    </row>
    <row r="974" spans="1:14" x14ac:dyDescent="0.2">
      <c r="A974">
        <v>589</v>
      </c>
      <c r="B974" t="s">
        <v>21</v>
      </c>
      <c r="C974" t="s">
        <v>21</v>
      </c>
      <c r="D974" t="s">
        <v>14</v>
      </c>
      <c r="E974">
        <v>132</v>
      </c>
      <c r="F974">
        <v>97</v>
      </c>
      <c r="G974">
        <v>36</v>
      </c>
      <c r="H974">
        <v>208.76806498228001</v>
      </c>
      <c r="I974">
        <v>99.999115764807996</v>
      </c>
      <c r="J974">
        <v>99.999115764807996</v>
      </c>
      <c r="K974" t="s">
        <v>30</v>
      </c>
      <c r="L974" t="s">
        <v>29</v>
      </c>
      <c r="M974" t="s">
        <v>28</v>
      </c>
      <c r="N974" t="b">
        <v>1</v>
      </c>
    </row>
    <row r="975" spans="1:14" x14ac:dyDescent="0.2">
      <c r="A975">
        <v>590</v>
      </c>
      <c r="B975" t="s">
        <v>21</v>
      </c>
      <c r="C975" t="s">
        <v>21</v>
      </c>
      <c r="D975" t="s">
        <v>18</v>
      </c>
      <c r="E975">
        <v>2</v>
      </c>
      <c r="F975">
        <v>184</v>
      </c>
      <c r="G975">
        <v>44</v>
      </c>
      <c r="H975">
        <v>83.348822448831001</v>
      </c>
      <c r="I975">
        <v>64.895273394468006</v>
      </c>
      <c r="J975">
        <v>64.895273394468006</v>
      </c>
      <c r="K975" t="s">
        <v>30</v>
      </c>
      <c r="L975" t="s">
        <v>29</v>
      </c>
      <c r="M975" t="s">
        <v>28</v>
      </c>
      <c r="N975" t="b">
        <v>1</v>
      </c>
    </row>
    <row r="976" spans="1:14" x14ac:dyDescent="0.2">
      <c r="A976">
        <v>591</v>
      </c>
      <c r="B976" t="s">
        <v>21</v>
      </c>
      <c r="C976" t="s">
        <v>21</v>
      </c>
      <c r="D976" t="s">
        <v>14</v>
      </c>
      <c r="E976">
        <v>132</v>
      </c>
      <c r="F976">
        <v>98</v>
      </c>
      <c r="G976">
        <v>36</v>
      </c>
      <c r="H976">
        <v>208.42543821052001</v>
      </c>
      <c r="I976">
        <v>99.998084157083994</v>
      </c>
      <c r="J976">
        <v>99.998084157083994</v>
      </c>
      <c r="K976" t="s">
        <v>30</v>
      </c>
      <c r="L976" t="s">
        <v>29</v>
      </c>
      <c r="M976" t="s">
        <v>28</v>
      </c>
      <c r="N976" t="b">
        <v>1</v>
      </c>
    </row>
    <row r="977" spans="1:14" x14ac:dyDescent="0.2">
      <c r="A977">
        <v>592</v>
      </c>
      <c r="B977" t="s">
        <v>21</v>
      </c>
      <c r="C977" t="s">
        <v>21</v>
      </c>
      <c r="D977" t="s">
        <v>18</v>
      </c>
      <c r="E977">
        <v>2</v>
      </c>
      <c r="F977">
        <v>180</v>
      </c>
      <c r="G977">
        <v>43</v>
      </c>
      <c r="H977">
        <v>86.121197151388998</v>
      </c>
      <c r="I977">
        <v>62.683359062120999</v>
      </c>
      <c r="J977">
        <v>62.683359062120999</v>
      </c>
      <c r="K977" t="s">
        <v>30</v>
      </c>
      <c r="L977" t="s">
        <v>29</v>
      </c>
      <c r="M977" t="s">
        <v>28</v>
      </c>
      <c r="N977" t="b">
        <v>1</v>
      </c>
    </row>
    <row r="978" spans="1:14" x14ac:dyDescent="0.2">
      <c r="A978">
        <v>593</v>
      </c>
      <c r="B978" t="s">
        <v>22</v>
      </c>
      <c r="C978" t="s">
        <v>22</v>
      </c>
      <c r="D978" t="s">
        <v>14</v>
      </c>
      <c r="E978">
        <v>297</v>
      </c>
      <c r="F978">
        <v>100</v>
      </c>
      <c r="G978">
        <v>53</v>
      </c>
      <c r="H978">
        <v>210.52769253074001</v>
      </c>
      <c r="I978">
        <v>100</v>
      </c>
      <c r="J978">
        <v>100</v>
      </c>
      <c r="K978" t="s">
        <v>30</v>
      </c>
      <c r="L978" t="s">
        <v>29</v>
      </c>
      <c r="M978" t="s">
        <v>28</v>
      </c>
      <c r="N978" t="b">
        <v>1</v>
      </c>
    </row>
    <row r="979" spans="1:14" x14ac:dyDescent="0.2">
      <c r="A979">
        <v>594</v>
      </c>
      <c r="B979" t="s">
        <v>22</v>
      </c>
      <c r="C979" t="s">
        <v>24</v>
      </c>
      <c r="D979" t="s">
        <v>18</v>
      </c>
      <c r="E979">
        <v>205</v>
      </c>
      <c r="F979">
        <v>60</v>
      </c>
      <c r="G979">
        <v>210</v>
      </c>
      <c r="H979">
        <v>127.34701253243</v>
      </c>
      <c r="I979">
        <v>30.657146839367002</v>
      </c>
      <c r="J979">
        <v>69.342853160632998</v>
      </c>
      <c r="K979" t="s">
        <v>30</v>
      </c>
      <c r="L979" t="s">
        <v>29</v>
      </c>
      <c r="M979" t="s">
        <v>28</v>
      </c>
      <c r="N979" t="b">
        <v>0</v>
      </c>
    </row>
    <row r="980" spans="1:14" x14ac:dyDescent="0.2">
      <c r="A980">
        <v>595</v>
      </c>
      <c r="B980" t="s">
        <v>22</v>
      </c>
      <c r="C980" t="s">
        <v>22</v>
      </c>
      <c r="D980" t="s">
        <v>14</v>
      </c>
      <c r="E980">
        <v>289</v>
      </c>
      <c r="F980">
        <v>93</v>
      </c>
      <c r="G980">
        <v>55</v>
      </c>
      <c r="H980">
        <v>199.96874166166</v>
      </c>
      <c r="I980">
        <v>100</v>
      </c>
      <c r="J980">
        <v>100</v>
      </c>
      <c r="K980" t="s">
        <v>30</v>
      </c>
      <c r="L980" t="s">
        <v>29</v>
      </c>
      <c r="M980" t="s">
        <v>28</v>
      </c>
      <c r="N980" t="b">
        <v>1</v>
      </c>
    </row>
    <row r="981" spans="1:14" x14ac:dyDescent="0.2">
      <c r="A981">
        <v>596</v>
      </c>
      <c r="B981" t="s">
        <v>22</v>
      </c>
      <c r="C981" t="s">
        <v>24</v>
      </c>
      <c r="D981" t="s">
        <v>18</v>
      </c>
      <c r="E981">
        <v>194</v>
      </c>
      <c r="F981">
        <v>63</v>
      </c>
      <c r="G981">
        <v>220</v>
      </c>
      <c r="H981">
        <v>129.30801072653</v>
      </c>
      <c r="I981">
        <v>41.445577166100001</v>
      </c>
      <c r="J981">
        <v>58.554422833899999</v>
      </c>
      <c r="K981" t="s">
        <v>30</v>
      </c>
      <c r="L981" t="s">
        <v>29</v>
      </c>
      <c r="M981" t="s">
        <v>28</v>
      </c>
      <c r="N981" t="b">
        <v>0</v>
      </c>
    </row>
    <row r="982" spans="1:14" x14ac:dyDescent="0.2">
      <c r="A982">
        <v>597</v>
      </c>
      <c r="B982" t="s">
        <v>22</v>
      </c>
      <c r="C982" t="s">
        <v>22</v>
      </c>
      <c r="D982" t="s">
        <v>14</v>
      </c>
      <c r="E982">
        <v>289</v>
      </c>
      <c r="F982">
        <v>93</v>
      </c>
      <c r="G982">
        <v>54</v>
      </c>
      <c r="H982">
        <v>199.53129124904001</v>
      </c>
      <c r="I982">
        <v>100</v>
      </c>
      <c r="J982">
        <v>100</v>
      </c>
      <c r="K982" t="s">
        <v>30</v>
      </c>
      <c r="L982" t="s">
        <v>29</v>
      </c>
      <c r="M982" t="s">
        <v>28</v>
      </c>
      <c r="N982" t="b">
        <v>1</v>
      </c>
    </row>
    <row r="983" spans="1:14" x14ac:dyDescent="0.2">
      <c r="A983">
        <v>598</v>
      </c>
      <c r="B983" t="s">
        <v>22</v>
      </c>
      <c r="C983" t="s">
        <v>24</v>
      </c>
      <c r="D983" t="s">
        <v>18</v>
      </c>
      <c r="E983">
        <v>189</v>
      </c>
      <c r="F983">
        <v>61</v>
      </c>
      <c r="G983">
        <v>216</v>
      </c>
      <c r="H983">
        <v>123.17557472003</v>
      </c>
      <c r="I983">
        <v>44.021943770009997</v>
      </c>
      <c r="J983">
        <v>55.978056229990003</v>
      </c>
      <c r="K983" t="s">
        <v>30</v>
      </c>
      <c r="L983" t="s">
        <v>29</v>
      </c>
      <c r="M983" t="s">
        <v>28</v>
      </c>
      <c r="N983" t="b">
        <v>0</v>
      </c>
    </row>
    <row r="984" spans="1:14" x14ac:dyDescent="0.2">
      <c r="A984">
        <v>599</v>
      </c>
      <c r="B984" t="s">
        <v>23</v>
      </c>
      <c r="C984" t="s">
        <v>23</v>
      </c>
      <c r="D984" t="s">
        <v>14</v>
      </c>
      <c r="E984">
        <v>179</v>
      </c>
      <c r="F984">
        <v>100</v>
      </c>
      <c r="G984">
        <v>47</v>
      </c>
      <c r="H984">
        <v>133.90038649429999</v>
      </c>
      <c r="I984">
        <v>99.991253616346995</v>
      </c>
      <c r="J984">
        <v>99.991253616346995</v>
      </c>
      <c r="K984" t="s">
        <v>30</v>
      </c>
      <c r="L984" t="s">
        <v>29</v>
      </c>
      <c r="M984" t="s">
        <v>28</v>
      </c>
      <c r="N984" t="b">
        <v>1</v>
      </c>
    </row>
    <row r="985" spans="1:14" x14ac:dyDescent="0.2">
      <c r="A985">
        <v>600</v>
      </c>
      <c r="B985" t="s">
        <v>23</v>
      </c>
      <c r="C985" t="s">
        <v>23</v>
      </c>
      <c r="D985" t="s">
        <v>18</v>
      </c>
      <c r="E985">
        <v>189</v>
      </c>
      <c r="F985">
        <v>51</v>
      </c>
      <c r="G985">
        <v>52</v>
      </c>
      <c r="H985">
        <v>98.562864017913995</v>
      </c>
      <c r="I985">
        <v>61.066517094101002</v>
      </c>
      <c r="J985">
        <v>61.066517094101002</v>
      </c>
      <c r="K985" t="s">
        <v>30</v>
      </c>
      <c r="L985" t="s">
        <v>29</v>
      </c>
      <c r="M985" t="s">
        <v>28</v>
      </c>
      <c r="N985" t="b">
        <v>1</v>
      </c>
    </row>
    <row r="986" spans="1:14" x14ac:dyDescent="0.2">
      <c r="A986">
        <v>601</v>
      </c>
      <c r="B986" t="s">
        <v>23</v>
      </c>
      <c r="C986" t="s">
        <v>23</v>
      </c>
      <c r="D986" t="s">
        <v>14</v>
      </c>
      <c r="E986">
        <v>12</v>
      </c>
      <c r="F986">
        <v>96</v>
      </c>
      <c r="G986">
        <v>39</v>
      </c>
      <c r="H986">
        <v>264.38173007348001</v>
      </c>
      <c r="I986">
        <v>100</v>
      </c>
      <c r="J986">
        <v>100</v>
      </c>
      <c r="K986" t="s">
        <v>30</v>
      </c>
      <c r="L986" t="s">
        <v>29</v>
      </c>
      <c r="M986" t="s">
        <v>28</v>
      </c>
      <c r="N986" t="b">
        <v>1</v>
      </c>
    </row>
    <row r="987" spans="1:14" x14ac:dyDescent="0.2">
      <c r="A987">
        <v>602</v>
      </c>
      <c r="B987" t="s">
        <v>23</v>
      </c>
      <c r="C987" t="s">
        <v>23</v>
      </c>
      <c r="D987" t="s">
        <v>18</v>
      </c>
      <c r="E987">
        <v>191</v>
      </c>
      <c r="F987">
        <v>48</v>
      </c>
      <c r="G987">
        <v>6</v>
      </c>
      <c r="H987">
        <v>79.959814422335</v>
      </c>
      <c r="I987">
        <v>63.547993707193001</v>
      </c>
      <c r="J987">
        <v>63.547993707193001</v>
      </c>
      <c r="K987" t="s">
        <v>30</v>
      </c>
      <c r="L987" t="s">
        <v>29</v>
      </c>
      <c r="M987" t="s">
        <v>28</v>
      </c>
      <c r="N987" t="b">
        <v>1</v>
      </c>
    </row>
    <row r="988" spans="1:14" x14ac:dyDescent="0.2">
      <c r="A988">
        <v>603</v>
      </c>
      <c r="B988" t="s">
        <v>23</v>
      </c>
      <c r="C988" t="s">
        <v>23</v>
      </c>
      <c r="D988" t="s">
        <v>14</v>
      </c>
      <c r="E988">
        <v>11</v>
      </c>
      <c r="F988">
        <v>93</v>
      </c>
      <c r="G988">
        <v>39</v>
      </c>
      <c r="H988">
        <v>264.14525301515999</v>
      </c>
      <c r="I988">
        <v>99.911723853349997</v>
      </c>
      <c r="J988">
        <v>99.911723853349997</v>
      </c>
      <c r="K988" t="s">
        <v>30</v>
      </c>
      <c r="L988" t="s">
        <v>29</v>
      </c>
      <c r="M988" t="s">
        <v>28</v>
      </c>
      <c r="N988" t="b">
        <v>1</v>
      </c>
    </row>
    <row r="989" spans="1:14" x14ac:dyDescent="0.2">
      <c r="A989">
        <v>604</v>
      </c>
      <c r="B989" t="s">
        <v>23</v>
      </c>
      <c r="C989" t="s">
        <v>23</v>
      </c>
      <c r="D989" t="s">
        <v>18</v>
      </c>
      <c r="E989">
        <v>185</v>
      </c>
      <c r="F989">
        <v>50</v>
      </c>
      <c r="G989">
        <v>12</v>
      </c>
      <c r="H989">
        <v>87.106536745040003</v>
      </c>
      <c r="I989">
        <v>64.807218306615994</v>
      </c>
      <c r="J989">
        <v>64.807218306615994</v>
      </c>
      <c r="K989" t="s">
        <v>30</v>
      </c>
      <c r="L989" t="s">
        <v>29</v>
      </c>
      <c r="M989" t="s">
        <v>28</v>
      </c>
      <c r="N989" t="b">
        <v>1</v>
      </c>
    </row>
    <row r="990" spans="1:14" x14ac:dyDescent="0.2">
      <c r="A990">
        <v>605</v>
      </c>
      <c r="B990" t="s">
        <v>24</v>
      </c>
      <c r="C990" t="s">
        <v>25</v>
      </c>
      <c r="D990" t="s">
        <v>14</v>
      </c>
      <c r="E990">
        <v>112</v>
      </c>
      <c r="F990">
        <v>40</v>
      </c>
      <c r="G990">
        <v>52</v>
      </c>
      <c r="H990">
        <v>328.90029062561001</v>
      </c>
      <c r="I990">
        <v>2.4264161100487E-3</v>
      </c>
      <c r="J990">
        <v>59.317240363601002</v>
      </c>
      <c r="K990" t="s">
        <v>30</v>
      </c>
      <c r="L990" t="s">
        <v>29</v>
      </c>
      <c r="M990" t="s">
        <v>28</v>
      </c>
      <c r="N990" t="b">
        <v>0</v>
      </c>
    </row>
    <row r="991" spans="1:14" x14ac:dyDescent="0.2">
      <c r="A991">
        <v>606</v>
      </c>
      <c r="B991" t="s">
        <v>24</v>
      </c>
      <c r="C991" t="s">
        <v>24</v>
      </c>
      <c r="D991" t="s">
        <v>18</v>
      </c>
      <c r="E991">
        <v>130</v>
      </c>
      <c r="F991">
        <v>132</v>
      </c>
      <c r="G991">
        <v>134</v>
      </c>
      <c r="H991">
        <v>212.53420502236</v>
      </c>
      <c r="I991">
        <v>62.914656174016002</v>
      </c>
      <c r="J991">
        <v>62.914656174016002</v>
      </c>
      <c r="K991" t="s">
        <v>30</v>
      </c>
      <c r="L991" t="s">
        <v>29</v>
      </c>
      <c r="M991" t="s">
        <v>28</v>
      </c>
      <c r="N991" t="b">
        <v>1</v>
      </c>
    </row>
    <row r="992" spans="1:14" x14ac:dyDescent="0.2">
      <c r="A992">
        <v>607</v>
      </c>
      <c r="B992" t="s">
        <v>24</v>
      </c>
      <c r="C992" t="s">
        <v>19</v>
      </c>
      <c r="D992" t="s">
        <v>14</v>
      </c>
      <c r="E992">
        <v>94</v>
      </c>
      <c r="F992">
        <v>15</v>
      </c>
      <c r="G992">
        <v>62</v>
      </c>
      <c r="H992">
        <v>347.69216655096</v>
      </c>
      <c r="I992">
        <v>9.2043725430236005</v>
      </c>
      <c r="J992">
        <v>33.981895284446999</v>
      </c>
      <c r="K992" t="s">
        <v>30</v>
      </c>
      <c r="L992" t="s">
        <v>29</v>
      </c>
      <c r="M992" t="s">
        <v>28</v>
      </c>
      <c r="N992" t="b">
        <v>0</v>
      </c>
    </row>
    <row r="993" spans="1:14" x14ac:dyDescent="0.2">
      <c r="A993">
        <v>608</v>
      </c>
      <c r="B993" t="s">
        <v>24</v>
      </c>
      <c r="C993" t="s">
        <v>24</v>
      </c>
      <c r="D993" t="s">
        <v>18</v>
      </c>
      <c r="E993">
        <v>158</v>
      </c>
      <c r="F993">
        <v>159</v>
      </c>
      <c r="G993">
        <v>158</v>
      </c>
      <c r="H993">
        <v>167.72490919021999</v>
      </c>
      <c r="I993">
        <v>63.968447540904997</v>
      </c>
      <c r="J993">
        <v>63.968447540904997</v>
      </c>
      <c r="K993" t="s">
        <v>30</v>
      </c>
      <c r="L993" t="s">
        <v>29</v>
      </c>
      <c r="M993" t="s">
        <v>28</v>
      </c>
      <c r="N993" t="b">
        <v>1</v>
      </c>
    </row>
    <row r="994" spans="1:14" x14ac:dyDescent="0.2">
      <c r="A994">
        <v>609</v>
      </c>
      <c r="B994" t="s">
        <v>24</v>
      </c>
      <c r="C994" t="s">
        <v>24</v>
      </c>
      <c r="D994" t="s">
        <v>14</v>
      </c>
      <c r="E994">
        <v>66</v>
      </c>
      <c r="F994">
        <v>5</v>
      </c>
      <c r="G994">
        <v>85</v>
      </c>
      <c r="H994">
        <v>356.67174914983002</v>
      </c>
      <c r="I994">
        <v>65.589913823911999</v>
      </c>
      <c r="J994">
        <v>65.589913823911999</v>
      </c>
      <c r="K994" t="s">
        <v>30</v>
      </c>
      <c r="L994" t="s">
        <v>29</v>
      </c>
      <c r="M994" t="s">
        <v>28</v>
      </c>
      <c r="N994" t="b">
        <v>1</v>
      </c>
    </row>
    <row r="995" spans="1:14" x14ac:dyDescent="0.2">
      <c r="A995">
        <v>610</v>
      </c>
      <c r="B995" t="s">
        <v>24</v>
      </c>
      <c r="C995" t="s">
        <v>24</v>
      </c>
      <c r="D995" t="s">
        <v>18</v>
      </c>
      <c r="E995">
        <v>212</v>
      </c>
      <c r="F995">
        <v>219</v>
      </c>
      <c r="G995">
        <v>221</v>
      </c>
      <c r="H995">
        <v>65.074759319715994</v>
      </c>
      <c r="I995">
        <v>73.981747911914994</v>
      </c>
      <c r="J995">
        <v>73.981747911914994</v>
      </c>
      <c r="K995" t="s">
        <v>30</v>
      </c>
      <c r="L995" t="s">
        <v>29</v>
      </c>
      <c r="M995" t="s">
        <v>28</v>
      </c>
      <c r="N995" t="b">
        <v>1</v>
      </c>
    </row>
    <row r="996" spans="1:14" x14ac:dyDescent="0.2">
      <c r="A996">
        <v>611</v>
      </c>
      <c r="B996" t="s">
        <v>25</v>
      </c>
      <c r="C996" t="s">
        <v>25</v>
      </c>
      <c r="D996" t="s">
        <v>14</v>
      </c>
      <c r="E996">
        <v>82</v>
      </c>
      <c r="F996">
        <v>90</v>
      </c>
      <c r="G996">
        <v>27</v>
      </c>
      <c r="H996">
        <v>65.566940482838007</v>
      </c>
      <c r="I996">
        <v>57.704294361517</v>
      </c>
      <c r="J996">
        <v>57.704294361517</v>
      </c>
      <c r="K996" t="s">
        <v>30</v>
      </c>
      <c r="L996" t="s">
        <v>29</v>
      </c>
      <c r="M996" t="s">
        <v>28</v>
      </c>
      <c r="N996" t="b">
        <v>1</v>
      </c>
    </row>
    <row r="997" spans="1:14" x14ac:dyDescent="0.2">
      <c r="A997">
        <v>612</v>
      </c>
      <c r="B997" t="s">
        <v>25</v>
      </c>
      <c r="C997" t="s">
        <v>25</v>
      </c>
      <c r="D997" t="s">
        <v>18</v>
      </c>
      <c r="E997">
        <v>116</v>
      </c>
      <c r="F997">
        <v>125</v>
      </c>
      <c r="G997">
        <v>12</v>
      </c>
      <c r="H997">
        <v>17.004957907165</v>
      </c>
      <c r="I997">
        <v>57.684883032636002</v>
      </c>
      <c r="J997">
        <v>57.684883032636002</v>
      </c>
      <c r="K997" t="s">
        <v>30</v>
      </c>
      <c r="L997" t="s">
        <v>29</v>
      </c>
      <c r="M997" t="s">
        <v>28</v>
      </c>
      <c r="N997" t="b">
        <v>1</v>
      </c>
    </row>
    <row r="998" spans="1:14" x14ac:dyDescent="0.2">
      <c r="A998">
        <v>613</v>
      </c>
      <c r="B998" t="s">
        <v>25</v>
      </c>
      <c r="C998" t="s">
        <v>25</v>
      </c>
      <c r="D998" t="s">
        <v>14</v>
      </c>
      <c r="E998">
        <v>77</v>
      </c>
      <c r="F998">
        <v>64</v>
      </c>
      <c r="G998">
        <v>39</v>
      </c>
      <c r="H998">
        <v>90.335355207595995</v>
      </c>
      <c r="I998">
        <v>69.010135545886001</v>
      </c>
      <c r="J998">
        <v>69.010135545886001</v>
      </c>
      <c r="K998" t="s">
        <v>30</v>
      </c>
      <c r="L998" t="s">
        <v>29</v>
      </c>
      <c r="M998" t="s">
        <v>28</v>
      </c>
      <c r="N998" t="b">
        <v>1</v>
      </c>
    </row>
    <row r="999" spans="1:14" x14ac:dyDescent="0.2">
      <c r="A999">
        <v>614</v>
      </c>
      <c r="B999" t="s">
        <v>25</v>
      </c>
      <c r="C999" t="s">
        <v>25</v>
      </c>
      <c r="D999" t="s">
        <v>18</v>
      </c>
      <c r="E999">
        <v>130</v>
      </c>
      <c r="F999">
        <v>153</v>
      </c>
      <c r="G999">
        <v>47</v>
      </c>
      <c r="H999">
        <v>52.888548762305</v>
      </c>
      <c r="I999">
        <v>63.953857660239997</v>
      </c>
      <c r="J999">
        <v>63.953857660239997</v>
      </c>
      <c r="K999" t="s">
        <v>30</v>
      </c>
      <c r="L999" t="s">
        <v>29</v>
      </c>
      <c r="M999" t="s">
        <v>28</v>
      </c>
      <c r="N999" t="b">
        <v>1</v>
      </c>
    </row>
    <row r="1000" spans="1:14" x14ac:dyDescent="0.2">
      <c r="A1000">
        <v>615</v>
      </c>
      <c r="B1000" t="s">
        <v>25</v>
      </c>
      <c r="C1000" t="s">
        <v>25</v>
      </c>
      <c r="D1000" t="s">
        <v>14</v>
      </c>
      <c r="E1000">
        <v>79</v>
      </c>
      <c r="F1000">
        <v>66</v>
      </c>
      <c r="G1000">
        <v>38</v>
      </c>
      <c r="H1000">
        <v>87.160514680945994</v>
      </c>
      <c r="I1000">
        <v>63.48160238154</v>
      </c>
      <c r="J1000">
        <v>63.48160238154</v>
      </c>
      <c r="K1000" t="s">
        <v>30</v>
      </c>
      <c r="L1000" t="s">
        <v>29</v>
      </c>
      <c r="M1000" t="s">
        <v>28</v>
      </c>
      <c r="N1000" t="b">
        <v>1</v>
      </c>
    </row>
    <row r="1001" spans="1:14" x14ac:dyDescent="0.2">
      <c r="A1001">
        <v>616</v>
      </c>
      <c r="B1001" t="s">
        <v>25</v>
      </c>
      <c r="C1001" t="s">
        <v>25</v>
      </c>
      <c r="D1001" t="s">
        <v>18</v>
      </c>
      <c r="E1001">
        <v>124</v>
      </c>
      <c r="F1001">
        <v>150</v>
      </c>
      <c r="G1001">
        <v>43</v>
      </c>
      <c r="H1001">
        <v>48.067671975975998</v>
      </c>
      <c r="I1001">
        <v>63.361788513047998</v>
      </c>
      <c r="J1001">
        <v>63.361788513047998</v>
      </c>
      <c r="K1001" t="s">
        <v>30</v>
      </c>
      <c r="L1001" t="s">
        <v>29</v>
      </c>
      <c r="M1001" t="s">
        <v>28</v>
      </c>
      <c r="N1001" t="b">
        <v>1</v>
      </c>
    </row>
    <row r="1002" spans="1:14" x14ac:dyDescent="0.2">
      <c r="A1002">
        <v>617</v>
      </c>
      <c r="B1002" t="s">
        <v>20</v>
      </c>
      <c r="C1002" t="s">
        <v>20</v>
      </c>
      <c r="D1002" t="s">
        <v>14</v>
      </c>
      <c r="E1002">
        <v>241</v>
      </c>
      <c r="F1002">
        <v>52</v>
      </c>
      <c r="G1002">
        <v>6</v>
      </c>
      <c r="H1002">
        <v>246.85238928446</v>
      </c>
      <c r="I1002">
        <v>77.391783252199005</v>
      </c>
      <c r="J1002">
        <v>77.391783252199005</v>
      </c>
      <c r="K1002" t="s">
        <v>30</v>
      </c>
      <c r="L1002" t="s">
        <v>29</v>
      </c>
      <c r="M1002" t="s">
        <v>28</v>
      </c>
      <c r="N1002" t="b">
        <v>1</v>
      </c>
    </row>
    <row r="1003" spans="1:14" x14ac:dyDescent="0.2">
      <c r="A1003">
        <v>618</v>
      </c>
      <c r="B1003" t="s">
        <v>20</v>
      </c>
      <c r="C1003" t="s">
        <v>20</v>
      </c>
      <c r="D1003" t="s">
        <v>18</v>
      </c>
      <c r="E1003">
        <v>10</v>
      </c>
      <c r="F1003">
        <v>14</v>
      </c>
      <c r="G1003">
        <v>23</v>
      </c>
      <c r="H1003">
        <v>28.641724714277998</v>
      </c>
      <c r="I1003">
        <v>99.941483871950993</v>
      </c>
      <c r="J1003">
        <v>99.941483871950993</v>
      </c>
      <c r="K1003" t="s">
        <v>30</v>
      </c>
      <c r="L1003" t="s">
        <v>29</v>
      </c>
      <c r="M1003" t="s">
        <v>28</v>
      </c>
      <c r="N1003" t="b">
        <v>1</v>
      </c>
    </row>
    <row r="1004" spans="1:14" x14ac:dyDescent="0.2">
      <c r="A1004">
        <v>619</v>
      </c>
      <c r="B1004" t="s">
        <v>20</v>
      </c>
      <c r="C1004" t="s">
        <v>13</v>
      </c>
      <c r="D1004" t="s">
        <v>14</v>
      </c>
      <c r="E1004">
        <v>246</v>
      </c>
      <c r="F1004">
        <v>14</v>
      </c>
      <c r="G1004">
        <v>35</v>
      </c>
      <c r="H1004">
        <v>249.01355268630999</v>
      </c>
      <c r="I1004">
        <v>32.026409157728999</v>
      </c>
      <c r="J1004">
        <v>51.960091518341997</v>
      </c>
      <c r="K1004" t="s">
        <v>30</v>
      </c>
      <c r="L1004" t="s">
        <v>29</v>
      </c>
      <c r="M1004" t="s">
        <v>28</v>
      </c>
      <c r="N1004" t="b">
        <v>0</v>
      </c>
    </row>
    <row r="1005" spans="1:14" x14ac:dyDescent="0.2">
      <c r="A1005">
        <v>620</v>
      </c>
      <c r="B1005" t="s">
        <v>20</v>
      </c>
      <c r="C1005" t="s">
        <v>19</v>
      </c>
      <c r="D1005" t="s">
        <v>18</v>
      </c>
      <c r="E1005">
        <v>83</v>
      </c>
      <c r="F1005">
        <v>84</v>
      </c>
      <c r="G1005">
        <v>96</v>
      </c>
      <c r="H1005">
        <v>152.42112305249</v>
      </c>
      <c r="I1005">
        <v>34.895973413995002</v>
      </c>
      <c r="J1005">
        <v>38.647267529041997</v>
      </c>
      <c r="K1005" t="s">
        <v>30</v>
      </c>
      <c r="L1005" t="s">
        <v>29</v>
      </c>
      <c r="M1005" t="s">
        <v>28</v>
      </c>
      <c r="N1005" t="b">
        <v>0</v>
      </c>
    </row>
    <row r="1006" spans="1:14" x14ac:dyDescent="0.2">
      <c r="A1006">
        <v>621</v>
      </c>
      <c r="B1006" t="s">
        <v>20</v>
      </c>
      <c r="C1006" t="s">
        <v>20</v>
      </c>
      <c r="D1006" t="s">
        <v>14</v>
      </c>
      <c r="E1006">
        <v>151</v>
      </c>
      <c r="F1006">
        <v>7</v>
      </c>
      <c r="G1006">
        <v>31</v>
      </c>
      <c r="H1006">
        <v>154.39717647713999</v>
      </c>
      <c r="I1006">
        <v>35.953739762213999</v>
      </c>
      <c r="J1006">
        <v>35.953739762213999</v>
      </c>
      <c r="K1006" t="s">
        <v>30</v>
      </c>
      <c r="L1006" t="s">
        <v>29</v>
      </c>
      <c r="M1006" t="s">
        <v>28</v>
      </c>
      <c r="N1006" t="b">
        <v>1</v>
      </c>
    </row>
    <row r="1007" spans="1:14" x14ac:dyDescent="0.2">
      <c r="A1007">
        <v>622</v>
      </c>
      <c r="B1007" t="s">
        <v>20</v>
      </c>
      <c r="C1007" t="s">
        <v>20</v>
      </c>
      <c r="D1007" t="s">
        <v>18</v>
      </c>
      <c r="E1007">
        <v>80</v>
      </c>
      <c r="F1007">
        <v>79</v>
      </c>
      <c r="G1007">
        <v>78</v>
      </c>
      <c r="H1007">
        <v>137.12212087315001</v>
      </c>
      <c r="I1007">
        <v>36.318928896438003</v>
      </c>
      <c r="J1007">
        <v>36.318928896438003</v>
      </c>
      <c r="K1007" t="s">
        <v>30</v>
      </c>
      <c r="L1007" t="s">
        <v>29</v>
      </c>
      <c r="M1007" t="s">
        <v>28</v>
      </c>
      <c r="N1007" t="b">
        <v>1</v>
      </c>
    </row>
    <row r="1008" spans="1:14" x14ac:dyDescent="0.2">
      <c r="A1008">
        <v>823</v>
      </c>
      <c r="B1008" t="s">
        <v>13</v>
      </c>
      <c r="C1008" t="s">
        <v>13</v>
      </c>
      <c r="D1008" t="s">
        <v>14</v>
      </c>
      <c r="E1008">
        <v>224</v>
      </c>
      <c r="F1008">
        <v>100</v>
      </c>
      <c r="G1008">
        <v>57</v>
      </c>
      <c r="H1008">
        <v>315.36184172520001</v>
      </c>
      <c r="I1008">
        <v>100</v>
      </c>
      <c r="J1008">
        <v>100</v>
      </c>
      <c r="K1008" t="s">
        <v>29</v>
      </c>
      <c r="L1008" t="s">
        <v>29</v>
      </c>
      <c r="M1008" t="s">
        <v>17</v>
      </c>
      <c r="N1008" t="b">
        <v>1</v>
      </c>
    </row>
    <row r="1009" spans="1:14" x14ac:dyDescent="0.2">
      <c r="A1009">
        <v>824</v>
      </c>
      <c r="B1009" t="s">
        <v>13</v>
      </c>
      <c r="C1009" t="s">
        <v>13</v>
      </c>
      <c r="D1009" t="s">
        <v>18</v>
      </c>
      <c r="E1009">
        <v>34</v>
      </c>
      <c r="F1009">
        <v>93</v>
      </c>
      <c r="G1009">
        <v>255</v>
      </c>
      <c r="H1009">
        <v>98.729106732863002</v>
      </c>
      <c r="I1009">
        <v>100</v>
      </c>
      <c r="J1009">
        <v>100</v>
      </c>
      <c r="K1009" t="s">
        <v>29</v>
      </c>
      <c r="L1009" t="s">
        <v>29</v>
      </c>
      <c r="M1009" t="s">
        <v>17</v>
      </c>
      <c r="N1009" t="b">
        <v>1</v>
      </c>
    </row>
    <row r="1010" spans="1:14" x14ac:dyDescent="0.2">
      <c r="A1010">
        <v>825</v>
      </c>
      <c r="B1010" t="s">
        <v>13</v>
      </c>
      <c r="C1010" t="s">
        <v>13</v>
      </c>
      <c r="D1010" t="s">
        <v>14</v>
      </c>
      <c r="E1010">
        <v>219</v>
      </c>
      <c r="F1010">
        <v>99</v>
      </c>
      <c r="G1010">
        <v>52</v>
      </c>
      <c r="H1010">
        <v>314.44057863154001</v>
      </c>
      <c r="I1010">
        <v>100</v>
      </c>
      <c r="J1010">
        <v>100</v>
      </c>
      <c r="K1010" t="s">
        <v>29</v>
      </c>
      <c r="L1010" t="s">
        <v>29</v>
      </c>
      <c r="M1010" t="s">
        <v>17</v>
      </c>
      <c r="N1010" t="b">
        <v>1</v>
      </c>
    </row>
    <row r="1011" spans="1:14" x14ac:dyDescent="0.2">
      <c r="A1011">
        <v>826</v>
      </c>
      <c r="B1011" t="s">
        <v>13</v>
      </c>
      <c r="C1011" t="s">
        <v>13</v>
      </c>
      <c r="D1011" t="s">
        <v>18</v>
      </c>
      <c r="E1011">
        <v>12</v>
      </c>
      <c r="F1011">
        <v>98</v>
      </c>
      <c r="G1011">
        <v>254</v>
      </c>
      <c r="H1011">
        <v>98.293168312399004</v>
      </c>
      <c r="I1011">
        <v>100</v>
      </c>
      <c r="J1011">
        <v>100</v>
      </c>
      <c r="K1011" t="s">
        <v>29</v>
      </c>
      <c r="L1011" t="s">
        <v>29</v>
      </c>
      <c r="M1011" t="s">
        <v>17</v>
      </c>
      <c r="N1011" t="b">
        <v>1</v>
      </c>
    </row>
    <row r="1012" spans="1:14" x14ac:dyDescent="0.2">
      <c r="A1012">
        <v>827</v>
      </c>
      <c r="B1012" t="s">
        <v>13</v>
      </c>
      <c r="C1012" t="s">
        <v>13</v>
      </c>
      <c r="D1012" t="s">
        <v>14</v>
      </c>
      <c r="E1012">
        <v>218</v>
      </c>
      <c r="F1012">
        <v>99</v>
      </c>
      <c r="G1012">
        <v>52</v>
      </c>
      <c r="H1012">
        <v>313.79215456371998</v>
      </c>
      <c r="I1012">
        <v>100</v>
      </c>
      <c r="J1012">
        <v>100</v>
      </c>
      <c r="K1012" t="s">
        <v>29</v>
      </c>
      <c r="L1012" t="s">
        <v>29</v>
      </c>
      <c r="M1012" t="s">
        <v>17</v>
      </c>
      <c r="N1012" t="b">
        <v>1</v>
      </c>
    </row>
    <row r="1013" spans="1:14" x14ac:dyDescent="0.2">
      <c r="A1013">
        <v>828</v>
      </c>
      <c r="B1013" t="s">
        <v>13</v>
      </c>
      <c r="C1013" t="s">
        <v>13</v>
      </c>
      <c r="D1013" t="s">
        <v>18</v>
      </c>
      <c r="E1013">
        <v>11</v>
      </c>
      <c r="F1013">
        <v>101</v>
      </c>
      <c r="G1013">
        <v>254</v>
      </c>
      <c r="H1013">
        <v>102.05380663045</v>
      </c>
      <c r="I1013">
        <v>99.999705254936003</v>
      </c>
      <c r="J1013">
        <v>99.999705254936003</v>
      </c>
      <c r="K1013" t="s">
        <v>29</v>
      </c>
      <c r="L1013" t="s">
        <v>29</v>
      </c>
      <c r="M1013" t="s">
        <v>17</v>
      </c>
      <c r="N1013" t="b">
        <v>1</v>
      </c>
    </row>
    <row r="1014" spans="1:14" x14ac:dyDescent="0.2">
      <c r="A1014">
        <v>829</v>
      </c>
      <c r="B1014" t="s">
        <v>19</v>
      </c>
      <c r="C1014" t="s">
        <v>19</v>
      </c>
      <c r="D1014" t="s">
        <v>14</v>
      </c>
      <c r="E1014">
        <v>193</v>
      </c>
      <c r="F1014">
        <v>100</v>
      </c>
      <c r="G1014">
        <v>45</v>
      </c>
      <c r="H1014">
        <v>211.78181788883001</v>
      </c>
      <c r="I1014">
        <v>100</v>
      </c>
      <c r="J1014">
        <v>100</v>
      </c>
      <c r="K1014" t="s">
        <v>29</v>
      </c>
      <c r="L1014" t="s">
        <v>29</v>
      </c>
      <c r="M1014" t="s">
        <v>17</v>
      </c>
      <c r="N1014" t="b">
        <v>1</v>
      </c>
    </row>
    <row r="1015" spans="1:14" x14ac:dyDescent="0.2">
      <c r="A1015">
        <v>830</v>
      </c>
      <c r="B1015" t="s">
        <v>19</v>
      </c>
      <c r="C1015" t="s">
        <v>19</v>
      </c>
      <c r="D1015" t="s">
        <v>18</v>
      </c>
      <c r="E1015">
        <v>8</v>
      </c>
      <c r="F1015">
        <v>177</v>
      </c>
      <c r="G1015">
        <v>223</v>
      </c>
      <c r="H1015">
        <v>107.65019006052999</v>
      </c>
      <c r="I1015">
        <v>99.983974368017002</v>
      </c>
      <c r="J1015">
        <v>99.983974368017002</v>
      </c>
      <c r="K1015" t="s">
        <v>29</v>
      </c>
      <c r="L1015" t="s">
        <v>29</v>
      </c>
      <c r="M1015" t="s">
        <v>17</v>
      </c>
      <c r="N1015" t="b">
        <v>1</v>
      </c>
    </row>
    <row r="1016" spans="1:14" x14ac:dyDescent="0.2">
      <c r="A1016">
        <v>831</v>
      </c>
      <c r="B1016" t="s">
        <v>19</v>
      </c>
      <c r="C1016" t="s">
        <v>19</v>
      </c>
      <c r="D1016" t="s">
        <v>14</v>
      </c>
      <c r="E1016">
        <v>188</v>
      </c>
      <c r="F1016">
        <v>99</v>
      </c>
      <c r="G1016">
        <v>49</v>
      </c>
      <c r="H1016">
        <v>205.84423297724001</v>
      </c>
      <c r="I1016">
        <v>100</v>
      </c>
      <c r="J1016">
        <v>100</v>
      </c>
      <c r="K1016" t="s">
        <v>29</v>
      </c>
      <c r="L1016" t="s">
        <v>29</v>
      </c>
      <c r="M1016" t="s">
        <v>17</v>
      </c>
      <c r="N1016" t="b">
        <v>1</v>
      </c>
    </row>
    <row r="1017" spans="1:14" x14ac:dyDescent="0.2">
      <c r="A1017">
        <v>832</v>
      </c>
      <c r="B1017" t="s">
        <v>19</v>
      </c>
      <c r="C1017" t="s">
        <v>19</v>
      </c>
      <c r="D1017" t="s">
        <v>18</v>
      </c>
      <c r="E1017">
        <v>1</v>
      </c>
      <c r="F1017">
        <v>216</v>
      </c>
      <c r="G1017">
        <v>247</v>
      </c>
      <c r="H1017">
        <v>147.97611018911999</v>
      </c>
      <c r="I1017">
        <v>100</v>
      </c>
      <c r="J1017">
        <v>100</v>
      </c>
      <c r="K1017" t="s">
        <v>29</v>
      </c>
      <c r="L1017" t="s">
        <v>29</v>
      </c>
      <c r="M1017" t="s">
        <v>17</v>
      </c>
      <c r="N1017" t="b">
        <v>1</v>
      </c>
    </row>
    <row r="1018" spans="1:14" x14ac:dyDescent="0.2">
      <c r="A1018">
        <v>833</v>
      </c>
      <c r="B1018" t="s">
        <v>19</v>
      </c>
      <c r="C1018" t="s">
        <v>19</v>
      </c>
      <c r="D1018" t="s">
        <v>14</v>
      </c>
      <c r="E1018">
        <v>188</v>
      </c>
      <c r="F1018">
        <v>99</v>
      </c>
      <c r="G1018">
        <v>49</v>
      </c>
      <c r="H1018">
        <v>205.87253821039999</v>
      </c>
      <c r="I1018">
        <v>100</v>
      </c>
      <c r="J1018">
        <v>100</v>
      </c>
      <c r="K1018" t="s">
        <v>29</v>
      </c>
      <c r="L1018" t="s">
        <v>29</v>
      </c>
      <c r="M1018" t="s">
        <v>17</v>
      </c>
      <c r="N1018" t="b">
        <v>1</v>
      </c>
    </row>
    <row r="1019" spans="1:14" x14ac:dyDescent="0.2">
      <c r="A1019">
        <v>834</v>
      </c>
      <c r="B1019" t="s">
        <v>19</v>
      </c>
      <c r="C1019" t="s">
        <v>19</v>
      </c>
      <c r="D1019" t="s">
        <v>18</v>
      </c>
      <c r="E1019">
        <v>2</v>
      </c>
      <c r="F1019">
        <v>215</v>
      </c>
      <c r="G1019">
        <v>247</v>
      </c>
      <c r="H1019">
        <v>147.19433552934001</v>
      </c>
      <c r="I1019">
        <v>100</v>
      </c>
      <c r="J1019">
        <v>100</v>
      </c>
      <c r="K1019" t="s">
        <v>29</v>
      </c>
      <c r="L1019" t="s">
        <v>29</v>
      </c>
      <c r="M1019" t="s">
        <v>17</v>
      </c>
      <c r="N1019" t="b">
        <v>1</v>
      </c>
    </row>
    <row r="1020" spans="1:14" x14ac:dyDescent="0.2">
      <c r="A1020">
        <v>835</v>
      </c>
      <c r="B1020" t="s">
        <v>21</v>
      </c>
      <c r="C1020" t="s">
        <v>19</v>
      </c>
      <c r="D1020" t="s">
        <v>14</v>
      </c>
      <c r="E1020">
        <v>151</v>
      </c>
      <c r="F1020">
        <v>100</v>
      </c>
      <c r="G1020">
        <v>35</v>
      </c>
      <c r="H1020">
        <v>219.63174904738</v>
      </c>
      <c r="I1020">
        <v>31.583699223716</v>
      </c>
      <c r="J1020">
        <v>68.416300776284004</v>
      </c>
      <c r="K1020" t="s">
        <v>29</v>
      </c>
      <c r="L1020" t="s">
        <v>29</v>
      </c>
      <c r="M1020" t="s">
        <v>17</v>
      </c>
      <c r="N1020" t="b">
        <v>0</v>
      </c>
    </row>
    <row r="1021" spans="1:14" x14ac:dyDescent="0.2">
      <c r="A1021">
        <v>836</v>
      </c>
      <c r="B1021" t="s">
        <v>21</v>
      </c>
      <c r="C1021" t="s">
        <v>19</v>
      </c>
      <c r="D1021" t="s">
        <v>18</v>
      </c>
      <c r="E1021">
        <v>0</v>
      </c>
      <c r="F1021">
        <v>181</v>
      </c>
      <c r="G1021">
        <v>95</v>
      </c>
      <c r="H1021">
        <v>120.55373702532999</v>
      </c>
      <c r="I1021">
        <v>0</v>
      </c>
      <c r="J1021">
        <v>100</v>
      </c>
      <c r="K1021" t="s">
        <v>29</v>
      </c>
      <c r="L1021" t="s">
        <v>29</v>
      </c>
      <c r="M1021" t="s">
        <v>17</v>
      </c>
      <c r="N1021" t="b">
        <v>0</v>
      </c>
    </row>
    <row r="1022" spans="1:14" x14ac:dyDescent="0.2">
      <c r="A1022">
        <v>837</v>
      </c>
      <c r="B1022" t="s">
        <v>21</v>
      </c>
      <c r="C1022" t="s">
        <v>21</v>
      </c>
      <c r="D1022" t="s">
        <v>14</v>
      </c>
      <c r="E1022">
        <v>130</v>
      </c>
      <c r="F1022">
        <v>99</v>
      </c>
      <c r="G1022">
        <v>38</v>
      </c>
      <c r="H1022">
        <v>207.02476005206</v>
      </c>
      <c r="I1022">
        <v>100</v>
      </c>
      <c r="J1022">
        <v>100</v>
      </c>
      <c r="K1022" t="s">
        <v>29</v>
      </c>
      <c r="L1022" t="s">
        <v>29</v>
      </c>
      <c r="M1022" t="s">
        <v>17</v>
      </c>
      <c r="N1022" t="b">
        <v>1</v>
      </c>
    </row>
    <row r="1023" spans="1:14" x14ac:dyDescent="0.2">
      <c r="A1023">
        <v>838</v>
      </c>
      <c r="B1023" t="s">
        <v>21</v>
      </c>
      <c r="C1023" t="s">
        <v>21</v>
      </c>
      <c r="D1023" t="s">
        <v>18</v>
      </c>
      <c r="E1023">
        <v>1</v>
      </c>
      <c r="F1023">
        <v>193</v>
      </c>
      <c r="G1023">
        <v>34</v>
      </c>
      <c r="H1023">
        <v>70.752680890673005</v>
      </c>
      <c r="I1023">
        <v>100</v>
      </c>
      <c r="J1023">
        <v>100</v>
      </c>
      <c r="K1023" t="s">
        <v>29</v>
      </c>
      <c r="L1023" t="s">
        <v>29</v>
      </c>
      <c r="M1023" t="s">
        <v>17</v>
      </c>
      <c r="N1023" t="b">
        <v>1</v>
      </c>
    </row>
    <row r="1024" spans="1:14" x14ac:dyDescent="0.2">
      <c r="A1024">
        <v>839</v>
      </c>
      <c r="B1024" t="s">
        <v>21</v>
      </c>
      <c r="C1024" t="s">
        <v>21</v>
      </c>
      <c r="D1024" t="s">
        <v>14</v>
      </c>
      <c r="E1024">
        <v>130</v>
      </c>
      <c r="F1024">
        <v>98</v>
      </c>
      <c r="G1024">
        <v>39</v>
      </c>
      <c r="H1024">
        <v>207.75957254126001</v>
      </c>
      <c r="I1024">
        <v>100</v>
      </c>
      <c r="J1024">
        <v>100</v>
      </c>
      <c r="K1024" t="s">
        <v>29</v>
      </c>
      <c r="L1024" t="s">
        <v>29</v>
      </c>
      <c r="M1024" t="s">
        <v>17</v>
      </c>
      <c r="N1024" t="b">
        <v>1</v>
      </c>
    </row>
    <row r="1025" spans="1:14" x14ac:dyDescent="0.2">
      <c r="A1025">
        <v>840</v>
      </c>
      <c r="B1025" t="s">
        <v>21</v>
      </c>
      <c r="C1025" t="s">
        <v>21</v>
      </c>
      <c r="D1025" t="s">
        <v>18</v>
      </c>
      <c r="E1025">
        <v>3</v>
      </c>
      <c r="F1025">
        <v>195</v>
      </c>
      <c r="G1025">
        <v>34</v>
      </c>
      <c r="H1025">
        <v>69.220735615866005</v>
      </c>
      <c r="I1025">
        <v>100</v>
      </c>
      <c r="J1025">
        <v>100</v>
      </c>
      <c r="K1025" t="s">
        <v>29</v>
      </c>
      <c r="L1025" t="s">
        <v>29</v>
      </c>
      <c r="M1025" t="s">
        <v>17</v>
      </c>
      <c r="N1025" t="b">
        <v>1</v>
      </c>
    </row>
    <row r="1026" spans="1:14" x14ac:dyDescent="0.2">
      <c r="A1026">
        <v>841</v>
      </c>
      <c r="B1026" t="s">
        <v>22</v>
      </c>
      <c r="C1026" t="s">
        <v>22</v>
      </c>
      <c r="D1026" t="s">
        <v>14</v>
      </c>
      <c r="E1026">
        <v>278</v>
      </c>
      <c r="F1026">
        <v>86</v>
      </c>
      <c r="G1026">
        <v>60</v>
      </c>
      <c r="H1026">
        <v>185.32776557099001</v>
      </c>
      <c r="I1026">
        <v>100</v>
      </c>
      <c r="J1026">
        <v>100</v>
      </c>
      <c r="K1026" t="s">
        <v>29</v>
      </c>
      <c r="L1026" t="s">
        <v>29</v>
      </c>
      <c r="M1026" t="s">
        <v>17</v>
      </c>
      <c r="N1026" t="b">
        <v>1</v>
      </c>
    </row>
    <row r="1027" spans="1:14" x14ac:dyDescent="0.2">
      <c r="A1027">
        <v>842</v>
      </c>
      <c r="B1027" t="s">
        <v>22</v>
      </c>
      <c r="C1027" t="s">
        <v>22</v>
      </c>
      <c r="D1027" t="s">
        <v>18</v>
      </c>
      <c r="E1027">
        <v>175</v>
      </c>
      <c r="F1027">
        <v>68</v>
      </c>
      <c r="G1027">
        <v>240</v>
      </c>
      <c r="H1027">
        <v>139.27986053730999</v>
      </c>
      <c r="I1027">
        <v>95.863073388930005</v>
      </c>
      <c r="J1027">
        <v>95.863073388930005</v>
      </c>
      <c r="K1027" t="s">
        <v>29</v>
      </c>
      <c r="L1027" t="s">
        <v>29</v>
      </c>
      <c r="M1027" t="s">
        <v>17</v>
      </c>
      <c r="N1027" t="b">
        <v>1</v>
      </c>
    </row>
    <row r="1028" spans="1:14" x14ac:dyDescent="0.2">
      <c r="A1028">
        <v>843</v>
      </c>
      <c r="B1028" t="s">
        <v>22</v>
      </c>
      <c r="C1028" t="s">
        <v>22</v>
      </c>
      <c r="D1028" t="s">
        <v>14</v>
      </c>
      <c r="E1028">
        <v>295</v>
      </c>
      <c r="F1028">
        <v>95</v>
      </c>
      <c r="G1028">
        <v>62</v>
      </c>
      <c r="H1028">
        <v>203.08065116271001</v>
      </c>
      <c r="I1028">
        <v>100</v>
      </c>
      <c r="J1028">
        <v>100</v>
      </c>
      <c r="K1028" t="s">
        <v>29</v>
      </c>
      <c r="L1028" t="s">
        <v>29</v>
      </c>
      <c r="M1028" t="s">
        <v>17</v>
      </c>
      <c r="N1028" t="b">
        <v>1</v>
      </c>
    </row>
    <row r="1029" spans="1:14" x14ac:dyDescent="0.2">
      <c r="A1029">
        <v>844</v>
      </c>
      <c r="B1029" t="s">
        <v>22</v>
      </c>
      <c r="C1029" t="s">
        <v>22</v>
      </c>
      <c r="D1029" t="s">
        <v>18</v>
      </c>
      <c r="E1029">
        <v>234</v>
      </c>
      <c r="F1029">
        <v>66</v>
      </c>
      <c r="G1029">
        <v>249</v>
      </c>
      <c r="H1029">
        <v>173.89729321179999</v>
      </c>
      <c r="I1029">
        <v>68.025613346056005</v>
      </c>
      <c r="J1029">
        <v>68.025613346056005</v>
      </c>
      <c r="K1029" t="s">
        <v>29</v>
      </c>
      <c r="L1029" t="s">
        <v>29</v>
      </c>
      <c r="M1029" t="s">
        <v>17</v>
      </c>
      <c r="N1029" t="b">
        <v>1</v>
      </c>
    </row>
    <row r="1030" spans="1:14" x14ac:dyDescent="0.2">
      <c r="A1030">
        <v>845</v>
      </c>
      <c r="B1030" t="s">
        <v>22</v>
      </c>
      <c r="C1030" t="s">
        <v>22</v>
      </c>
      <c r="D1030" t="s">
        <v>14</v>
      </c>
      <c r="E1030">
        <v>295</v>
      </c>
      <c r="F1030">
        <v>95</v>
      </c>
      <c r="G1030">
        <v>62</v>
      </c>
      <c r="H1030">
        <v>203.35497609286</v>
      </c>
      <c r="I1030">
        <v>100</v>
      </c>
      <c r="J1030">
        <v>100</v>
      </c>
      <c r="K1030" t="s">
        <v>29</v>
      </c>
      <c r="L1030" t="s">
        <v>29</v>
      </c>
      <c r="M1030" t="s">
        <v>17</v>
      </c>
      <c r="N1030" t="b">
        <v>1</v>
      </c>
    </row>
    <row r="1031" spans="1:14" x14ac:dyDescent="0.2">
      <c r="A1031">
        <v>846</v>
      </c>
      <c r="B1031" t="s">
        <v>22</v>
      </c>
      <c r="C1031" t="s">
        <v>22</v>
      </c>
      <c r="D1031" t="s">
        <v>18</v>
      </c>
      <c r="E1031">
        <v>235</v>
      </c>
      <c r="F1031">
        <v>67</v>
      </c>
      <c r="G1031">
        <v>250</v>
      </c>
      <c r="H1031">
        <v>175.46779765598001</v>
      </c>
      <c r="I1031">
        <v>65.749665648567998</v>
      </c>
      <c r="J1031">
        <v>65.749665648567998</v>
      </c>
      <c r="K1031" t="s">
        <v>29</v>
      </c>
      <c r="L1031" t="s">
        <v>29</v>
      </c>
      <c r="M1031" t="s">
        <v>17</v>
      </c>
      <c r="N1031" t="b">
        <v>1</v>
      </c>
    </row>
    <row r="1032" spans="1:14" x14ac:dyDescent="0.2">
      <c r="A1032">
        <v>847</v>
      </c>
      <c r="B1032" t="s">
        <v>23</v>
      </c>
      <c r="C1032" t="s">
        <v>23</v>
      </c>
      <c r="D1032" t="s">
        <v>14</v>
      </c>
      <c r="E1032">
        <v>358</v>
      </c>
      <c r="F1032">
        <v>92</v>
      </c>
      <c r="G1032">
        <v>57</v>
      </c>
      <c r="H1032">
        <v>149.31154146511</v>
      </c>
      <c r="I1032">
        <v>100</v>
      </c>
      <c r="J1032">
        <v>100</v>
      </c>
      <c r="K1032" t="s">
        <v>29</v>
      </c>
      <c r="L1032" t="s">
        <v>29</v>
      </c>
      <c r="M1032" t="s">
        <v>17</v>
      </c>
      <c r="N1032" t="b">
        <v>1</v>
      </c>
    </row>
    <row r="1033" spans="1:14" x14ac:dyDescent="0.2">
      <c r="A1033">
        <v>848</v>
      </c>
      <c r="B1033" t="s">
        <v>23</v>
      </c>
      <c r="C1033" t="s">
        <v>23</v>
      </c>
      <c r="D1033" t="s">
        <v>18</v>
      </c>
      <c r="E1033">
        <v>246</v>
      </c>
      <c r="F1033">
        <v>46</v>
      </c>
      <c r="G1033">
        <v>53</v>
      </c>
      <c r="H1033">
        <v>70.909146667551994</v>
      </c>
      <c r="I1033">
        <v>100</v>
      </c>
      <c r="J1033">
        <v>100</v>
      </c>
      <c r="K1033" t="s">
        <v>29</v>
      </c>
      <c r="L1033" t="s">
        <v>29</v>
      </c>
      <c r="M1033" t="s">
        <v>17</v>
      </c>
      <c r="N1033" t="b">
        <v>1</v>
      </c>
    </row>
    <row r="1034" spans="1:14" x14ac:dyDescent="0.2">
      <c r="A1034">
        <v>849</v>
      </c>
      <c r="B1034" t="s">
        <v>23</v>
      </c>
      <c r="C1034" t="s">
        <v>23</v>
      </c>
      <c r="D1034" t="s">
        <v>14</v>
      </c>
      <c r="E1034">
        <v>17</v>
      </c>
      <c r="F1034">
        <v>76</v>
      </c>
      <c r="G1034">
        <v>50</v>
      </c>
      <c r="H1034">
        <v>255.17291585071999</v>
      </c>
      <c r="I1034">
        <v>100</v>
      </c>
      <c r="J1034">
        <v>100</v>
      </c>
      <c r="K1034" t="s">
        <v>29</v>
      </c>
      <c r="L1034" t="s">
        <v>29</v>
      </c>
      <c r="M1034" t="s">
        <v>17</v>
      </c>
      <c r="N1034" t="b">
        <v>1</v>
      </c>
    </row>
    <row r="1035" spans="1:14" x14ac:dyDescent="0.2">
      <c r="A1035">
        <v>850</v>
      </c>
      <c r="B1035" t="s">
        <v>23</v>
      </c>
      <c r="C1035" t="s">
        <v>23</v>
      </c>
      <c r="D1035" t="s">
        <v>18</v>
      </c>
      <c r="E1035">
        <v>219</v>
      </c>
      <c r="F1035">
        <v>86</v>
      </c>
      <c r="G1035">
        <v>36</v>
      </c>
      <c r="H1035">
        <v>99.944860941897005</v>
      </c>
      <c r="I1035">
        <v>96.394457319072998</v>
      </c>
      <c r="J1035">
        <v>96.394457319072998</v>
      </c>
      <c r="K1035" t="s">
        <v>29</v>
      </c>
      <c r="L1035" t="s">
        <v>29</v>
      </c>
      <c r="M1035" t="s">
        <v>17</v>
      </c>
      <c r="N1035" t="b">
        <v>1</v>
      </c>
    </row>
    <row r="1036" spans="1:14" x14ac:dyDescent="0.2">
      <c r="A1036">
        <v>851</v>
      </c>
      <c r="B1036" t="s">
        <v>23</v>
      </c>
      <c r="C1036" t="s">
        <v>23</v>
      </c>
      <c r="D1036" t="s">
        <v>14</v>
      </c>
      <c r="E1036">
        <v>18</v>
      </c>
      <c r="F1036">
        <v>73</v>
      </c>
      <c r="G1036">
        <v>51</v>
      </c>
      <c r="H1036">
        <v>253.37433560916</v>
      </c>
      <c r="I1036">
        <v>100</v>
      </c>
      <c r="J1036">
        <v>100</v>
      </c>
      <c r="K1036" t="s">
        <v>29</v>
      </c>
      <c r="L1036" t="s">
        <v>29</v>
      </c>
      <c r="M1036" t="s">
        <v>17</v>
      </c>
      <c r="N1036" t="b">
        <v>1</v>
      </c>
    </row>
    <row r="1037" spans="1:14" x14ac:dyDescent="0.2">
      <c r="A1037">
        <v>852</v>
      </c>
      <c r="B1037" t="s">
        <v>23</v>
      </c>
      <c r="C1037" t="s">
        <v>25</v>
      </c>
      <c r="D1037" t="s">
        <v>18</v>
      </c>
      <c r="E1037">
        <v>219</v>
      </c>
      <c r="F1037">
        <v>95</v>
      </c>
      <c r="G1037">
        <v>43</v>
      </c>
      <c r="H1037">
        <v>110.44363411062</v>
      </c>
      <c r="I1037">
        <v>5.8525316758835997</v>
      </c>
      <c r="J1037">
        <v>94.147468324116005</v>
      </c>
      <c r="K1037" t="s">
        <v>29</v>
      </c>
      <c r="L1037" t="s">
        <v>29</v>
      </c>
      <c r="M1037" t="s">
        <v>17</v>
      </c>
      <c r="N1037" t="b">
        <v>0</v>
      </c>
    </row>
    <row r="1038" spans="1:14" x14ac:dyDescent="0.2">
      <c r="A1038">
        <v>853</v>
      </c>
      <c r="B1038" t="s">
        <v>24</v>
      </c>
      <c r="C1038" t="s">
        <v>25</v>
      </c>
      <c r="D1038" t="s">
        <v>14</v>
      </c>
      <c r="E1038">
        <v>46</v>
      </c>
      <c r="F1038">
        <v>6</v>
      </c>
      <c r="G1038">
        <v>64</v>
      </c>
      <c r="H1038">
        <v>377.05219946762998</v>
      </c>
      <c r="I1038">
        <v>0</v>
      </c>
      <c r="J1038">
        <v>99.997573583890002</v>
      </c>
      <c r="K1038" t="s">
        <v>29</v>
      </c>
      <c r="L1038" t="s">
        <v>29</v>
      </c>
      <c r="M1038" t="s">
        <v>17</v>
      </c>
      <c r="N1038" t="b">
        <v>0</v>
      </c>
    </row>
    <row r="1039" spans="1:14" x14ac:dyDescent="0.2">
      <c r="A1039">
        <v>854</v>
      </c>
      <c r="B1039" t="s">
        <v>24</v>
      </c>
      <c r="C1039" t="s">
        <v>24</v>
      </c>
      <c r="D1039" t="s">
        <v>18</v>
      </c>
      <c r="E1039">
        <v>169</v>
      </c>
      <c r="F1039">
        <v>166</v>
      </c>
      <c r="G1039">
        <v>157</v>
      </c>
      <c r="H1039">
        <v>158.32286187752999</v>
      </c>
      <c r="I1039">
        <v>69.735086146236</v>
      </c>
      <c r="J1039">
        <v>69.735086146236</v>
      </c>
      <c r="K1039" t="s">
        <v>29</v>
      </c>
      <c r="L1039" t="s">
        <v>29</v>
      </c>
      <c r="M1039" t="s">
        <v>17</v>
      </c>
      <c r="N1039" t="b">
        <v>1</v>
      </c>
    </row>
    <row r="1040" spans="1:14" x14ac:dyDescent="0.2">
      <c r="A1040">
        <v>855</v>
      </c>
      <c r="B1040" t="s">
        <v>24</v>
      </c>
      <c r="C1040" t="s">
        <v>25</v>
      </c>
      <c r="D1040" t="s">
        <v>14</v>
      </c>
      <c r="E1040">
        <v>81</v>
      </c>
      <c r="F1040">
        <v>3</v>
      </c>
      <c r="G1040">
        <v>76</v>
      </c>
      <c r="H1040">
        <v>355.16576620530998</v>
      </c>
      <c r="I1040">
        <v>0</v>
      </c>
      <c r="J1040">
        <v>55.664668540754001</v>
      </c>
      <c r="K1040" t="s">
        <v>29</v>
      </c>
      <c r="L1040" t="s">
        <v>29</v>
      </c>
      <c r="M1040" t="s">
        <v>17</v>
      </c>
      <c r="N1040" t="b">
        <v>0</v>
      </c>
    </row>
    <row r="1041" spans="1:14" x14ac:dyDescent="0.2">
      <c r="A1041">
        <v>856</v>
      </c>
      <c r="B1041" t="s">
        <v>24</v>
      </c>
      <c r="C1041" t="s">
        <v>24</v>
      </c>
      <c r="D1041" t="s">
        <v>18</v>
      </c>
      <c r="E1041">
        <v>194</v>
      </c>
      <c r="F1041">
        <v>195</v>
      </c>
      <c r="G1041">
        <v>192</v>
      </c>
      <c r="H1041">
        <v>106.18571648196</v>
      </c>
      <c r="I1041">
        <v>97.276629295448998</v>
      </c>
      <c r="J1041">
        <v>97.276629295448998</v>
      </c>
      <c r="K1041" t="s">
        <v>29</v>
      </c>
      <c r="L1041" t="s">
        <v>29</v>
      </c>
      <c r="M1041" t="s">
        <v>17</v>
      </c>
      <c r="N1041" t="b">
        <v>1</v>
      </c>
    </row>
    <row r="1042" spans="1:14" x14ac:dyDescent="0.2">
      <c r="A1042">
        <v>857</v>
      </c>
      <c r="B1042" t="s">
        <v>24</v>
      </c>
      <c r="C1042" t="s">
        <v>25</v>
      </c>
      <c r="D1042" t="s">
        <v>14</v>
      </c>
      <c r="E1042">
        <v>62</v>
      </c>
      <c r="F1042">
        <v>4</v>
      </c>
      <c r="G1042">
        <v>82</v>
      </c>
      <c r="H1042">
        <v>360.69342192313002</v>
      </c>
      <c r="I1042">
        <v>1.3263527877357E-2</v>
      </c>
      <c r="J1042">
        <v>94.016380456928999</v>
      </c>
      <c r="K1042" t="s">
        <v>29</v>
      </c>
      <c r="L1042" t="s">
        <v>29</v>
      </c>
      <c r="M1042" t="s">
        <v>17</v>
      </c>
      <c r="N1042" t="b">
        <v>0</v>
      </c>
    </row>
    <row r="1043" spans="1:14" x14ac:dyDescent="0.2">
      <c r="A1043">
        <v>858</v>
      </c>
      <c r="B1043" t="s">
        <v>24</v>
      </c>
      <c r="C1043" t="s">
        <v>24</v>
      </c>
      <c r="D1043" t="s">
        <v>18</v>
      </c>
      <c r="E1043">
        <v>211</v>
      </c>
      <c r="F1043">
        <v>211</v>
      </c>
      <c r="G1043">
        <v>208</v>
      </c>
      <c r="H1043">
        <v>77.620456027745007</v>
      </c>
      <c r="I1043">
        <v>100</v>
      </c>
      <c r="J1043">
        <v>100</v>
      </c>
      <c r="K1043" t="s">
        <v>29</v>
      </c>
      <c r="L1043" t="s">
        <v>29</v>
      </c>
      <c r="M1043" t="s">
        <v>17</v>
      </c>
      <c r="N1043" t="b">
        <v>1</v>
      </c>
    </row>
    <row r="1044" spans="1:14" x14ac:dyDescent="0.2">
      <c r="A1044">
        <v>859</v>
      </c>
      <c r="B1044" t="s">
        <v>25</v>
      </c>
      <c r="C1044" t="s">
        <v>25</v>
      </c>
      <c r="D1044" t="s">
        <v>14</v>
      </c>
      <c r="E1044">
        <v>80</v>
      </c>
      <c r="F1044">
        <v>36</v>
      </c>
      <c r="G1044">
        <v>48</v>
      </c>
      <c r="H1044">
        <v>114.86467466761999</v>
      </c>
      <c r="I1044">
        <v>100</v>
      </c>
      <c r="J1044">
        <v>100</v>
      </c>
      <c r="K1044" t="s">
        <v>29</v>
      </c>
      <c r="L1044" t="s">
        <v>29</v>
      </c>
      <c r="M1044" t="s">
        <v>17</v>
      </c>
      <c r="N1044" t="b">
        <v>1</v>
      </c>
    </row>
    <row r="1045" spans="1:14" x14ac:dyDescent="0.2">
      <c r="A1045">
        <v>860</v>
      </c>
      <c r="B1045" t="s">
        <v>25</v>
      </c>
      <c r="C1045" t="s">
        <v>25</v>
      </c>
      <c r="D1045" t="s">
        <v>18</v>
      </c>
      <c r="E1045">
        <v>138</v>
      </c>
      <c r="F1045">
        <v>164</v>
      </c>
      <c r="G1045">
        <v>82</v>
      </c>
      <c r="H1045">
        <v>90.699151658537005</v>
      </c>
      <c r="I1045">
        <v>99.551338732768002</v>
      </c>
      <c r="J1045">
        <v>99.551338732768002</v>
      </c>
      <c r="K1045" t="s">
        <v>29</v>
      </c>
      <c r="L1045" t="s">
        <v>29</v>
      </c>
      <c r="M1045" t="s">
        <v>17</v>
      </c>
      <c r="N1045" t="b">
        <v>1</v>
      </c>
    </row>
    <row r="1046" spans="1:14" x14ac:dyDescent="0.2">
      <c r="A1046">
        <v>861</v>
      </c>
      <c r="B1046" t="s">
        <v>25</v>
      </c>
      <c r="C1046" t="s">
        <v>25</v>
      </c>
      <c r="D1046" t="s">
        <v>14</v>
      </c>
      <c r="E1046">
        <v>71</v>
      </c>
      <c r="F1046">
        <v>60</v>
      </c>
      <c r="G1046">
        <v>37</v>
      </c>
      <c r="H1046">
        <v>96.549241232000995</v>
      </c>
      <c r="I1046">
        <v>100</v>
      </c>
      <c r="J1046">
        <v>100</v>
      </c>
      <c r="K1046" t="s">
        <v>29</v>
      </c>
      <c r="L1046" t="s">
        <v>29</v>
      </c>
      <c r="M1046" t="s">
        <v>17</v>
      </c>
      <c r="N1046" t="b">
        <v>1</v>
      </c>
    </row>
    <row r="1047" spans="1:14" x14ac:dyDescent="0.2">
      <c r="A1047">
        <v>862</v>
      </c>
      <c r="B1047" t="s">
        <v>25</v>
      </c>
      <c r="C1047" t="s">
        <v>25</v>
      </c>
      <c r="D1047" t="s">
        <v>18</v>
      </c>
      <c r="E1047">
        <v>132</v>
      </c>
      <c r="F1047">
        <v>152</v>
      </c>
      <c r="G1047">
        <v>38</v>
      </c>
      <c r="H1047">
        <v>45.736074150053</v>
      </c>
      <c r="I1047">
        <v>100</v>
      </c>
      <c r="J1047">
        <v>100</v>
      </c>
      <c r="K1047" t="s">
        <v>29</v>
      </c>
      <c r="L1047" t="s">
        <v>29</v>
      </c>
      <c r="M1047" t="s">
        <v>17</v>
      </c>
      <c r="N1047" t="b">
        <v>1</v>
      </c>
    </row>
    <row r="1048" spans="1:14" x14ac:dyDescent="0.2">
      <c r="A1048">
        <v>863</v>
      </c>
      <c r="B1048" t="s">
        <v>25</v>
      </c>
      <c r="C1048" t="s">
        <v>25</v>
      </c>
      <c r="D1048" t="s">
        <v>14</v>
      </c>
      <c r="E1048">
        <v>71</v>
      </c>
      <c r="F1048">
        <v>57</v>
      </c>
      <c r="G1048">
        <v>39</v>
      </c>
      <c r="H1048">
        <v>99.125663266550006</v>
      </c>
      <c r="I1048">
        <v>100</v>
      </c>
      <c r="J1048">
        <v>100</v>
      </c>
      <c r="K1048" t="s">
        <v>29</v>
      </c>
      <c r="L1048" t="s">
        <v>29</v>
      </c>
      <c r="M1048" t="s">
        <v>17</v>
      </c>
      <c r="N1048" t="b">
        <v>1</v>
      </c>
    </row>
    <row r="1049" spans="1:14" x14ac:dyDescent="0.2">
      <c r="A1049">
        <v>864</v>
      </c>
      <c r="B1049" t="s">
        <v>25</v>
      </c>
      <c r="C1049" t="s">
        <v>25</v>
      </c>
      <c r="D1049" t="s">
        <v>18</v>
      </c>
      <c r="E1049">
        <v>134</v>
      </c>
      <c r="F1049">
        <v>156</v>
      </c>
      <c r="G1049">
        <v>43</v>
      </c>
      <c r="H1049">
        <v>51.819038890781997</v>
      </c>
      <c r="I1049">
        <v>100</v>
      </c>
      <c r="J1049">
        <v>100</v>
      </c>
      <c r="K1049" t="s">
        <v>29</v>
      </c>
      <c r="L1049" t="s">
        <v>29</v>
      </c>
      <c r="M1049" t="s">
        <v>17</v>
      </c>
      <c r="N1049" t="b">
        <v>1</v>
      </c>
    </row>
    <row r="1050" spans="1:14" x14ac:dyDescent="0.2">
      <c r="A1050">
        <v>865</v>
      </c>
      <c r="B1050" t="s">
        <v>20</v>
      </c>
      <c r="C1050" t="s">
        <v>20</v>
      </c>
      <c r="D1050" t="s">
        <v>14</v>
      </c>
      <c r="E1050">
        <v>240</v>
      </c>
      <c r="F1050">
        <v>61</v>
      </c>
      <c r="G1050">
        <v>3</v>
      </c>
      <c r="H1050">
        <v>247.58981319770001</v>
      </c>
      <c r="I1050">
        <v>100</v>
      </c>
      <c r="J1050">
        <v>100</v>
      </c>
      <c r="K1050" t="s">
        <v>29</v>
      </c>
      <c r="L1050" t="s">
        <v>29</v>
      </c>
      <c r="M1050" t="s">
        <v>17</v>
      </c>
      <c r="N1050" t="b">
        <v>1</v>
      </c>
    </row>
    <row r="1051" spans="1:14" x14ac:dyDescent="0.2">
      <c r="A1051">
        <v>866</v>
      </c>
      <c r="B1051" t="s">
        <v>20</v>
      </c>
      <c r="C1051" t="s">
        <v>20</v>
      </c>
      <c r="D1051" t="s">
        <v>18</v>
      </c>
      <c r="E1051">
        <v>3</v>
      </c>
      <c r="F1051">
        <v>3</v>
      </c>
      <c r="G1051">
        <v>11</v>
      </c>
      <c r="H1051">
        <v>11.346103344995999</v>
      </c>
      <c r="I1051">
        <v>100</v>
      </c>
      <c r="J1051">
        <v>100</v>
      </c>
      <c r="K1051" t="s">
        <v>29</v>
      </c>
      <c r="L1051" t="s">
        <v>29</v>
      </c>
      <c r="M1051" t="s">
        <v>17</v>
      </c>
      <c r="N1051" t="b">
        <v>1</v>
      </c>
    </row>
    <row r="1052" spans="1:14" x14ac:dyDescent="0.2">
      <c r="A1052">
        <v>867</v>
      </c>
      <c r="B1052" t="s">
        <v>20</v>
      </c>
      <c r="C1052" t="s">
        <v>13</v>
      </c>
      <c r="D1052" t="s">
        <v>14</v>
      </c>
      <c r="E1052">
        <v>200</v>
      </c>
      <c r="F1052">
        <v>8</v>
      </c>
      <c r="G1052">
        <v>31</v>
      </c>
      <c r="H1052">
        <v>202.16708461149</v>
      </c>
      <c r="I1052">
        <v>0</v>
      </c>
      <c r="J1052">
        <v>42.534586491097002</v>
      </c>
      <c r="K1052" t="s">
        <v>29</v>
      </c>
      <c r="L1052" t="s">
        <v>29</v>
      </c>
      <c r="M1052" t="s">
        <v>17</v>
      </c>
      <c r="N1052" t="b">
        <v>0</v>
      </c>
    </row>
    <row r="1053" spans="1:14" x14ac:dyDescent="0.2">
      <c r="A1053">
        <v>868</v>
      </c>
      <c r="B1053" t="s">
        <v>20</v>
      </c>
      <c r="C1053" t="s">
        <v>19</v>
      </c>
      <c r="D1053" t="s">
        <v>18</v>
      </c>
      <c r="E1053">
        <v>76</v>
      </c>
      <c r="F1053">
        <v>76</v>
      </c>
      <c r="G1053">
        <v>82</v>
      </c>
      <c r="H1053">
        <v>134.88928304866999</v>
      </c>
      <c r="I1053">
        <v>0.48404508125752999</v>
      </c>
      <c r="J1053">
        <v>61.574454445308</v>
      </c>
      <c r="K1053" t="s">
        <v>29</v>
      </c>
      <c r="L1053" t="s">
        <v>29</v>
      </c>
      <c r="M1053" t="s">
        <v>17</v>
      </c>
      <c r="N1053" t="b">
        <v>0</v>
      </c>
    </row>
    <row r="1054" spans="1:14" x14ac:dyDescent="0.2">
      <c r="A1054">
        <v>869</v>
      </c>
      <c r="B1054" t="s">
        <v>20</v>
      </c>
      <c r="C1054" t="s">
        <v>19</v>
      </c>
      <c r="D1054" t="s">
        <v>14</v>
      </c>
      <c r="E1054">
        <v>119</v>
      </c>
      <c r="F1054">
        <v>6</v>
      </c>
      <c r="G1054">
        <v>31</v>
      </c>
      <c r="H1054">
        <v>123.44162466543</v>
      </c>
      <c r="I1054">
        <v>0</v>
      </c>
      <c r="J1054">
        <v>50.713909387999003</v>
      </c>
      <c r="K1054" t="s">
        <v>29</v>
      </c>
      <c r="L1054" t="s">
        <v>29</v>
      </c>
      <c r="M1054" t="s">
        <v>17</v>
      </c>
      <c r="N1054" t="b">
        <v>0</v>
      </c>
    </row>
    <row r="1055" spans="1:14" x14ac:dyDescent="0.2">
      <c r="A1055">
        <v>870</v>
      </c>
      <c r="B1055" t="s">
        <v>20</v>
      </c>
      <c r="C1055" t="s">
        <v>19</v>
      </c>
      <c r="D1055" t="s">
        <v>18</v>
      </c>
      <c r="E1055">
        <v>78</v>
      </c>
      <c r="F1055">
        <v>80</v>
      </c>
      <c r="G1055">
        <v>78</v>
      </c>
      <c r="H1055">
        <v>136.49749707403001</v>
      </c>
      <c r="I1055">
        <v>0.69898791913669001</v>
      </c>
      <c r="J1055">
        <v>57.811075782640003</v>
      </c>
      <c r="K1055" t="s">
        <v>29</v>
      </c>
      <c r="L1055" t="s">
        <v>29</v>
      </c>
      <c r="M1055" t="s">
        <v>17</v>
      </c>
      <c r="N1055" t="b">
        <v>0</v>
      </c>
    </row>
    <row r="1056" spans="1:14" x14ac:dyDescent="0.2">
      <c r="A1056">
        <v>871</v>
      </c>
      <c r="B1056" t="s">
        <v>13</v>
      </c>
      <c r="C1056" t="s">
        <v>13</v>
      </c>
      <c r="D1056" t="s">
        <v>14</v>
      </c>
      <c r="E1056">
        <v>219</v>
      </c>
      <c r="F1056">
        <v>100</v>
      </c>
      <c r="G1056">
        <v>60</v>
      </c>
      <c r="H1056">
        <v>309.93716205136002</v>
      </c>
      <c r="I1056">
        <v>99.999943571718006</v>
      </c>
      <c r="J1056">
        <v>99.999943571718006</v>
      </c>
      <c r="K1056" t="s">
        <v>29</v>
      </c>
      <c r="L1056" t="s">
        <v>29</v>
      </c>
      <c r="M1056" t="s">
        <v>26</v>
      </c>
      <c r="N1056" t="b">
        <v>1</v>
      </c>
    </row>
    <row r="1057" spans="1:14" x14ac:dyDescent="0.2">
      <c r="A1057">
        <v>872</v>
      </c>
      <c r="B1057" t="s">
        <v>13</v>
      </c>
      <c r="C1057" t="s">
        <v>13</v>
      </c>
      <c r="D1057" t="s">
        <v>18</v>
      </c>
      <c r="E1057">
        <v>51</v>
      </c>
      <c r="F1057">
        <v>122</v>
      </c>
      <c r="G1057">
        <v>255</v>
      </c>
      <c r="H1057">
        <v>132.36948202036999</v>
      </c>
      <c r="I1057">
        <v>72.051241393981996</v>
      </c>
      <c r="J1057">
        <v>72.051241393981996</v>
      </c>
      <c r="K1057" t="s">
        <v>29</v>
      </c>
      <c r="L1057" t="s">
        <v>29</v>
      </c>
      <c r="M1057" t="s">
        <v>26</v>
      </c>
      <c r="N1057" t="b">
        <v>1</v>
      </c>
    </row>
    <row r="1058" spans="1:14" x14ac:dyDescent="0.2">
      <c r="A1058">
        <v>873</v>
      </c>
      <c r="B1058" t="s">
        <v>13</v>
      </c>
      <c r="C1058" t="s">
        <v>13</v>
      </c>
      <c r="D1058" t="s">
        <v>14</v>
      </c>
      <c r="E1058">
        <v>220</v>
      </c>
      <c r="F1058">
        <v>100</v>
      </c>
      <c r="G1058">
        <v>52</v>
      </c>
      <c r="H1058">
        <v>315.25225890639001</v>
      </c>
      <c r="I1058">
        <v>100</v>
      </c>
      <c r="J1058">
        <v>100</v>
      </c>
      <c r="K1058" t="s">
        <v>29</v>
      </c>
      <c r="L1058" t="s">
        <v>29</v>
      </c>
      <c r="M1058" t="s">
        <v>26</v>
      </c>
      <c r="N1058" t="b">
        <v>1</v>
      </c>
    </row>
    <row r="1059" spans="1:14" x14ac:dyDescent="0.2">
      <c r="A1059">
        <v>874</v>
      </c>
      <c r="B1059" t="s">
        <v>13</v>
      </c>
      <c r="C1059" t="s">
        <v>13</v>
      </c>
      <c r="D1059" t="s">
        <v>18</v>
      </c>
      <c r="E1059">
        <v>13</v>
      </c>
      <c r="F1059">
        <v>93</v>
      </c>
      <c r="G1059">
        <v>255</v>
      </c>
      <c r="H1059">
        <v>93.862853002888997</v>
      </c>
      <c r="I1059">
        <v>100</v>
      </c>
      <c r="J1059">
        <v>100</v>
      </c>
      <c r="K1059" t="s">
        <v>29</v>
      </c>
      <c r="L1059" t="s">
        <v>29</v>
      </c>
      <c r="M1059" t="s">
        <v>26</v>
      </c>
      <c r="N1059" t="b">
        <v>1</v>
      </c>
    </row>
    <row r="1060" spans="1:14" x14ac:dyDescent="0.2">
      <c r="A1060">
        <v>875</v>
      </c>
      <c r="B1060" t="s">
        <v>13</v>
      </c>
      <c r="C1060" t="s">
        <v>13</v>
      </c>
      <c r="D1060" t="s">
        <v>14</v>
      </c>
      <c r="E1060">
        <v>220</v>
      </c>
      <c r="F1060">
        <v>100</v>
      </c>
      <c r="G1060">
        <v>52</v>
      </c>
      <c r="H1060">
        <v>315.07972650600999</v>
      </c>
      <c r="I1060">
        <v>100</v>
      </c>
      <c r="J1060">
        <v>100</v>
      </c>
      <c r="K1060" t="s">
        <v>29</v>
      </c>
      <c r="L1060" t="s">
        <v>29</v>
      </c>
      <c r="M1060" t="s">
        <v>26</v>
      </c>
      <c r="N1060" t="b">
        <v>1</v>
      </c>
    </row>
    <row r="1061" spans="1:14" x14ac:dyDescent="0.2">
      <c r="A1061">
        <v>876</v>
      </c>
      <c r="B1061" t="s">
        <v>13</v>
      </c>
      <c r="C1061" t="s">
        <v>13</v>
      </c>
      <c r="D1061" t="s">
        <v>18</v>
      </c>
      <c r="E1061">
        <v>12</v>
      </c>
      <c r="F1061">
        <v>94</v>
      </c>
      <c r="G1061">
        <v>255</v>
      </c>
      <c r="H1061">
        <v>94.771881762019007</v>
      </c>
      <c r="I1061">
        <v>100</v>
      </c>
      <c r="J1061">
        <v>100</v>
      </c>
      <c r="K1061" t="s">
        <v>29</v>
      </c>
      <c r="L1061" t="s">
        <v>29</v>
      </c>
      <c r="M1061" t="s">
        <v>26</v>
      </c>
      <c r="N1061" t="b">
        <v>1</v>
      </c>
    </row>
    <row r="1062" spans="1:14" x14ac:dyDescent="0.2">
      <c r="A1062">
        <v>877</v>
      </c>
      <c r="B1062" t="s">
        <v>19</v>
      </c>
      <c r="C1062" t="s">
        <v>19</v>
      </c>
      <c r="D1062" t="s">
        <v>14</v>
      </c>
      <c r="E1062">
        <v>191</v>
      </c>
      <c r="F1062">
        <v>99</v>
      </c>
      <c r="G1062">
        <v>45</v>
      </c>
      <c r="H1062">
        <v>210.18593041341001</v>
      </c>
      <c r="I1062">
        <v>100</v>
      </c>
      <c r="J1062">
        <v>100</v>
      </c>
      <c r="K1062" t="s">
        <v>29</v>
      </c>
      <c r="L1062" t="s">
        <v>29</v>
      </c>
      <c r="M1062" t="s">
        <v>26</v>
      </c>
      <c r="N1062" t="b">
        <v>1</v>
      </c>
    </row>
    <row r="1063" spans="1:14" x14ac:dyDescent="0.2">
      <c r="A1063">
        <v>878</v>
      </c>
      <c r="B1063" t="s">
        <v>19</v>
      </c>
      <c r="C1063" t="s">
        <v>19</v>
      </c>
      <c r="D1063" t="s">
        <v>18</v>
      </c>
      <c r="E1063">
        <v>8</v>
      </c>
      <c r="F1063">
        <v>183</v>
      </c>
      <c r="G1063">
        <v>220</v>
      </c>
      <c r="H1063">
        <v>107.76873059229</v>
      </c>
      <c r="I1063">
        <v>99.537062377514999</v>
      </c>
      <c r="J1063">
        <v>99.537062377514999</v>
      </c>
      <c r="K1063" t="s">
        <v>29</v>
      </c>
      <c r="L1063" t="s">
        <v>29</v>
      </c>
      <c r="M1063" t="s">
        <v>26</v>
      </c>
      <c r="N1063" t="b">
        <v>1</v>
      </c>
    </row>
    <row r="1064" spans="1:14" x14ac:dyDescent="0.2">
      <c r="A1064">
        <v>879</v>
      </c>
      <c r="B1064" t="s">
        <v>19</v>
      </c>
      <c r="C1064" t="s">
        <v>19</v>
      </c>
      <c r="D1064" t="s">
        <v>14</v>
      </c>
      <c r="E1064">
        <v>187</v>
      </c>
      <c r="F1064">
        <v>99</v>
      </c>
      <c r="G1064">
        <v>47</v>
      </c>
      <c r="H1064">
        <v>206.00001174203001</v>
      </c>
      <c r="I1064">
        <v>100</v>
      </c>
      <c r="J1064">
        <v>100</v>
      </c>
      <c r="K1064" t="s">
        <v>29</v>
      </c>
      <c r="L1064" t="s">
        <v>29</v>
      </c>
      <c r="M1064" t="s">
        <v>26</v>
      </c>
      <c r="N1064" t="b">
        <v>1</v>
      </c>
    </row>
    <row r="1065" spans="1:14" x14ac:dyDescent="0.2">
      <c r="A1065">
        <v>880</v>
      </c>
      <c r="B1065" t="s">
        <v>19</v>
      </c>
      <c r="C1065" t="s">
        <v>19</v>
      </c>
      <c r="D1065" t="s">
        <v>18</v>
      </c>
      <c r="E1065">
        <v>1</v>
      </c>
      <c r="F1065">
        <v>211</v>
      </c>
      <c r="G1065">
        <v>240</v>
      </c>
      <c r="H1065">
        <v>139.75888675004001</v>
      </c>
      <c r="I1065">
        <v>100</v>
      </c>
      <c r="J1065">
        <v>100</v>
      </c>
      <c r="K1065" t="s">
        <v>29</v>
      </c>
      <c r="L1065" t="s">
        <v>29</v>
      </c>
      <c r="M1065" t="s">
        <v>26</v>
      </c>
      <c r="N1065" t="b">
        <v>1</v>
      </c>
    </row>
    <row r="1066" spans="1:14" x14ac:dyDescent="0.2">
      <c r="A1066">
        <v>881</v>
      </c>
      <c r="B1066" t="s">
        <v>19</v>
      </c>
      <c r="C1066" t="s">
        <v>19</v>
      </c>
      <c r="D1066" t="s">
        <v>14</v>
      </c>
      <c r="E1066">
        <v>188</v>
      </c>
      <c r="F1066">
        <v>99</v>
      </c>
      <c r="G1066">
        <v>48</v>
      </c>
      <c r="H1066">
        <v>206.58413647923999</v>
      </c>
      <c r="I1066">
        <v>100</v>
      </c>
      <c r="J1066">
        <v>100</v>
      </c>
      <c r="K1066" t="s">
        <v>29</v>
      </c>
      <c r="L1066" t="s">
        <v>29</v>
      </c>
      <c r="M1066" t="s">
        <v>26</v>
      </c>
      <c r="N1066" t="b">
        <v>1</v>
      </c>
    </row>
    <row r="1067" spans="1:14" x14ac:dyDescent="0.2">
      <c r="A1067">
        <v>882</v>
      </c>
      <c r="B1067" t="s">
        <v>19</v>
      </c>
      <c r="C1067" t="s">
        <v>19</v>
      </c>
      <c r="D1067" t="s">
        <v>18</v>
      </c>
      <c r="E1067">
        <v>3</v>
      </c>
      <c r="F1067">
        <v>209</v>
      </c>
      <c r="G1067">
        <v>242</v>
      </c>
      <c r="H1067">
        <v>140.37776949751</v>
      </c>
      <c r="I1067">
        <v>100</v>
      </c>
      <c r="J1067">
        <v>100</v>
      </c>
      <c r="K1067" t="s">
        <v>29</v>
      </c>
      <c r="L1067" t="s">
        <v>29</v>
      </c>
      <c r="M1067" t="s">
        <v>26</v>
      </c>
      <c r="N1067" t="b">
        <v>1</v>
      </c>
    </row>
    <row r="1068" spans="1:14" x14ac:dyDescent="0.2">
      <c r="A1068">
        <v>883</v>
      </c>
      <c r="B1068" t="s">
        <v>21</v>
      </c>
      <c r="C1068" t="s">
        <v>21</v>
      </c>
      <c r="D1068" t="s">
        <v>14</v>
      </c>
      <c r="E1068">
        <v>139</v>
      </c>
      <c r="F1068">
        <v>90</v>
      </c>
      <c r="G1068">
        <v>37</v>
      </c>
      <c r="H1068">
        <v>219.34966471882001</v>
      </c>
      <c r="I1068">
        <v>94.600603444043998</v>
      </c>
      <c r="J1068">
        <v>94.600603444043998</v>
      </c>
      <c r="K1068" t="s">
        <v>29</v>
      </c>
      <c r="L1068" t="s">
        <v>29</v>
      </c>
      <c r="M1068" t="s">
        <v>26</v>
      </c>
      <c r="N1068" t="b">
        <v>1</v>
      </c>
    </row>
    <row r="1069" spans="1:14" x14ac:dyDescent="0.2">
      <c r="A1069">
        <v>884</v>
      </c>
      <c r="B1069" t="s">
        <v>21</v>
      </c>
      <c r="C1069" t="s">
        <v>19</v>
      </c>
      <c r="D1069" t="s">
        <v>18</v>
      </c>
      <c r="E1069">
        <v>18</v>
      </c>
      <c r="F1069">
        <v>172</v>
      </c>
      <c r="G1069">
        <v>72</v>
      </c>
      <c r="H1069">
        <v>111.41662922472</v>
      </c>
      <c r="I1069">
        <v>0.95217082420841004</v>
      </c>
      <c r="J1069">
        <v>79.675040811754997</v>
      </c>
      <c r="K1069" t="s">
        <v>29</v>
      </c>
      <c r="L1069" t="s">
        <v>29</v>
      </c>
      <c r="M1069" t="s">
        <v>26</v>
      </c>
      <c r="N1069" t="b">
        <v>0</v>
      </c>
    </row>
    <row r="1070" spans="1:14" x14ac:dyDescent="0.2">
      <c r="A1070">
        <v>885</v>
      </c>
      <c r="B1070" t="s">
        <v>21</v>
      </c>
      <c r="C1070" t="s">
        <v>21</v>
      </c>
      <c r="D1070" t="s">
        <v>14</v>
      </c>
      <c r="E1070">
        <v>120</v>
      </c>
      <c r="F1070">
        <v>99</v>
      </c>
      <c r="G1070">
        <v>38</v>
      </c>
      <c r="H1070">
        <v>200.15065537472</v>
      </c>
      <c r="I1070">
        <v>100</v>
      </c>
      <c r="J1070">
        <v>100</v>
      </c>
      <c r="K1070" t="s">
        <v>29</v>
      </c>
      <c r="L1070" t="s">
        <v>29</v>
      </c>
      <c r="M1070" t="s">
        <v>26</v>
      </c>
      <c r="N1070" t="b">
        <v>1</v>
      </c>
    </row>
    <row r="1071" spans="1:14" x14ac:dyDescent="0.2">
      <c r="A1071">
        <v>886</v>
      </c>
      <c r="B1071" t="s">
        <v>21</v>
      </c>
      <c r="C1071" t="s">
        <v>21</v>
      </c>
      <c r="D1071" t="s">
        <v>18</v>
      </c>
      <c r="E1071">
        <v>1</v>
      </c>
      <c r="F1071">
        <v>195</v>
      </c>
      <c r="G1071">
        <v>1</v>
      </c>
      <c r="H1071">
        <v>60.099941833331997</v>
      </c>
      <c r="I1071">
        <v>100</v>
      </c>
      <c r="J1071">
        <v>100</v>
      </c>
      <c r="K1071" t="s">
        <v>29</v>
      </c>
      <c r="L1071" t="s">
        <v>29</v>
      </c>
      <c r="M1071" t="s">
        <v>26</v>
      </c>
      <c r="N1071" t="b">
        <v>1</v>
      </c>
    </row>
    <row r="1072" spans="1:14" x14ac:dyDescent="0.2">
      <c r="A1072">
        <v>887</v>
      </c>
      <c r="B1072" t="s">
        <v>21</v>
      </c>
      <c r="C1072" t="s">
        <v>21</v>
      </c>
      <c r="D1072" t="s">
        <v>14</v>
      </c>
      <c r="E1072">
        <v>120</v>
      </c>
      <c r="F1072">
        <v>99</v>
      </c>
      <c r="G1072">
        <v>39</v>
      </c>
      <c r="H1072">
        <v>200.96620970915001</v>
      </c>
      <c r="I1072">
        <v>100</v>
      </c>
      <c r="J1072">
        <v>100</v>
      </c>
      <c r="K1072" t="s">
        <v>29</v>
      </c>
      <c r="L1072" t="s">
        <v>29</v>
      </c>
      <c r="M1072" t="s">
        <v>26</v>
      </c>
      <c r="N1072" t="b">
        <v>1</v>
      </c>
    </row>
    <row r="1073" spans="1:14" x14ac:dyDescent="0.2">
      <c r="A1073">
        <v>888</v>
      </c>
      <c r="B1073" t="s">
        <v>21</v>
      </c>
      <c r="C1073" t="s">
        <v>21</v>
      </c>
      <c r="D1073" t="s">
        <v>18</v>
      </c>
      <c r="E1073">
        <v>2</v>
      </c>
      <c r="F1073">
        <v>196</v>
      </c>
      <c r="G1073">
        <v>2</v>
      </c>
      <c r="H1073">
        <v>58.969035580571997</v>
      </c>
      <c r="I1073">
        <v>100</v>
      </c>
      <c r="J1073">
        <v>100</v>
      </c>
      <c r="K1073" t="s">
        <v>29</v>
      </c>
      <c r="L1073" t="s">
        <v>29</v>
      </c>
      <c r="M1073" t="s">
        <v>26</v>
      </c>
      <c r="N1073" t="b">
        <v>1</v>
      </c>
    </row>
    <row r="1074" spans="1:14" x14ac:dyDescent="0.2">
      <c r="A1074">
        <v>889</v>
      </c>
      <c r="B1074" t="s">
        <v>22</v>
      </c>
      <c r="C1074" t="s">
        <v>22</v>
      </c>
      <c r="D1074" t="s">
        <v>14</v>
      </c>
      <c r="E1074">
        <v>288</v>
      </c>
      <c r="F1074">
        <v>92</v>
      </c>
      <c r="G1074">
        <v>72</v>
      </c>
      <c r="H1074">
        <v>192.63854800838001</v>
      </c>
      <c r="I1074">
        <v>100</v>
      </c>
      <c r="J1074">
        <v>100</v>
      </c>
      <c r="K1074" t="s">
        <v>29</v>
      </c>
      <c r="L1074" t="s">
        <v>29</v>
      </c>
      <c r="M1074" t="s">
        <v>26</v>
      </c>
      <c r="N1074" t="b">
        <v>1</v>
      </c>
    </row>
    <row r="1075" spans="1:14" x14ac:dyDescent="0.2">
      <c r="A1075">
        <v>890</v>
      </c>
      <c r="B1075" t="s">
        <v>22</v>
      </c>
      <c r="C1075" t="s">
        <v>24</v>
      </c>
      <c r="D1075" t="s">
        <v>18</v>
      </c>
      <c r="E1075">
        <v>220</v>
      </c>
      <c r="F1075">
        <v>121</v>
      </c>
      <c r="G1075">
        <v>246</v>
      </c>
      <c r="H1075">
        <v>192.81531389219001</v>
      </c>
      <c r="I1075">
        <v>16.356753139245999</v>
      </c>
      <c r="J1075">
        <v>83.643246860754005</v>
      </c>
      <c r="K1075" t="s">
        <v>29</v>
      </c>
      <c r="L1075" t="s">
        <v>29</v>
      </c>
      <c r="M1075" t="s">
        <v>26</v>
      </c>
      <c r="N1075" t="b">
        <v>0</v>
      </c>
    </row>
    <row r="1076" spans="1:14" x14ac:dyDescent="0.2">
      <c r="A1076">
        <v>891</v>
      </c>
      <c r="B1076" t="s">
        <v>22</v>
      </c>
      <c r="C1076" t="s">
        <v>22</v>
      </c>
      <c r="D1076" t="s">
        <v>14</v>
      </c>
      <c r="E1076">
        <v>295</v>
      </c>
      <c r="F1076">
        <v>85</v>
      </c>
      <c r="G1076">
        <v>55</v>
      </c>
      <c r="H1076">
        <v>201.16998994062999</v>
      </c>
      <c r="I1076">
        <v>100</v>
      </c>
      <c r="J1076">
        <v>100</v>
      </c>
      <c r="K1076" t="s">
        <v>29</v>
      </c>
      <c r="L1076" t="s">
        <v>29</v>
      </c>
      <c r="M1076" t="s">
        <v>26</v>
      </c>
      <c r="N1076" t="b">
        <v>1</v>
      </c>
    </row>
    <row r="1077" spans="1:14" x14ac:dyDescent="0.2">
      <c r="A1077">
        <v>892</v>
      </c>
      <c r="B1077" t="s">
        <v>22</v>
      </c>
      <c r="C1077" t="s">
        <v>22</v>
      </c>
      <c r="D1077" t="s">
        <v>18</v>
      </c>
      <c r="E1077">
        <v>220</v>
      </c>
      <c r="F1077">
        <v>42</v>
      </c>
      <c r="G1077">
        <v>237</v>
      </c>
      <c r="H1077">
        <v>148.35781329381001</v>
      </c>
      <c r="I1077">
        <v>100</v>
      </c>
      <c r="J1077">
        <v>100</v>
      </c>
      <c r="K1077" t="s">
        <v>29</v>
      </c>
      <c r="L1077" t="s">
        <v>29</v>
      </c>
      <c r="M1077" t="s">
        <v>26</v>
      </c>
      <c r="N1077" t="b">
        <v>1</v>
      </c>
    </row>
    <row r="1078" spans="1:14" x14ac:dyDescent="0.2">
      <c r="A1078">
        <v>893</v>
      </c>
      <c r="B1078" t="s">
        <v>22</v>
      </c>
      <c r="C1078" t="s">
        <v>22</v>
      </c>
      <c r="D1078" t="s">
        <v>14</v>
      </c>
      <c r="E1078">
        <v>295</v>
      </c>
      <c r="F1078">
        <v>85</v>
      </c>
      <c r="G1078">
        <v>54</v>
      </c>
      <c r="H1078">
        <v>201.49677627527001</v>
      </c>
      <c r="I1078">
        <v>100</v>
      </c>
      <c r="J1078">
        <v>100</v>
      </c>
      <c r="K1078" t="s">
        <v>29</v>
      </c>
      <c r="L1078" t="s">
        <v>29</v>
      </c>
      <c r="M1078" t="s">
        <v>26</v>
      </c>
      <c r="N1078" t="b">
        <v>1</v>
      </c>
    </row>
    <row r="1079" spans="1:14" x14ac:dyDescent="0.2">
      <c r="A1079">
        <v>894</v>
      </c>
      <c r="B1079" t="s">
        <v>22</v>
      </c>
      <c r="C1079" t="s">
        <v>22</v>
      </c>
      <c r="D1079" t="s">
        <v>18</v>
      </c>
      <c r="E1079">
        <v>220</v>
      </c>
      <c r="F1079">
        <v>40</v>
      </c>
      <c r="G1079">
        <v>236</v>
      </c>
      <c r="H1079">
        <v>147.49969716691999</v>
      </c>
      <c r="I1079">
        <v>100</v>
      </c>
      <c r="J1079">
        <v>100</v>
      </c>
      <c r="K1079" t="s">
        <v>29</v>
      </c>
      <c r="L1079" t="s">
        <v>29</v>
      </c>
      <c r="M1079" t="s">
        <v>26</v>
      </c>
      <c r="N1079" t="b">
        <v>1</v>
      </c>
    </row>
    <row r="1080" spans="1:14" x14ac:dyDescent="0.2">
      <c r="A1080">
        <v>895</v>
      </c>
      <c r="B1080" t="s">
        <v>23</v>
      </c>
      <c r="C1080" t="s">
        <v>23</v>
      </c>
      <c r="D1080" t="s">
        <v>14</v>
      </c>
      <c r="E1080">
        <v>335</v>
      </c>
      <c r="F1080">
        <v>99</v>
      </c>
      <c r="G1080">
        <v>50</v>
      </c>
      <c r="H1080">
        <v>136.46104394318999</v>
      </c>
      <c r="I1080">
        <v>100</v>
      </c>
      <c r="J1080">
        <v>100</v>
      </c>
      <c r="K1080" t="s">
        <v>29</v>
      </c>
      <c r="L1080" t="s">
        <v>29</v>
      </c>
      <c r="M1080" t="s">
        <v>26</v>
      </c>
      <c r="N1080" t="b">
        <v>1</v>
      </c>
    </row>
    <row r="1081" spans="1:14" x14ac:dyDescent="0.2">
      <c r="A1081">
        <v>896</v>
      </c>
      <c r="B1081" t="s">
        <v>23</v>
      </c>
      <c r="C1081" t="s">
        <v>23</v>
      </c>
      <c r="D1081" t="s">
        <v>18</v>
      </c>
      <c r="E1081">
        <v>245</v>
      </c>
      <c r="F1081">
        <v>8</v>
      </c>
      <c r="G1081">
        <v>24</v>
      </c>
      <c r="H1081">
        <v>26.816893109266999</v>
      </c>
      <c r="I1081">
        <v>100</v>
      </c>
      <c r="J1081">
        <v>100</v>
      </c>
      <c r="K1081" t="s">
        <v>29</v>
      </c>
      <c r="L1081" t="s">
        <v>29</v>
      </c>
      <c r="M1081" t="s">
        <v>26</v>
      </c>
      <c r="N1081" t="b">
        <v>1</v>
      </c>
    </row>
    <row r="1082" spans="1:14" x14ac:dyDescent="0.2">
      <c r="A1082">
        <v>897</v>
      </c>
      <c r="B1082" t="s">
        <v>23</v>
      </c>
      <c r="C1082" t="s">
        <v>23</v>
      </c>
      <c r="D1082" t="s">
        <v>14</v>
      </c>
      <c r="E1082">
        <v>15</v>
      </c>
      <c r="F1082">
        <v>74</v>
      </c>
      <c r="G1082">
        <v>47</v>
      </c>
      <c r="H1082">
        <v>255.41666356670001</v>
      </c>
      <c r="I1082">
        <v>100</v>
      </c>
      <c r="J1082">
        <v>100</v>
      </c>
      <c r="K1082" t="s">
        <v>29</v>
      </c>
      <c r="L1082" t="s">
        <v>29</v>
      </c>
      <c r="M1082" t="s">
        <v>26</v>
      </c>
      <c r="N1082" t="b">
        <v>1</v>
      </c>
    </row>
    <row r="1083" spans="1:14" x14ac:dyDescent="0.2">
      <c r="A1083">
        <v>898</v>
      </c>
      <c r="B1083" t="s">
        <v>23</v>
      </c>
      <c r="C1083" t="s">
        <v>23</v>
      </c>
      <c r="D1083" t="s">
        <v>18</v>
      </c>
      <c r="E1083">
        <v>207</v>
      </c>
      <c r="F1083">
        <v>77</v>
      </c>
      <c r="G1083">
        <v>33</v>
      </c>
      <c r="H1083">
        <v>95.869843757455996</v>
      </c>
      <c r="I1083">
        <v>83.129087285066007</v>
      </c>
      <c r="J1083">
        <v>83.129087285066007</v>
      </c>
      <c r="K1083" t="s">
        <v>29</v>
      </c>
      <c r="L1083" t="s">
        <v>29</v>
      </c>
      <c r="M1083" t="s">
        <v>26</v>
      </c>
      <c r="N1083" t="b">
        <v>1</v>
      </c>
    </row>
    <row r="1084" spans="1:14" x14ac:dyDescent="0.2">
      <c r="A1084">
        <v>899</v>
      </c>
      <c r="B1084" t="s">
        <v>23</v>
      </c>
      <c r="C1084" t="s">
        <v>23</v>
      </c>
      <c r="D1084" t="s">
        <v>14</v>
      </c>
      <c r="E1084">
        <v>15</v>
      </c>
      <c r="F1084">
        <v>83</v>
      </c>
      <c r="G1084">
        <v>49</v>
      </c>
      <c r="H1084">
        <v>258.4818354775</v>
      </c>
      <c r="I1084">
        <v>100</v>
      </c>
      <c r="J1084">
        <v>100</v>
      </c>
      <c r="K1084" t="s">
        <v>29</v>
      </c>
      <c r="L1084" t="s">
        <v>29</v>
      </c>
      <c r="M1084" t="s">
        <v>26</v>
      </c>
      <c r="N1084" t="b">
        <v>1</v>
      </c>
    </row>
    <row r="1085" spans="1:14" x14ac:dyDescent="0.2">
      <c r="A1085">
        <v>900</v>
      </c>
      <c r="B1085" t="s">
        <v>23</v>
      </c>
      <c r="C1085" t="s">
        <v>23</v>
      </c>
      <c r="D1085" t="s">
        <v>18</v>
      </c>
      <c r="E1085">
        <v>225</v>
      </c>
      <c r="F1085">
        <v>74</v>
      </c>
      <c r="G1085">
        <v>23</v>
      </c>
      <c r="H1085">
        <v>83.475976894474002</v>
      </c>
      <c r="I1085">
        <v>100</v>
      </c>
      <c r="J1085">
        <v>100</v>
      </c>
      <c r="K1085" t="s">
        <v>29</v>
      </c>
      <c r="L1085" t="s">
        <v>29</v>
      </c>
      <c r="M1085" t="s">
        <v>26</v>
      </c>
      <c r="N1085" t="b">
        <v>1</v>
      </c>
    </row>
    <row r="1086" spans="1:14" x14ac:dyDescent="0.2">
      <c r="A1086">
        <v>901</v>
      </c>
      <c r="B1086" t="s">
        <v>24</v>
      </c>
      <c r="C1086" t="s">
        <v>25</v>
      </c>
      <c r="D1086" t="s">
        <v>14</v>
      </c>
      <c r="E1086">
        <v>44</v>
      </c>
      <c r="F1086">
        <v>2</v>
      </c>
      <c r="G1086">
        <v>73</v>
      </c>
      <c r="H1086">
        <v>376.62602224810001</v>
      </c>
      <c r="I1086">
        <v>0.97062287230111</v>
      </c>
      <c r="J1086">
        <v>57.343717641906998</v>
      </c>
      <c r="K1086" t="s">
        <v>29</v>
      </c>
      <c r="L1086" t="s">
        <v>29</v>
      </c>
      <c r="M1086" t="s">
        <v>26</v>
      </c>
      <c r="N1086" t="b">
        <v>0</v>
      </c>
    </row>
    <row r="1087" spans="1:14" x14ac:dyDescent="0.2">
      <c r="A1087">
        <v>902</v>
      </c>
      <c r="B1087" t="s">
        <v>24</v>
      </c>
      <c r="C1087" t="s">
        <v>24</v>
      </c>
      <c r="D1087" t="s">
        <v>18</v>
      </c>
      <c r="E1087">
        <v>187</v>
      </c>
      <c r="F1087">
        <v>186</v>
      </c>
      <c r="G1087">
        <v>185</v>
      </c>
      <c r="H1087">
        <v>119.50781319644</v>
      </c>
      <c r="I1087">
        <v>92.917234946486005</v>
      </c>
      <c r="J1087">
        <v>92.917234946486005</v>
      </c>
      <c r="K1087" t="s">
        <v>29</v>
      </c>
      <c r="L1087" t="s">
        <v>29</v>
      </c>
      <c r="M1087" t="s">
        <v>26</v>
      </c>
      <c r="N1087" t="b">
        <v>1</v>
      </c>
    </row>
    <row r="1088" spans="1:14" x14ac:dyDescent="0.2">
      <c r="A1088">
        <v>903</v>
      </c>
      <c r="B1088" t="s">
        <v>24</v>
      </c>
      <c r="C1088" t="s">
        <v>25</v>
      </c>
      <c r="D1088" t="s">
        <v>14</v>
      </c>
      <c r="E1088">
        <v>65</v>
      </c>
      <c r="F1088">
        <v>5</v>
      </c>
      <c r="G1088">
        <v>79</v>
      </c>
      <c r="H1088">
        <v>359.88811743107999</v>
      </c>
      <c r="I1088">
        <v>0.20138456493786</v>
      </c>
      <c r="J1088">
        <v>93.296023520655993</v>
      </c>
      <c r="K1088" t="s">
        <v>29</v>
      </c>
      <c r="L1088" t="s">
        <v>29</v>
      </c>
      <c r="M1088" t="s">
        <v>26</v>
      </c>
      <c r="N1088" t="b">
        <v>0</v>
      </c>
    </row>
    <row r="1089" spans="1:14" x14ac:dyDescent="0.2">
      <c r="A1089">
        <v>904</v>
      </c>
      <c r="B1089" t="s">
        <v>24</v>
      </c>
      <c r="C1089" t="s">
        <v>24</v>
      </c>
      <c r="D1089" t="s">
        <v>18</v>
      </c>
      <c r="E1089">
        <v>204</v>
      </c>
      <c r="F1089">
        <v>205</v>
      </c>
      <c r="G1089">
        <v>200</v>
      </c>
      <c r="H1089">
        <v>89.873765580325994</v>
      </c>
      <c r="I1089">
        <v>99.758530106365995</v>
      </c>
      <c r="J1089">
        <v>99.758530106365995</v>
      </c>
      <c r="K1089" t="s">
        <v>29</v>
      </c>
      <c r="L1089" t="s">
        <v>29</v>
      </c>
      <c r="M1089" t="s">
        <v>26</v>
      </c>
      <c r="N1089" t="b">
        <v>1</v>
      </c>
    </row>
    <row r="1090" spans="1:14" x14ac:dyDescent="0.2">
      <c r="A1090">
        <v>905</v>
      </c>
      <c r="B1090" t="s">
        <v>25</v>
      </c>
      <c r="C1090" t="s">
        <v>25</v>
      </c>
      <c r="D1090" t="s">
        <v>14</v>
      </c>
      <c r="E1090">
        <v>86</v>
      </c>
      <c r="F1090">
        <v>57</v>
      </c>
      <c r="G1090">
        <v>45</v>
      </c>
      <c r="H1090">
        <v>94.263125793778997</v>
      </c>
      <c r="I1090">
        <v>91.031740344133993</v>
      </c>
      <c r="J1090">
        <v>91.031740344133993</v>
      </c>
      <c r="K1090" t="s">
        <v>29</v>
      </c>
      <c r="L1090" t="s">
        <v>29</v>
      </c>
      <c r="M1090" t="s">
        <v>26</v>
      </c>
      <c r="N1090" t="b">
        <v>1</v>
      </c>
    </row>
    <row r="1091" spans="1:14" x14ac:dyDescent="0.2">
      <c r="A1091">
        <v>906</v>
      </c>
      <c r="B1091" t="s">
        <v>25</v>
      </c>
      <c r="C1091" t="s">
        <v>25</v>
      </c>
      <c r="D1091" t="s">
        <v>18</v>
      </c>
      <c r="E1091">
        <v>123</v>
      </c>
      <c r="F1091">
        <v>166</v>
      </c>
      <c r="G1091">
        <v>65</v>
      </c>
      <c r="H1091">
        <v>75.206443925260004</v>
      </c>
      <c r="I1091">
        <v>94.117408068453997</v>
      </c>
      <c r="J1091">
        <v>94.117408068453997</v>
      </c>
      <c r="K1091" t="s">
        <v>29</v>
      </c>
      <c r="L1091" t="s">
        <v>29</v>
      </c>
      <c r="M1091" t="s">
        <v>26</v>
      </c>
      <c r="N1091" t="b">
        <v>1</v>
      </c>
    </row>
    <row r="1092" spans="1:14" x14ac:dyDescent="0.2">
      <c r="A1092">
        <v>907</v>
      </c>
      <c r="B1092" t="s">
        <v>25</v>
      </c>
      <c r="C1092" t="s">
        <v>25</v>
      </c>
      <c r="D1092" t="s">
        <v>14</v>
      </c>
      <c r="E1092">
        <v>66</v>
      </c>
      <c r="F1092">
        <v>99</v>
      </c>
      <c r="G1092">
        <v>31</v>
      </c>
      <c r="H1092">
        <v>74.885965742756994</v>
      </c>
      <c r="I1092">
        <v>100</v>
      </c>
      <c r="J1092">
        <v>100</v>
      </c>
      <c r="K1092" t="s">
        <v>29</v>
      </c>
      <c r="L1092" t="s">
        <v>29</v>
      </c>
      <c r="M1092" t="s">
        <v>26</v>
      </c>
      <c r="N1092" t="b">
        <v>1</v>
      </c>
    </row>
    <row r="1093" spans="1:14" x14ac:dyDescent="0.2">
      <c r="A1093">
        <v>908</v>
      </c>
      <c r="B1093" t="s">
        <v>25</v>
      </c>
      <c r="C1093" t="s">
        <v>25</v>
      </c>
      <c r="D1093" t="s">
        <v>18</v>
      </c>
      <c r="E1093">
        <v>141</v>
      </c>
      <c r="F1093">
        <v>158</v>
      </c>
      <c r="G1093">
        <v>1</v>
      </c>
      <c r="H1093">
        <v>32.916767975587</v>
      </c>
      <c r="I1093">
        <v>100</v>
      </c>
      <c r="J1093">
        <v>100</v>
      </c>
      <c r="K1093" t="s">
        <v>29</v>
      </c>
      <c r="L1093" t="s">
        <v>29</v>
      </c>
      <c r="M1093" t="s">
        <v>26</v>
      </c>
      <c r="N1093" t="b">
        <v>1</v>
      </c>
    </row>
    <row r="1094" spans="1:14" x14ac:dyDescent="0.2">
      <c r="A1094">
        <v>909</v>
      </c>
      <c r="B1094" t="s">
        <v>25</v>
      </c>
      <c r="C1094" t="s">
        <v>25</v>
      </c>
      <c r="D1094" t="s">
        <v>14</v>
      </c>
      <c r="E1094">
        <v>64</v>
      </c>
      <c r="F1094">
        <v>98</v>
      </c>
      <c r="G1094">
        <v>32</v>
      </c>
      <c r="H1094">
        <v>77.207758857396001</v>
      </c>
      <c r="I1094">
        <v>100</v>
      </c>
      <c r="J1094">
        <v>100</v>
      </c>
      <c r="K1094" t="s">
        <v>29</v>
      </c>
      <c r="L1094" t="s">
        <v>29</v>
      </c>
      <c r="M1094" t="s">
        <v>26</v>
      </c>
      <c r="N1094" t="b">
        <v>1</v>
      </c>
    </row>
    <row r="1095" spans="1:14" x14ac:dyDescent="0.2">
      <c r="A1095">
        <v>910</v>
      </c>
      <c r="B1095" t="s">
        <v>25</v>
      </c>
      <c r="C1095" t="s">
        <v>25</v>
      </c>
      <c r="D1095" t="s">
        <v>18</v>
      </c>
      <c r="E1095">
        <v>148</v>
      </c>
      <c r="F1095">
        <v>160</v>
      </c>
      <c r="G1095">
        <v>2</v>
      </c>
      <c r="H1095">
        <v>38.349840580873</v>
      </c>
      <c r="I1095">
        <v>100</v>
      </c>
      <c r="J1095">
        <v>100</v>
      </c>
      <c r="K1095" t="s">
        <v>29</v>
      </c>
      <c r="L1095" t="s">
        <v>29</v>
      </c>
      <c r="M1095" t="s">
        <v>26</v>
      </c>
      <c r="N1095" t="b">
        <v>1</v>
      </c>
    </row>
    <row r="1096" spans="1:14" x14ac:dyDescent="0.2">
      <c r="A1096">
        <v>911</v>
      </c>
      <c r="B1096" t="s">
        <v>20</v>
      </c>
      <c r="C1096" t="s">
        <v>19</v>
      </c>
      <c r="D1096" t="s">
        <v>14</v>
      </c>
      <c r="E1096">
        <v>210</v>
      </c>
      <c r="F1096">
        <v>83</v>
      </c>
      <c r="G1096">
        <v>33</v>
      </c>
      <c r="H1096">
        <v>228.25966149889001</v>
      </c>
      <c r="I1096">
        <v>0</v>
      </c>
      <c r="J1096">
        <v>88.391573903273994</v>
      </c>
      <c r="K1096" t="s">
        <v>29</v>
      </c>
      <c r="L1096" t="s">
        <v>29</v>
      </c>
      <c r="M1096" t="s">
        <v>26</v>
      </c>
      <c r="N1096" t="b">
        <v>0</v>
      </c>
    </row>
    <row r="1097" spans="1:14" x14ac:dyDescent="0.2">
      <c r="A1097">
        <v>912</v>
      </c>
      <c r="B1097" t="s">
        <v>20</v>
      </c>
      <c r="C1097" t="s">
        <v>19</v>
      </c>
      <c r="D1097" t="s">
        <v>18</v>
      </c>
      <c r="E1097">
        <v>15</v>
      </c>
      <c r="F1097">
        <v>83</v>
      </c>
      <c r="G1097">
        <v>153</v>
      </c>
      <c r="H1097">
        <v>174.17935813106999</v>
      </c>
      <c r="I1097">
        <v>4.9656887833554996E-3</v>
      </c>
      <c r="J1097">
        <v>99.995034311216997</v>
      </c>
      <c r="K1097" t="s">
        <v>29</v>
      </c>
      <c r="L1097" t="s">
        <v>29</v>
      </c>
      <c r="M1097" t="s">
        <v>26</v>
      </c>
      <c r="N1097" t="b">
        <v>0</v>
      </c>
    </row>
    <row r="1098" spans="1:14" x14ac:dyDescent="0.2">
      <c r="A1098">
        <v>913</v>
      </c>
      <c r="B1098" t="s">
        <v>20</v>
      </c>
      <c r="C1098" t="s">
        <v>13</v>
      </c>
      <c r="D1098" t="s">
        <v>14</v>
      </c>
      <c r="E1098">
        <v>228</v>
      </c>
      <c r="F1098">
        <v>8</v>
      </c>
      <c r="G1098">
        <v>40</v>
      </c>
      <c r="H1098">
        <v>231.45620521503</v>
      </c>
      <c r="I1098">
        <v>0</v>
      </c>
      <c r="J1098">
        <v>46.446000862128997</v>
      </c>
      <c r="K1098" t="s">
        <v>29</v>
      </c>
      <c r="L1098" t="s">
        <v>29</v>
      </c>
      <c r="M1098" t="s">
        <v>26</v>
      </c>
      <c r="N1098" t="b">
        <v>0</v>
      </c>
    </row>
    <row r="1099" spans="1:14" x14ac:dyDescent="0.2">
      <c r="A1099">
        <v>914</v>
      </c>
      <c r="B1099" t="s">
        <v>20</v>
      </c>
      <c r="C1099" t="s">
        <v>19</v>
      </c>
      <c r="D1099" t="s">
        <v>18</v>
      </c>
      <c r="E1099">
        <v>97</v>
      </c>
      <c r="F1099">
        <v>99</v>
      </c>
      <c r="G1099">
        <v>107</v>
      </c>
      <c r="H1099">
        <v>175.09191269798001</v>
      </c>
      <c r="I1099">
        <v>0</v>
      </c>
      <c r="J1099">
        <v>58.396292107096002</v>
      </c>
      <c r="K1099" t="s">
        <v>29</v>
      </c>
      <c r="L1099" t="s">
        <v>29</v>
      </c>
      <c r="M1099" t="s">
        <v>26</v>
      </c>
      <c r="N1099" t="b">
        <v>0</v>
      </c>
    </row>
    <row r="1100" spans="1:14" x14ac:dyDescent="0.2">
      <c r="A1100">
        <v>915</v>
      </c>
      <c r="B1100" t="s">
        <v>20</v>
      </c>
      <c r="C1100" t="s">
        <v>19</v>
      </c>
      <c r="D1100" t="s">
        <v>14</v>
      </c>
      <c r="E1100">
        <v>212</v>
      </c>
      <c r="F1100">
        <v>7</v>
      </c>
      <c r="G1100">
        <v>40</v>
      </c>
      <c r="H1100">
        <v>215.41458461592001</v>
      </c>
      <c r="I1100">
        <v>0</v>
      </c>
      <c r="J1100">
        <v>37.253418121663003</v>
      </c>
      <c r="K1100" t="s">
        <v>29</v>
      </c>
      <c r="L1100" t="s">
        <v>29</v>
      </c>
      <c r="M1100" t="s">
        <v>26</v>
      </c>
      <c r="N1100" t="b">
        <v>0</v>
      </c>
    </row>
    <row r="1101" spans="1:14" x14ac:dyDescent="0.2">
      <c r="A1101">
        <v>916</v>
      </c>
      <c r="B1101" t="s">
        <v>20</v>
      </c>
      <c r="C1101" t="s">
        <v>19</v>
      </c>
      <c r="D1101" t="s">
        <v>18</v>
      </c>
      <c r="E1101">
        <v>97</v>
      </c>
      <c r="F1101">
        <v>99</v>
      </c>
      <c r="G1101">
        <v>106</v>
      </c>
      <c r="H1101">
        <v>174.66677328309001</v>
      </c>
      <c r="I1101">
        <v>0</v>
      </c>
      <c r="J1101">
        <v>62.352360355315</v>
      </c>
      <c r="K1101" t="s">
        <v>29</v>
      </c>
      <c r="L1101" t="s">
        <v>29</v>
      </c>
      <c r="M1101" t="s">
        <v>26</v>
      </c>
      <c r="N1101" t="b">
        <v>0</v>
      </c>
    </row>
    <row r="1102" spans="1:14" x14ac:dyDescent="0.2">
      <c r="A1102">
        <v>917</v>
      </c>
      <c r="B1102" t="s">
        <v>13</v>
      </c>
      <c r="C1102" t="s">
        <v>13</v>
      </c>
      <c r="D1102" t="s">
        <v>14</v>
      </c>
      <c r="E1102">
        <v>221</v>
      </c>
      <c r="F1102">
        <v>100</v>
      </c>
      <c r="G1102">
        <v>57</v>
      </c>
      <c r="H1102">
        <v>313.15404668735999</v>
      </c>
      <c r="I1102">
        <v>100</v>
      </c>
      <c r="J1102">
        <v>100</v>
      </c>
      <c r="K1102" t="s">
        <v>29</v>
      </c>
      <c r="L1102" t="s">
        <v>29</v>
      </c>
      <c r="M1102" t="s">
        <v>27</v>
      </c>
      <c r="N1102" t="b">
        <v>1</v>
      </c>
    </row>
    <row r="1103" spans="1:14" x14ac:dyDescent="0.2">
      <c r="A1103">
        <v>918</v>
      </c>
      <c r="B1103" t="s">
        <v>13</v>
      </c>
      <c r="C1103" t="s">
        <v>13</v>
      </c>
      <c r="D1103" t="s">
        <v>18</v>
      </c>
      <c r="E1103">
        <v>35</v>
      </c>
      <c r="F1103">
        <v>105</v>
      </c>
      <c r="G1103">
        <v>255</v>
      </c>
      <c r="H1103">
        <v>110.59515084633</v>
      </c>
      <c r="I1103">
        <v>100</v>
      </c>
      <c r="J1103">
        <v>100</v>
      </c>
      <c r="K1103" t="s">
        <v>29</v>
      </c>
      <c r="L1103" t="s">
        <v>29</v>
      </c>
      <c r="M1103" t="s">
        <v>27</v>
      </c>
      <c r="N1103" t="b">
        <v>1</v>
      </c>
    </row>
    <row r="1104" spans="1:14" x14ac:dyDescent="0.2">
      <c r="A1104">
        <v>919</v>
      </c>
      <c r="B1104" t="s">
        <v>13</v>
      </c>
      <c r="C1104" t="s">
        <v>13</v>
      </c>
      <c r="D1104" t="s">
        <v>14</v>
      </c>
      <c r="E1104">
        <v>219</v>
      </c>
      <c r="F1104">
        <v>100</v>
      </c>
      <c r="G1104">
        <v>52</v>
      </c>
      <c r="H1104">
        <v>314.33490795977002</v>
      </c>
      <c r="I1104">
        <v>100</v>
      </c>
      <c r="J1104">
        <v>100</v>
      </c>
      <c r="K1104" t="s">
        <v>29</v>
      </c>
      <c r="L1104" t="s">
        <v>29</v>
      </c>
      <c r="M1104" t="s">
        <v>27</v>
      </c>
      <c r="N1104" t="b">
        <v>1</v>
      </c>
    </row>
    <row r="1105" spans="1:14" x14ac:dyDescent="0.2">
      <c r="A1105">
        <v>920</v>
      </c>
      <c r="B1105" t="s">
        <v>13</v>
      </c>
      <c r="C1105" t="s">
        <v>13</v>
      </c>
      <c r="D1105" t="s">
        <v>18</v>
      </c>
      <c r="E1105">
        <v>12</v>
      </c>
      <c r="F1105">
        <v>98</v>
      </c>
      <c r="G1105">
        <v>255</v>
      </c>
      <c r="H1105">
        <v>99.035371316454999</v>
      </c>
      <c r="I1105">
        <v>100</v>
      </c>
      <c r="J1105">
        <v>100</v>
      </c>
      <c r="K1105" t="s">
        <v>29</v>
      </c>
      <c r="L1105" t="s">
        <v>29</v>
      </c>
      <c r="M1105" t="s">
        <v>27</v>
      </c>
      <c r="N1105" t="b">
        <v>1</v>
      </c>
    </row>
    <row r="1106" spans="1:14" x14ac:dyDescent="0.2">
      <c r="A1106">
        <v>921</v>
      </c>
      <c r="B1106" t="s">
        <v>13</v>
      </c>
      <c r="C1106" t="s">
        <v>13</v>
      </c>
      <c r="D1106" t="s">
        <v>14</v>
      </c>
      <c r="E1106">
        <v>219</v>
      </c>
      <c r="F1106">
        <v>99</v>
      </c>
      <c r="G1106">
        <v>52</v>
      </c>
      <c r="H1106">
        <v>314.78529891186002</v>
      </c>
      <c r="I1106">
        <v>100</v>
      </c>
      <c r="J1106">
        <v>100</v>
      </c>
      <c r="K1106" t="s">
        <v>29</v>
      </c>
      <c r="L1106" t="s">
        <v>29</v>
      </c>
      <c r="M1106" t="s">
        <v>27</v>
      </c>
      <c r="N1106" t="b">
        <v>1</v>
      </c>
    </row>
    <row r="1107" spans="1:14" x14ac:dyDescent="0.2">
      <c r="A1107">
        <v>922</v>
      </c>
      <c r="B1107" t="s">
        <v>13</v>
      </c>
      <c r="C1107" t="s">
        <v>13</v>
      </c>
      <c r="D1107" t="s">
        <v>18</v>
      </c>
      <c r="E1107">
        <v>12</v>
      </c>
      <c r="F1107">
        <v>95</v>
      </c>
      <c r="G1107">
        <v>254</v>
      </c>
      <c r="H1107">
        <v>96.271018036656997</v>
      </c>
      <c r="I1107">
        <v>99.998010470818002</v>
      </c>
      <c r="J1107">
        <v>99.998010470818002</v>
      </c>
      <c r="K1107" t="s">
        <v>29</v>
      </c>
      <c r="L1107" t="s">
        <v>29</v>
      </c>
      <c r="M1107" t="s">
        <v>27</v>
      </c>
      <c r="N1107" t="b">
        <v>1</v>
      </c>
    </row>
    <row r="1108" spans="1:14" x14ac:dyDescent="0.2">
      <c r="A1108">
        <v>923</v>
      </c>
      <c r="B1108" t="s">
        <v>19</v>
      </c>
      <c r="C1108" t="s">
        <v>19</v>
      </c>
      <c r="D1108" t="s">
        <v>14</v>
      </c>
      <c r="E1108">
        <v>189</v>
      </c>
      <c r="F1108">
        <v>100</v>
      </c>
      <c r="G1108">
        <v>45</v>
      </c>
      <c r="H1108">
        <v>208.05963043699001</v>
      </c>
      <c r="I1108">
        <v>100</v>
      </c>
      <c r="J1108">
        <v>100</v>
      </c>
      <c r="K1108" t="s">
        <v>29</v>
      </c>
      <c r="L1108" t="s">
        <v>29</v>
      </c>
      <c r="M1108" t="s">
        <v>27</v>
      </c>
      <c r="N1108" t="b">
        <v>1</v>
      </c>
    </row>
    <row r="1109" spans="1:14" x14ac:dyDescent="0.2">
      <c r="A1109">
        <v>924</v>
      </c>
      <c r="B1109" t="s">
        <v>19</v>
      </c>
      <c r="C1109" t="s">
        <v>19</v>
      </c>
      <c r="D1109" t="s">
        <v>18</v>
      </c>
      <c r="E1109">
        <v>0</v>
      </c>
      <c r="F1109">
        <v>197</v>
      </c>
      <c r="G1109">
        <v>231</v>
      </c>
      <c r="H1109">
        <v>123.99710502412</v>
      </c>
      <c r="I1109">
        <v>100</v>
      </c>
      <c r="J1109">
        <v>100</v>
      </c>
      <c r="K1109" t="s">
        <v>29</v>
      </c>
      <c r="L1109" t="s">
        <v>29</v>
      </c>
      <c r="M1109" t="s">
        <v>27</v>
      </c>
      <c r="N1109" t="b">
        <v>1</v>
      </c>
    </row>
    <row r="1110" spans="1:14" x14ac:dyDescent="0.2">
      <c r="A1110">
        <v>925</v>
      </c>
      <c r="B1110" t="s">
        <v>19</v>
      </c>
      <c r="C1110" t="s">
        <v>19</v>
      </c>
      <c r="D1110" t="s">
        <v>14</v>
      </c>
      <c r="E1110">
        <v>189</v>
      </c>
      <c r="F1110">
        <v>99</v>
      </c>
      <c r="G1110">
        <v>48</v>
      </c>
      <c r="H1110">
        <v>207.27165530354</v>
      </c>
      <c r="I1110">
        <v>100</v>
      </c>
      <c r="J1110">
        <v>100</v>
      </c>
      <c r="K1110" t="s">
        <v>29</v>
      </c>
      <c r="L1110" t="s">
        <v>29</v>
      </c>
      <c r="M1110" t="s">
        <v>27</v>
      </c>
      <c r="N1110" t="b">
        <v>1</v>
      </c>
    </row>
    <row r="1111" spans="1:14" x14ac:dyDescent="0.2">
      <c r="A1111">
        <v>926</v>
      </c>
      <c r="B1111" t="s">
        <v>19</v>
      </c>
      <c r="C1111" t="s">
        <v>19</v>
      </c>
      <c r="D1111" t="s">
        <v>18</v>
      </c>
      <c r="E1111">
        <v>1</v>
      </c>
      <c r="F1111">
        <v>207</v>
      </c>
      <c r="G1111">
        <v>243</v>
      </c>
      <c r="H1111">
        <v>139.70081560752999</v>
      </c>
      <c r="I1111">
        <v>100</v>
      </c>
      <c r="J1111">
        <v>100</v>
      </c>
      <c r="K1111" t="s">
        <v>29</v>
      </c>
      <c r="L1111" t="s">
        <v>29</v>
      </c>
      <c r="M1111" t="s">
        <v>27</v>
      </c>
      <c r="N1111" t="b">
        <v>1</v>
      </c>
    </row>
    <row r="1112" spans="1:14" x14ac:dyDescent="0.2">
      <c r="A1112">
        <v>927</v>
      </c>
      <c r="B1112" t="s">
        <v>19</v>
      </c>
      <c r="C1112" t="s">
        <v>19</v>
      </c>
      <c r="D1112" t="s">
        <v>14</v>
      </c>
      <c r="E1112">
        <v>189</v>
      </c>
      <c r="F1112">
        <v>99</v>
      </c>
      <c r="G1112">
        <v>49</v>
      </c>
      <c r="H1112">
        <v>206.67509681665001</v>
      </c>
      <c r="I1112">
        <v>100</v>
      </c>
      <c r="J1112">
        <v>100</v>
      </c>
      <c r="K1112" t="s">
        <v>29</v>
      </c>
      <c r="L1112" t="s">
        <v>29</v>
      </c>
      <c r="M1112" t="s">
        <v>27</v>
      </c>
      <c r="N1112" t="b">
        <v>1</v>
      </c>
    </row>
    <row r="1113" spans="1:14" x14ac:dyDescent="0.2">
      <c r="A1113">
        <v>928</v>
      </c>
      <c r="B1113" t="s">
        <v>19</v>
      </c>
      <c r="C1113" t="s">
        <v>19</v>
      </c>
      <c r="D1113" t="s">
        <v>18</v>
      </c>
      <c r="E1113">
        <v>5</v>
      </c>
      <c r="F1113">
        <v>209</v>
      </c>
      <c r="G1113">
        <v>243</v>
      </c>
      <c r="H1113">
        <v>140.76072013397001</v>
      </c>
      <c r="I1113">
        <v>100</v>
      </c>
      <c r="J1113">
        <v>100</v>
      </c>
      <c r="K1113" t="s">
        <v>29</v>
      </c>
      <c r="L1113" t="s">
        <v>29</v>
      </c>
      <c r="M1113" t="s">
        <v>27</v>
      </c>
      <c r="N1113" t="b">
        <v>1</v>
      </c>
    </row>
    <row r="1114" spans="1:14" x14ac:dyDescent="0.2">
      <c r="A1114">
        <v>929</v>
      </c>
      <c r="B1114" t="s">
        <v>21</v>
      </c>
      <c r="C1114" t="s">
        <v>21</v>
      </c>
      <c r="D1114" t="s">
        <v>14</v>
      </c>
      <c r="E1114">
        <v>142</v>
      </c>
      <c r="F1114">
        <v>100</v>
      </c>
      <c r="G1114">
        <v>36</v>
      </c>
      <c r="H1114">
        <v>213.43645315249</v>
      </c>
      <c r="I1114">
        <v>100</v>
      </c>
      <c r="J1114">
        <v>100</v>
      </c>
      <c r="K1114" t="s">
        <v>29</v>
      </c>
      <c r="L1114" t="s">
        <v>29</v>
      </c>
      <c r="M1114" t="s">
        <v>27</v>
      </c>
      <c r="N1114" t="b">
        <v>1</v>
      </c>
    </row>
    <row r="1115" spans="1:14" x14ac:dyDescent="0.2">
      <c r="A1115">
        <v>930</v>
      </c>
      <c r="B1115" t="s">
        <v>21</v>
      </c>
      <c r="C1115" t="s">
        <v>19</v>
      </c>
      <c r="D1115" t="s">
        <v>18</v>
      </c>
      <c r="E1115">
        <v>0</v>
      </c>
      <c r="F1115">
        <v>183</v>
      </c>
      <c r="G1115">
        <v>68</v>
      </c>
      <c r="H1115">
        <v>99.101730976921999</v>
      </c>
      <c r="I1115">
        <v>0</v>
      </c>
      <c r="J1115">
        <v>100</v>
      </c>
      <c r="K1115" t="s">
        <v>29</v>
      </c>
      <c r="L1115" t="s">
        <v>29</v>
      </c>
      <c r="M1115" t="s">
        <v>27</v>
      </c>
      <c r="N1115" t="b">
        <v>0</v>
      </c>
    </row>
    <row r="1116" spans="1:14" x14ac:dyDescent="0.2">
      <c r="A1116">
        <v>931</v>
      </c>
      <c r="B1116" t="s">
        <v>21</v>
      </c>
      <c r="C1116" t="s">
        <v>21</v>
      </c>
      <c r="D1116" t="s">
        <v>14</v>
      </c>
      <c r="E1116">
        <v>129</v>
      </c>
      <c r="F1116">
        <v>99</v>
      </c>
      <c r="G1116">
        <v>37</v>
      </c>
      <c r="H1116">
        <v>205.84134344502999</v>
      </c>
      <c r="I1116">
        <v>100</v>
      </c>
      <c r="J1116">
        <v>100</v>
      </c>
      <c r="K1116" t="s">
        <v>29</v>
      </c>
      <c r="L1116" t="s">
        <v>29</v>
      </c>
      <c r="M1116" t="s">
        <v>27</v>
      </c>
      <c r="N1116" t="b">
        <v>1</v>
      </c>
    </row>
    <row r="1117" spans="1:14" x14ac:dyDescent="0.2">
      <c r="A1117">
        <v>932</v>
      </c>
      <c r="B1117" t="s">
        <v>21</v>
      </c>
      <c r="C1117" t="s">
        <v>21</v>
      </c>
      <c r="D1117" t="s">
        <v>18</v>
      </c>
      <c r="E1117">
        <v>1</v>
      </c>
      <c r="F1117">
        <v>190</v>
      </c>
      <c r="G1117">
        <v>29</v>
      </c>
      <c r="H1117">
        <v>71.286199179036004</v>
      </c>
      <c r="I1117">
        <v>100</v>
      </c>
      <c r="J1117">
        <v>100</v>
      </c>
      <c r="K1117" t="s">
        <v>29</v>
      </c>
      <c r="L1117" t="s">
        <v>29</v>
      </c>
      <c r="M1117" t="s">
        <v>27</v>
      </c>
      <c r="N1117" t="b">
        <v>1</v>
      </c>
    </row>
    <row r="1118" spans="1:14" x14ac:dyDescent="0.2">
      <c r="A1118">
        <v>933</v>
      </c>
      <c r="B1118" t="s">
        <v>21</v>
      </c>
      <c r="C1118" t="s">
        <v>21</v>
      </c>
      <c r="D1118" t="s">
        <v>14</v>
      </c>
      <c r="E1118">
        <v>129</v>
      </c>
      <c r="F1118">
        <v>94</v>
      </c>
      <c r="G1118">
        <v>38</v>
      </c>
      <c r="H1118">
        <v>209.64943454210999</v>
      </c>
      <c r="I1118">
        <v>100</v>
      </c>
      <c r="J1118">
        <v>100</v>
      </c>
      <c r="K1118" t="s">
        <v>29</v>
      </c>
      <c r="L1118" t="s">
        <v>29</v>
      </c>
      <c r="M1118" t="s">
        <v>27</v>
      </c>
      <c r="N1118" t="b">
        <v>1</v>
      </c>
    </row>
    <row r="1119" spans="1:14" x14ac:dyDescent="0.2">
      <c r="A1119">
        <v>934</v>
      </c>
      <c r="B1119" t="s">
        <v>21</v>
      </c>
      <c r="C1119" t="s">
        <v>21</v>
      </c>
      <c r="D1119" t="s">
        <v>18</v>
      </c>
      <c r="E1119">
        <v>7</v>
      </c>
      <c r="F1119">
        <v>187</v>
      </c>
      <c r="G1119">
        <v>33</v>
      </c>
      <c r="H1119">
        <v>75.659420595054996</v>
      </c>
      <c r="I1119">
        <v>99.969493885882002</v>
      </c>
      <c r="J1119">
        <v>99.969493885882002</v>
      </c>
      <c r="K1119" t="s">
        <v>29</v>
      </c>
      <c r="L1119" t="s">
        <v>29</v>
      </c>
      <c r="M1119" t="s">
        <v>27</v>
      </c>
      <c r="N1119" t="b">
        <v>1</v>
      </c>
    </row>
    <row r="1120" spans="1:14" x14ac:dyDescent="0.2">
      <c r="A1120">
        <v>935</v>
      </c>
      <c r="B1120" t="s">
        <v>22</v>
      </c>
      <c r="C1120" t="s">
        <v>22</v>
      </c>
      <c r="D1120" t="s">
        <v>14</v>
      </c>
      <c r="E1120">
        <v>281</v>
      </c>
      <c r="F1120">
        <v>96</v>
      </c>
      <c r="G1120">
        <v>69</v>
      </c>
      <c r="H1120">
        <v>189.83504981291</v>
      </c>
      <c r="I1120">
        <v>100</v>
      </c>
      <c r="J1120">
        <v>100</v>
      </c>
      <c r="K1120" t="s">
        <v>29</v>
      </c>
      <c r="L1120" t="s">
        <v>29</v>
      </c>
      <c r="M1120" t="s">
        <v>27</v>
      </c>
      <c r="N1120" t="b">
        <v>1</v>
      </c>
    </row>
    <row r="1121" spans="1:14" x14ac:dyDescent="0.2">
      <c r="A1121">
        <v>936</v>
      </c>
      <c r="B1121" t="s">
        <v>22</v>
      </c>
      <c r="C1121" t="s">
        <v>24</v>
      </c>
      <c r="D1121" t="s">
        <v>18</v>
      </c>
      <c r="E1121">
        <v>204</v>
      </c>
      <c r="F1121">
        <v>102</v>
      </c>
      <c r="G1121">
        <v>251</v>
      </c>
      <c r="H1121">
        <v>177.18042029238001</v>
      </c>
      <c r="I1121">
        <v>25.624590542280998</v>
      </c>
      <c r="J1121">
        <v>74.375409457719002</v>
      </c>
      <c r="K1121" t="s">
        <v>29</v>
      </c>
      <c r="L1121" t="s">
        <v>29</v>
      </c>
      <c r="M1121" t="s">
        <v>27</v>
      </c>
      <c r="N1121" t="b">
        <v>0</v>
      </c>
    </row>
    <row r="1122" spans="1:14" x14ac:dyDescent="0.2">
      <c r="A1122">
        <v>937</v>
      </c>
      <c r="B1122" t="s">
        <v>22</v>
      </c>
      <c r="C1122" t="s">
        <v>22</v>
      </c>
      <c r="D1122" t="s">
        <v>14</v>
      </c>
      <c r="E1122">
        <v>293</v>
      </c>
      <c r="F1122">
        <v>91</v>
      </c>
      <c r="G1122">
        <v>60</v>
      </c>
      <c r="H1122">
        <v>200.73859894904999</v>
      </c>
      <c r="I1122">
        <v>100</v>
      </c>
      <c r="J1122">
        <v>100</v>
      </c>
      <c r="K1122" t="s">
        <v>29</v>
      </c>
      <c r="L1122" t="s">
        <v>29</v>
      </c>
      <c r="M1122" t="s">
        <v>27</v>
      </c>
      <c r="N1122" t="b">
        <v>1</v>
      </c>
    </row>
    <row r="1123" spans="1:14" x14ac:dyDescent="0.2">
      <c r="A1123">
        <v>938</v>
      </c>
      <c r="B1123" t="s">
        <v>22</v>
      </c>
      <c r="C1123" t="s">
        <v>22</v>
      </c>
      <c r="D1123" t="s">
        <v>18</v>
      </c>
      <c r="E1123">
        <v>225</v>
      </c>
      <c r="F1123">
        <v>59</v>
      </c>
      <c r="G1123">
        <v>246</v>
      </c>
      <c r="H1123">
        <v>163.54325674117001</v>
      </c>
      <c r="I1123">
        <v>99.34677125204</v>
      </c>
      <c r="J1123">
        <v>99.34677125204</v>
      </c>
      <c r="K1123" t="s">
        <v>29</v>
      </c>
      <c r="L1123" t="s">
        <v>29</v>
      </c>
      <c r="M1123" t="s">
        <v>27</v>
      </c>
      <c r="N1123" t="b">
        <v>1</v>
      </c>
    </row>
    <row r="1124" spans="1:14" x14ac:dyDescent="0.2">
      <c r="A1124">
        <v>939</v>
      </c>
      <c r="B1124" t="s">
        <v>22</v>
      </c>
      <c r="C1124" t="s">
        <v>22</v>
      </c>
      <c r="D1124" t="s">
        <v>14</v>
      </c>
      <c r="E1124">
        <v>293</v>
      </c>
      <c r="F1124">
        <v>92</v>
      </c>
      <c r="G1124">
        <v>60</v>
      </c>
      <c r="H1124">
        <v>200.69123217636999</v>
      </c>
      <c r="I1124">
        <v>100</v>
      </c>
      <c r="J1124">
        <v>100</v>
      </c>
      <c r="K1124" t="s">
        <v>29</v>
      </c>
      <c r="L1124" t="s">
        <v>29</v>
      </c>
      <c r="M1124" t="s">
        <v>27</v>
      </c>
      <c r="N1124" t="b">
        <v>1</v>
      </c>
    </row>
    <row r="1125" spans="1:14" x14ac:dyDescent="0.2">
      <c r="A1125">
        <v>940</v>
      </c>
      <c r="B1125" t="s">
        <v>22</v>
      </c>
      <c r="C1125" t="s">
        <v>22</v>
      </c>
      <c r="D1125" t="s">
        <v>18</v>
      </c>
      <c r="E1125">
        <v>225</v>
      </c>
      <c r="F1125">
        <v>60</v>
      </c>
      <c r="G1125">
        <v>246</v>
      </c>
      <c r="H1125">
        <v>163.80851909750999</v>
      </c>
      <c r="I1125">
        <v>99.439100143320005</v>
      </c>
      <c r="J1125">
        <v>99.439100143320005</v>
      </c>
      <c r="K1125" t="s">
        <v>29</v>
      </c>
      <c r="L1125" t="s">
        <v>29</v>
      </c>
      <c r="M1125" t="s">
        <v>27</v>
      </c>
      <c r="N1125" t="b">
        <v>1</v>
      </c>
    </row>
    <row r="1126" spans="1:14" x14ac:dyDescent="0.2">
      <c r="A1126">
        <v>941</v>
      </c>
      <c r="B1126" t="s">
        <v>23</v>
      </c>
      <c r="C1126" t="s">
        <v>23</v>
      </c>
      <c r="D1126" t="s">
        <v>14</v>
      </c>
      <c r="E1126">
        <v>355</v>
      </c>
      <c r="F1126">
        <v>94</v>
      </c>
      <c r="G1126">
        <v>55</v>
      </c>
      <c r="H1126">
        <v>147.61958331549999</v>
      </c>
      <c r="I1126">
        <v>100</v>
      </c>
      <c r="J1126">
        <v>100</v>
      </c>
      <c r="K1126" t="s">
        <v>29</v>
      </c>
      <c r="L1126" t="s">
        <v>29</v>
      </c>
      <c r="M1126" t="s">
        <v>27</v>
      </c>
      <c r="N1126" t="b">
        <v>1</v>
      </c>
    </row>
    <row r="1127" spans="1:14" x14ac:dyDescent="0.2">
      <c r="A1127">
        <v>942</v>
      </c>
      <c r="B1127" t="s">
        <v>23</v>
      </c>
      <c r="C1127" t="s">
        <v>23</v>
      </c>
      <c r="D1127" t="s">
        <v>18</v>
      </c>
      <c r="E1127">
        <v>248</v>
      </c>
      <c r="F1127">
        <v>31</v>
      </c>
      <c r="G1127">
        <v>52</v>
      </c>
      <c r="H1127">
        <v>61.150470313375003</v>
      </c>
      <c r="I1127">
        <v>100</v>
      </c>
      <c r="J1127">
        <v>100</v>
      </c>
      <c r="K1127" t="s">
        <v>29</v>
      </c>
      <c r="L1127" t="s">
        <v>29</v>
      </c>
      <c r="M1127" t="s">
        <v>27</v>
      </c>
      <c r="N1127" t="b">
        <v>1</v>
      </c>
    </row>
    <row r="1128" spans="1:14" x14ac:dyDescent="0.2">
      <c r="A1128">
        <v>943</v>
      </c>
      <c r="B1128" t="s">
        <v>23</v>
      </c>
      <c r="C1128" t="s">
        <v>23</v>
      </c>
      <c r="D1128" t="s">
        <v>14</v>
      </c>
      <c r="E1128">
        <v>15</v>
      </c>
      <c r="F1128">
        <v>84</v>
      </c>
      <c r="G1128">
        <v>49</v>
      </c>
      <c r="H1128">
        <v>259.44392432953998</v>
      </c>
      <c r="I1128">
        <v>100</v>
      </c>
      <c r="J1128">
        <v>100</v>
      </c>
      <c r="K1128" t="s">
        <v>29</v>
      </c>
      <c r="L1128" t="s">
        <v>29</v>
      </c>
      <c r="M1128" t="s">
        <v>27</v>
      </c>
      <c r="N1128" t="b">
        <v>1</v>
      </c>
    </row>
    <row r="1129" spans="1:14" x14ac:dyDescent="0.2">
      <c r="A1129">
        <v>944</v>
      </c>
      <c r="B1129" t="s">
        <v>23</v>
      </c>
      <c r="C1129" t="s">
        <v>23</v>
      </c>
      <c r="D1129" t="s">
        <v>18</v>
      </c>
      <c r="E1129">
        <v>230</v>
      </c>
      <c r="F1129">
        <v>73</v>
      </c>
      <c r="G1129">
        <v>23</v>
      </c>
      <c r="H1129">
        <v>80.844387833702996</v>
      </c>
      <c r="I1129">
        <v>100</v>
      </c>
      <c r="J1129">
        <v>100</v>
      </c>
      <c r="K1129" t="s">
        <v>29</v>
      </c>
      <c r="L1129" t="s">
        <v>29</v>
      </c>
      <c r="M1129" t="s">
        <v>27</v>
      </c>
      <c r="N1129" t="b">
        <v>1</v>
      </c>
    </row>
    <row r="1130" spans="1:14" x14ac:dyDescent="0.2">
      <c r="A1130">
        <v>945</v>
      </c>
      <c r="B1130" t="s">
        <v>23</v>
      </c>
      <c r="C1130" t="s">
        <v>23</v>
      </c>
      <c r="D1130" t="s">
        <v>14</v>
      </c>
      <c r="E1130">
        <v>16</v>
      </c>
      <c r="F1130">
        <v>78</v>
      </c>
      <c r="G1130">
        <v>50</v>
      </c>
      <c r="H1130">
        <v>256.79048953885001</v>
      </c>
      <c r="I1130">
        <v>100</v>
      </c>
      <c r="J1130">
        <v>100</v>
      </c>
      <c r="K1130" t="s">
        <v>29</v>
      </c>
      <c r="L1130" t="s">
        <v>29</v>
      </c>
      <c r="M1130" t="s">
        <v>27</v>
      </c>
      <c r="N1130" t="b">
        <v>1</v>
      </c>
    </row>
    <row r="1131" spans="1:14" x14ac:dyDescent="0.2">
      <c r="A1131">
        <v>946</v>
      </c>
      <c r="B1131" t="s">
        <v>23</v>
      </c>
      <c r="C1131" t="s">
        <v>23</v>
      </c>
      <c r="D1131" t="s">
        <v>18</v>
      </c>
      <c r="E1131">
        <v>222</v>
      </c>
      <c r="F1131">
        <v>81</v>
      </c>
      <c r="G1131">
        <v>32</v>
      </c>
      <c r="H1131">
        <v>93.375496117227001</v>
      </c>
      <c r="I1131">
        <v>99.986515413324994</v>
      </c>
      <c r="J1131">
        <v>99.986515413324994</v>
      </c>
      <c r="K1131" t="s">
        <v>29</v>
      </c>
      <c r="L1131" t="s">
        <v>29</v>
      </c>
      <c r="M1131" t="s">
        <v>27</v>
      </c>
      <c r="N1131" t="b">
        <v>1</v>
      </c>
    </row>
    <row r="1132" spans="1:14" x14ac:dyDescent="0.2">
      <c r="A1132">
        <v>947</v>
      </c>
      <c r="B1132" t="s">
        <v>24</v>
      </c>
      <c r="C1132" t="s">
        <v>23</v>
      </c>
      <c r="D1132" t="s">
        <v>14</v>
      </c>
      <c r="E1132">
        <v>27</v>
      </c>
      <c r="F1132">
        <v>5</v>
      </c>
      <c r="G1132">
        <v>70</v>
      </c>
      <c r="H1132">
        <v>385.45531686886</v>
      </c>
      <c r="I1132">
        <v>0</v>
      </c>
      <c r="J1132">
        <v>81.801032750410002</v>
      </c>
      <c r="K1132" t="s">
        <v>29</v>
      </c>
      <c r="L1132" t="s">
        <v>29</v>
      </c>
      <c r="M1132" t="s">
        <v>27</v>
      </c>
      <c r="N1132" t="b">
        <v>0</v>
      </c>
    </row>
    <row r="1133" spans="1:14" x14ac:dyDescent="0.2">
      <c r="A1133">
        <v>948</v>
      </c>
      <c r="B1133" t="s">
        <v>24</v>
      </c>
      <c r="C1133" t="s">
        <v>24</v>
      </c>
      <c r="D1133" t="s">
        <v>18</v>
      </c>
      <c r="E1133">
        <v>182</v>
      </c>
      <c r="F1133">
        <v>178</v>
      </c>
      <c r="G1133">
        <v>175</v>
      </c>
      <c r="H1133">
        <v>132.28692279801001</v>
      </c>
      <c r="I1133">
        <v>97.102012740377006</v>
      </c>
      <c r="J1133">
        <v>97.102012740377006</v>
      </c>
      <c r="K1133" t="s">
        <v>29</v>
      </c>
      <c r="L1133" t="s">
        <v>29</v>
      </c>
      <c r="M1133" t="s">
        <v>27</v>
      </c>
      <c r="N1133" t="b">
        <v>1</v>
      </c>
    </row>
    <row r="1134" spans="1:14" x14ac:dyDescent="0.2">
      <c r="A1134">
        <v>949</v>
      </c>
      <c r="B1134" t="s">
        <v>24</v>
      </c>
      <c r="C1134" t="s">
        <v>25</v>
      </c>
      <c r="D1134" t="s">
        <v>14</v>
      </c>
      <c r="E1134">
        <v>57</v>
      </c>
      <c r="F1134">
        <v>4</v>
      </c>
      <c r="G1134">
        <v>81</v>
      </c>
      <c r="H1134">
        <v>363.63901156928</v>
      </c>
      <c r="I1134">
        <v>2.6247784806629002</v>
      </c>
      <c r="J1134">
        <v>89.906013167736006</v>
      </c>
      <c r="K1134" t="s">
        <v>29</v>
      </c>
      <c r="L1134" t="s">
        <v>29</v>
      </c>
      <c r="M1134" t="s">
        <v>27</v>
      </c>
      <c r="N1134" t="b">
        <v>0</v>
      </c>
    </row>
    <row r="1135" spans="1:14" x14ac:dyDescent="0.2">
      <c r="A1135">
        <v>950</v>
      </c>
      <c r="B1135" t="s">
        <v>24</v>
      </c>
      <c r="C1135" t="s">
        <v>24</v>
      </c>
      <c r="D1135" t="s">
        <v>18</v>
      </c>
      <c r="E1135">
        <v>208</v>
      </c>
      <c r="F1135">
        <v>208</v>
      </c>
      <c r="G1135">
        <v>204</v>
      </c>
      <c r="H1135">
        <v>83.768507435776996</v>
      </c>
      <c r="I1135">
        <v>99.998821019744</v>
      </c>
      <c r="J1135">
        <v>99.998821019744</v>
      </c>
      <c r="K1135" t="s">
        <v>29</v>
      </c>
      <c r="L1135" t="s">
        <v>29</v>
      </c>
      <c r="M1135" t="s">
        <v>27</v>
      </c>
      <c r="N1135" t="b">
        <v>1</v>
      </c>
    </row>
    <row r="1136" spans="1:14" x14ac:dyDescent="0.2">
      <c r="A1136">
        <v>951</v>
      </c>
      <c r="B1136" t="s">
        <v>24</v>
      </c>
      <c r="C1136" t="s">
        <v>25</v>
      </c>
      <c r="D1136" t="s">
        <v>14</v>
      </c>
      <c r="E1136">
        <v>77</v>
      </c>
      <c r="F1136">
        <v>4</v>
      </c>
      <c r="G1136">
        <v>81</v>
      </c>
      <c r="H1136">
        <v>353.41364862747997</v>
      </c>
      <c r="I1136">
        <v>0.38103168141006</v>
      </c>
      <c r="J1136">
        <v>73.566452116822006</v>
      </c>
      <c r="K1136" t="s">
        <v>29</v>
      </c>
      <c r="L1136" t="s">
        <v>29</v>
      </c>
      <c r="M1136" t="s">
        <v>27</v>
      </c>
      <c r="N1136" t="b">
        <v>0</v>
      </c>
    </row>
    <row r="1137" spans="1:14" x14ac:dyDescent="0.2">
      <c r="A1137">
        <v>952</v>
      </c>
      <c r="B1137" t="s">
        <v>24</v>
      </c>
      <c r="C1137" t="s">
        <v>24</v>
      </c>
      <c r="D1137" t="s">
        <v>18</v>
      </c>
      <c r="E1137">
        <v>207</v>
      </c>
      <c r="F1137">
        <v>208</v>
      </c>
      <c r="G1137">
        <v>204</v>
      </c>
      <c r="H1137">
        <v>84.215999194988996</v>
      </c>
      <c r="I1137">
        <v>99.990568157954002</v>
      </c>
      <c r="J1137">
        <v>99.990568157954002</v>
      </c>
      <c r="K1137" t="s">
        <v>29</v>
      </c>
      <c r="L1137" t="s">
        <v>29</v>
      </c>
      <c r="M1137" t="s">
        <v>27</v>
      </c>
      <c r="N1137" t="b">
        <v>1</v>
      </c>
    </row>
    <row r="1138" spans="1:14" x14ac:dyDescent="0.2">
      <c r="A1138">
        <v>953</v>
      </c>
      <c r="B1138" t="s">
        <v>25</v>
      </c>
      <c r="C1138" t="s">
        <v>25</v>
      </c>
      <c r="D1138" t="s">
        <v>14</v>
      </c>
      <c r="E1138">
        <v>83</v>
      </c>
      <c r="F1138">
        <v>47</v>
      </c>
      <c r="G1138">
        <v>44</v>
      </c>
      <c r="H1138">
        <v>102.26049466846</v>
      </c>
      <c r="I1138">
        <v>100</v>
      </c>
      <c r="J1138">
        <v>100</v>
      </c>
      <c r="K1138" t="s">
        <v>29</v>
      </c>
      <c r="L1138" t="s">
        <v>29</v>
      </c>
      <c r="M1138" t="s">
        <v>27</v>
      </c>
      <c r="N1138" t="b">
        <v>1</v>
      </c>
    </row>
    <row r="1139" spans="1:14" x14ac:dyDescent="0.2">
      <c r="A1139">
        <v>954</v>
      </c>
      <c r="B1139" t="s">
        <v>25</v>
      </c>
      <c r="C1139" t="s">
        <v>25</v>
      </c>
      <c r="D1139" t="s">
        <v>18</v>
      </c>
      <c r="E1139">
        <v>125</v>
      </c>
      <c r="F1139">
        <v>166</v>
      </c>
      <c r="G1139">
        <v>60</v>
      </c>
      <c r="H1139">
        <v>70.70051299392</v>
      </c>
      <c r="I1139">
        <v>100</v>
      </c>
      <c r="J1139">
        <v>100</v>
      </c>
      <c r="K1139" t="s">
        <v>29</v>
      </c>
      <c r="L1139" t="s">
        <v>29</v>
      </c>
      <c r="M1139" t="s">
        <v>27</v>
      </c>
      <c r="N1139" t="b">
        <v>1</v>
      </c>
    </row>
    <row r="1140" spans="1:14" x14ac:dyDescent="0.2">
      <c r="A1140">
        <v>955</v>
      </c>
      <c r="B1140" t="s">
        <v>25</v>
      </c>
      <c r="C1140" t="s">
        <v>25</v>
      </c>
      <c r="D1140" t="s">
        <v>14</v>
      </c>
      <c r="E1140">
        <v>64</v>
      </c>
      <c r="F1140">
        <v>97</v>
      </c>
      <c r="G1140">
        <v>32</v>
      </c>
      <c r="H1140">
        <v>77.710386818572999</v>
      </c>
      <c r="I1140">
        <v>100</v>
      </c>
      <c r="J1140">
        <v>100</v>
      </c>
      <c r="K1140" t="s">
        <v>29</v>
      </c>
      <c r="L1140" t="s">
        <v>29</v>
      </c>
      <c r="M1140" t="s">
        <v>27</v>
      </c>
      <c r="N1140" t="b">
        <v>1</v>
      </c>
    </row>
    <row r="1141" spans="1:14" x14ac:dyDescent="0.2">
      <c r="A1141">
        <v>956</v>
      </c>
      <c r="B1141" t="s">
        <v>25</v>
      </c>
      <c r="C1141" t="s">
        <v>25</v>
      </c>
      <c r="D1141" t="s">
        <v>18</v>
      </c>
      <c r="E1141">
        <v>147</v>
      </c>
      <c r="F1141">
        <v>159</v>
      </c>
      <c r="G1141">
        <v>3</v>
      </c>
      <c r="H1141">
        <v>36.8699710032</v>
      </c>
      <c r="I1141">
        <v>100</v>
      </c>
      <c r="J1141">
        <v>100</v>
      </c>
      <c r="K1141" t="s">
        <v>29</v>
      </c>
      <c r="L1141" t="s">
        <v>29</v>
      </c>
      <c r="M1141" t="s">
        <v>27</v>
      </c>
      <c r="N1141" t="b">
        <v>1</v>
      </c>
    </row>
    <row r="1142" spans="1:14" x14ac:dyDescent="0.2">
      <c r="A1142">
        <v>957</v>
      </c>
      <c r="B1142" t="s">
        <v>25</v>
      </c>
      <c r="C1142" t="s">
        <v>25</v>
      </c>
      <c r="D1142" t="s">
        <v>14</v>
      </c>
      <c r="E1142">
        <v>70</v>
      </c>
      <c r="F1142">
        <v>94</v>
      </c>
      <c r="G1142">
        <v>32</v>
      </c>
      <c r="H1142">
        <v>74.705941220019</v>
      </c>
      <c r="I1142">
        <v>100</v>
      </c>
      <c r="J1142">
        <v>100</v>
      </c>
      <c r="K1142" t="s">
        <v>29</v>
      </c>
      <c r="L1142" t="s">
        <v>29</v>
      </c>
      <c r="M1142" t="s">
        <v>27</v>
      </c>
      <c r="N1142" t="b">
        <v>1</v>
      </c>
    </row>
    <row r="1143" spans="1:14" x14ac:dyDescent="0.2">
      <c r="A1143">
        <v>958</v>
      </c>
      <c r="B1143" t="s">
        <v>25</v>
      </c>
      <c r="C1143" t="s">
        <v>25</v>
      </c>
      <c r="D1143" t="s">
        <v>18</v>
      </c>
      <c r="E1143">
        <v>134</v>
      </c>
      <c r="F1143">
        <v>158</v>
      </c>
      <c r="G1143">
        <v>6</v>
      </c>
      <c r="H1143">
        <v>30.618152809043</v>
      </c>
      <c r="I1143">
        <v>100</v>
      </c>
      <c r="J1143">
        <v>100</v>
      </c>
      <c r="K1143" t="s">
        <v>29</v>
      </c>
      <c r="L1143" t="s">
        <v>29</v>
      </c>
      <c r="M1143" t="s">
        <v>27</v>
      </c>
      <c r="N1143" t="b">
        <v>1</v>
      </c>
    </row>
    <row r="1144" spans="1:14" x14ac:dyDescent="0.2">
      <c r="A1144">
        <v>959</v>
      </c>
      <c r="B1144" t="s">
        <v>20</v>
      </c>
      <c r="C1144" t="s">
        <v>20</v>
      </c>
      <c r="D1144" t="s">
        <v>14</v>
      </c>
      <c r="E1144">
        <v>223</v>
      </c>
      <c r="F1144">
        <v>80</v>
      </c>
      <c r="G1144">
        <v>4</v>
      </c>
      <c r="H1144">
        <v>237.42010534599001</v>
      </c>
      <c r="I1144">
        <v>99.999661430309999</v>
      </c>
      <c r="J1144">
        <v>99.999661430309999</v>
      </c>
      <c r="K1144" t="s">
        <v>29</v>
      </c>
      <c r="L1144" t="s">
        <v>29</v>
      </c>
      <c r="M1144" t="s">
        <v>27</v>
      </c>
      <c r="N1144" t="b">
        <v>1</v>
      </c>
    </row>
    <row r="1145" spans="1:14" x14ac:dyDescent="0.2">
      <c r="A1145">
        <v>960</v>
      </c>
      <c r="B1145" t="s">
        <v>20</v>
      </c>
      <c r="C1145" t="s">
        <v>20</v>
      </c>
      <c r="D1145" t="s">
        <v>18</v>
      </c>
      <c r="E1145">
        <v>2</v>
      </c>
      <c r="F1145">
        <v>6</v>
      </c>
      <c r="G1145">
        <v>18</v>
      </c>
      <c r="H1145">
        <v>19.309920734131001</v>
      </c>
      <c r="I1145">
        <v>100</v>
      </c>
      <c r="J1145">
        <v>100</v>
      </c>
      <c r="K1145" t="s">
        <v>29</v>
      </c>
      <c r="L1145" t="s">
        <v>29</v>
      </c>
      <c r="M1145" t="s">
        <v>27</v>
      </c>
      <c r="N1145" t="b">
        <v>1</v>
      </c>
    </row>
    <row r="1146" spans="1:14" x14ac:dyDescent="0.2">
      <c r="A1146">
        <v>961</v>
      </c>
      <c r="B1146" t="s">
        <v>20</v>
      </c>
      <c r="C1146" t="s">
        <v>19</v>
      </c>
      <c r="D1146" t="s">
        <v>14</v>
      </c>
      <c r="E1146">
        <v>110</v>
      </c>
      <c r="F1146">
        <v>6</v>
      </c>
      <c r="G1146">
        <v>36</v>
      </c>
      <c r="H1146">
        <v>116.16224402907</v>
      </c>
      <c r="I1146">
        <v>0</v>
      </c>
      <c r="J1146">
        <v>49.898349796072999</v>
      </c>
      <c r="K1146" t="s">
        <v>29</v>
      </c>
      <c r="L1146" t="s">
        <v>29</v>
      </c>
      <c r="M1146" t="s">
        <v>27</v>
      </c>
      <c r="N1146" t="b">
        <v>0</v>
      </c>
    </row>
    <row r="1147" spans="1:14" x14ac:dyDescent="0.2">
      <c r="A1147">
        <v>962</v>
      </c>
      <c r="B1147" t="s">
        <v>20</v>
      </c>
      <c r="C1147" t="s">
        <v>19</v>
      </c>
      <c r="D1147" t="s">
        <v>18</v>
      </c>
      <c r="E1147">
        <v>92</v>
      </c>
      <c r="F1147">
        <v>94</v>
      </c>
      <c r="G1147">
        <v>91</v>
      </c>
      <c r="H1147">
        <v>159.91587310129</v>
      </c>
      <c r="I1147">
        <v>0</v>
      </c>
      <c r="J1147">
        <v>53.029942414182997</v>
      </c>
      <c r="K1147" t="s">
        <v>29</v>
      </c>
      <c r="L1147" t="s">
        <v>29</v>
      </c>
      <c r="M1147" t="s">
        <v>27</v>
      </c>
      <c r="N1147" t="b">
        <v>0</v>
      </c>
    </row>
    <row r="1148" spans="1:14" x14ac:dyDescent="0.2">
      <c r="A1148">
        <v>963</v>
      </c>
      <c r="B1148" t="s">
        <v>20</v>
      </c>
      <c r="C1148" t="s">
        <v>19</v>
      </c>
      <c r="D1148" t="s">
        <v>14</v>
      </c>
      <c r="E1148">
        <v>122</v>
      </c>
      <c r="F1148">
        <v>6</v>
      </c>
      <c r="G1148">
        <v>35</v>
      </c>
      <c r="H1148">
        <v>127.48311469719999</v>
      </c>
      <c r="I1148">
        <v>0</v>
      </c>
      <c r="J1148">
        <v>57.080550141662002</v>
      </c>
      <c r="K1148" t="s">
        <v>29</v>
      </c>
      <c r="L1148" t="s">
        <v>29</v>
      </c>
      <c r="M1148" t="s">
        <v>27</v>
      </c>
      <c r="N1148" t="b">
        <v>0</v>
      </c>
    </row>
    <row r="1149" spans="1:14" x14ac:dyDescent="0.2">
      <c r="A1149">
        <v>964</v>
      </c>
      <c r="B1149" t="s">
        <v>20</v>
      </c>
      <c r="C1149" t="s">
        <v>19</v>
      </c>
      <c r="D1149" t="s">
        <v>18</v>
      </c>
      <c r="E1149">
        <v>89</v>
      </c>
      <c r="F1149">
        <v>93</v>
      </c>
      <c r="G1149">
        <v>90</v>
      </c>
      <c r="H1149">
        <v>157.42489782379999</v>
      </c>
      <c r="I1149">
        <v>0</v>
      </c>
      <c r="J1149">
        <v>59.629063337029997</v>
      </c>
      <c r="K1149" t="s">
        <v>29</v>
      </c>
      <c r="L1149" t="s">
        <v>29</v>
      </c>
      <c r="M1149" t="s">
        <v>27</v>
      </c>
      <c r="N1149" t="b">
        <v>0</v>
      </c>
    </row>
    <row r="1150" spans="1:14" x14ac:dyDescent="0.2">
      <c r="A1150">
        <v>965</v>
      </c>
      <c r="B1150" t="s">
        <v>13</v>
      </c>
      <c r="C1150" t="s">
        <v>13</v>
      </c>
      <c r="D1150" t="s">
        <v>14</v>
      </c>
      <c r="E1150">
        <v>219</v>
      </c>
      <c r="F1150">
        <v>100</v>
      </c>
      <c r="G1150">
        <v>59</v>
      </c>
      <c r="H1150">
        <v>310.89852553405001</v>
      </c>
      <c r="I1150">
        <v>100</v>
      </c>
      <c r="J1150">
        <v>100</v>
      </c>
      <c r="K1150" t="s">
        <v>29</v>
      </c>
      <c r="L1150" t="s">
        <v>29</v>
      </c>
      <c r="M1150" t="s">
        <v>28</v>
      </c>
      <c r="N1150" t="b">
        <v>1</v>
      </c>
    </row>
    <row r="1151" spans="1:14" x14ac:dyDescent="0.2">
      <c r="A1151">
        <v>966</v>
      </c>
      <c r="B1151" t="s">
        <v>13</v>
      </c>
      <c r="C1151" t="s">
        <v>13</v>
      </c>
      <c r="D1151" t="s">
        <v>18</v>
      </c>
      <c r="E1151">
        <v>44</v>
      </c>
      <c r="F1151">
        <v>117</v>
      </c>
      <c r="G1151">
        <v>255</v>
      </c>
      <c r="H1151">
        <v>124.69635723553</v>
      </c>
      <c r="I1151">
        <v>99.878227768244997</v>
      </c>
      <c r="J1151">
        <v>99.878227768244997</v>
      </c>
      <c r="K1151" t="s">
        <v>29</v>
      </c>
      <c r="L1151" t="s">
        <v>29</v>
      </c>
      <c r="M1151" t="s">
        <v>28</v>
      </c>
      <c r="N1151" t="b">
        <v>1</v>
      </c>
    </row>
    <row r="1152" spans="1:14" x14ac:dyDescent="0.2">
      <c r="A1152">
        <v>967</v>
      </c>
      <c r="B1152" t="s">
        <v>13</v>
      </c>
      <c r="C1152" t="s">
        <v>13</v>
      </c>
      <c r="D1152" t="s">
        <v>14</v>
      </c>
      <c r="E1152">
        <v>219</v>
      </c>
      <c r="F1152">
        <v>100</v>
      </c>
      <c r="G1152">
        <v>52</v>
      </c>
      <c r="H1152">
        <v>314.75813972596001</v>
      </c>
      <c r="I1152">
        <v>100</v>
      </c>
      <c r="J1152">
        <v>100</v>
      </c>
      <c r="K1152" t="s">
        <v>29</v>
      </c>
      <c r="L1152" t="s">
        <v>29</v>
      </c>
      <c r="M1152" t="s">
        <v>28</v>
      </c>
      <c r="N1152" t="b">
        <v>1</v>
      </c>
    </row>
    <row r="1153" spans="1:14" x14ac:dyDescent="0.2">
      <c r="A1153">
        <v>968</v>
      </c>
      <c r="B1153" t="s">
        <v>13</v>
      </c>
      <c r="C1153" t="s">
        <v>13</v>
      </c>
      <c r="D1153" t="s">
        <v>18</v>
      </c>
      <c r="E1153">
        <v>12</v>
      </c>
      <c r="F1153">
        <v>96</v>
      </c>
      <c r="G1153">
        <v>255</v>
      </c>
      <c r="H1153">
        <v>96.887362996635005</v>
      </c>
      <c r="I1153">
        <v>100</v>
      </c>
      <c r="J1153">
        <v>100</v>
      </c>
      <c r="K1153" t="s">
        <v>29</v>
      </c>
      <c r="L1153" t="s">
        <v>29</v>
      </c>
      <c r="M1153" t="s">
        <v>28</v>
      </c>
      <c r="N1153" t="b">
        <v>1</v>
      </c>
    </row>
    <row r="1154" spans="1:14" x14ac:dyDescent="0.2">
      <c r="A1154">
        <v>969</v>
      </c>
      <c r="B1154" t="s">
        <v>13</v>
      </c>
      <c r="C1154" t="s">
        <v>13</v>
      </c>
      <c r="D1154" t="s">
        <v>14</v>
      </c>
      <c r="E1154">
        <v>219</v>
      </c>
      <c r="F1154">
        <v>100</v>
      </c>
      <c r="G1154">
        <v>52</v>
      </c>
      <c r="H1154">
        <v>314.52995419026001</v>
      </c>
      <c r="I1154">
        <v>100</v>
      </c>
      <c r="J1154">
        <v>100</v>
      </c>
      <c r="K1154" t="s">
        <v>29</v>
      </c>
      <c r="L1154" t="s">
        <v>29</v>
      </c>
      <c r="M1154" t="s">
        <v>28</v>
      </c>
      <c r="N1154" t="b">
        <v>1</v>
      </c>
    </row>
    <row r="1155" spans="1:14" x14ac:dyDescent="0.2">
      <c r="A1155">
        <v>970</v>
      </c>
      <c r="B1155" t="s">
        <v>13</v>
      </c>
      <c r="C1155" t="s">
        <v>13</v>
      </c>
      <c r="D1155" t="s">
        <v>18</v>
      </c>
      <c r="E1155">
        <v>12</v>
      </c>
      <c r="F1155">
        <v>98</v>
      </c>
      <c r="G1155">
        <v>255</v>
      </c>
      <c r="H1155">
        <v>98.452474223882007</v>
      </c>
      <c r="I1155">
        <v>100</v>
      </c>
      <c r="J1155">
        <v>100</v>
      </c>
      <c r="K1155" t="s">
        <v>29</v>
      </c>
      <c r="L1155" t="s">
        <v>29</v>
      </c>
      <c r="M1155" t="s">
        <v>28</v>
      </c>
      <c r="N1155" t="b">
        <v>1</v>
      </c>
    </row>
    <row r="1156" spans="1:14" x14ac:dyDescent="0.2">
      <c r="A1156">
        <v>971</v>
      </c>
      <c r="B1156" t="s">
        <v>19</v>
      </c>
      <c r="C1156" t="s">
        <v>19</v>
      </c>
      <c r="D1156" t="s">
        <v>14</v>
      </c>
      <c r="E1156">
        <v>190</v>
      </c>
      <c r="F1156">
        <v>100</v>
      </c>
      <c r="G1156">
        <v>45</v>
      </c>
      <c r="H1156">
        <v>209.25535051661001</v>
      </c>
      <c r="I1156">
        <v>100</v>
      </c>
      <c r="J1156">
        <v>100</v>
      </c>
      <c r="K1156" t="s">
        <v>29</v>
      </c>
      <c r="L1156" t="s">
        <v>29</v>
      </c>
      <c r="M1156" t="s">
        <v>28</v>
      </c>
      <c r="N1156" t="b">
        <v>1</v>
      </c>
    </row>
    <row r="1157" spans="1:14" x14ac:dyDescent="0.2">
      <c r="A1157">
        <v>972</v>
      </c>
      <c r="B1157" t="s">
        <v>19</v>
      </c>
      <c r="C1157" t="s">
        <v>19</v>
      </c>
      <c r="D1157" t="s">
        <v>18</v>
      </c>
      <c r="E1157">
        <v>0</v>
      </c>
      <c r="F1157">
        <v>191</v>
      </c>
      <c r="G1157">
        <v>229</v>
      </c>
      <c r="H1157">
        <v>119.40842187602</v>
      </c>
      <c r="I1157">
        <v>100</v>
      </c>
      <c r="J1157">
        <v>100</v>
      </c>
      <c r="K1157" t="s">
        <v>29</v>
      </c>
      <c r="L1157" t="s">
        <v>29</v>
      </c>
      <c r="M1157" t="s">
        <v>28</v>
      </c>
      <c r="N1157" t="b">
        <v>1</v>
      </c>
    </row>
    <row r="1158" spans="1:14" x14ac:dyDescent="0.2">
      <c r="A1158">
        <v>973</v>
      </c>
      <c r="B1158" t="s">
        <v>19</v>
      </c>
      <c r="C1158" t="s">
        <v>19</v>
      </c>
      <c r="D1158" t="s">
        <v>14</v>
      </c>
      <c r="E1158">
        <v>190</v>
      </c>
      <c r="F1158">
        <v>99</v>
      </c>
      <c r="G1158">
        <v>48</v>
      </c>
      <c r="H1158">
        <v>207.88839697533001</v>
      </c>
      <c r="I1158">
        <v>100</v>
      </c>
      <c r="J1158">
        <v>100</v>
      </c>
      <c r="K1158" t="s">
        <v>29</v>
      </c>
      <c r="L1158" t="s">
        <v>29</v>
      </c>
      <c r="M1158" t="s">
        <v>28</v>
      </c>
      <c r="N1158" t="b">
        <v>1</v>
      </c>
    </row>
    <row r="1159" spans="1:14" x14ac:dyDescent="0.2">
      <c r="A1159">
        <v>974</v>
      </c>
      <c r="B1159" t="s">
        <v>19</v>
      </c>
      <c r="C1159" t="s">
        <v>19</v>
      </c>
      <c r="D1159" t="s">
        <v>18</v>
      </c>
      <c r="E1159">
        <v>4</v>
      </c>
      <c r="F1159">
        <v>203</v>
      </c>
      <c r="G1159">
        <v>242</v>
      </c>
      <c r="H1159">
        <v>136.32438422978001</v>
      </c>
      <c r="I1159">
        <v>100</v>
      </c>
      <c r="J1159">
        <v>100</v>
      </c>
      <c r="K1159" t="s">
        <v>29</v>
      </c>
      <c r="L1159" t="s">
        <v>29</v>
      </c>
      <c r="M1159" t="s">
        <v>28</v>
      </c>
      <c r="N1159" t="b">
        <v>1</v>
      </c>
    </row>
    <row r="1160" spans="1:14" x14ac:dyDescent="0.2">
      <c r="A1160">
        <v>975</v>
      </c>
      <c r="B1160" t="s">
        <v>19</v>
      </c>
      <c r="C1160" t="s">
        <v>19</v>
      </c>
      <c r="D1160" t="s">
        <v>14</v>
      </c>
      <c r="E1160">
        <v>189</v>
      </c>
      <c r="F1160">
        <v>99</v>
      </c>
      <c r="G1160">
        <v>48</v>
      </c>
      <c r="H1160">
        <v>207.19132350362</v>
      </c>
      <c r="I1160">
        <v>100</v>
      </c>
      <c r="J1160">
        <v>100</v>
      </c>
      <c r="K1160" t="s">
        <v>29</v>
      </c>
      <c r="L1160" t="s">
        <v>29</v>
      </c>
      <c r="M1160" t="s">
        <v>28</v>
      </c>
      <c r="N1160" t="b">
        <v>1</v>
      </c>
    </row>
    <row r="1161" spans="1:14" x14ac:dyDescent="0.2">
      <c r="A1161">
        <v>976</v>
      </c>
      <c r="B1161" t="s">
        <v>19</v>
      </c>
      <c r="C1161" t="s">
        <v>19</v>
      </c>
      <c r="D1161" t="s">
        <v>18</v>
      </c>
      <c r="E1161">
        <v>2</v>
      </c>
      <c r="F1161">
        <v>208</v>
      </c>
      <c r="G1161">
        <v>245</v>
      </c>
      <c r="H1161">
        <v>141.86336070230001</v>
      </c>
      <c r="I1161">
        <v>100</v>
      </c>
      <c r="J1161">
        <v>100</v>
      </c>
      <c r="K1161" t="s">
        <v>29</v>
      </c>
      <c r="L1161" t="s">
        <v>29</v>
      </c>
      <c r="M1161" t="s">
        <v>28</v>
      </c>
      <c r="N1161" t="b">
        <v>1</v>
      </c>
    </row>
    <row r="1162" spans="1:14" x14ac:dyDescent="0.2">
      <c r="A1162">
        <v>977</v>
      </c>
      <c r="B1162" t="s">
        <v>21</v>
      </c>
      <c r="C1162" t="s">
        <v>21</v>
      </c>
      <c r="D1162" t="s">
        <v>14</v>
      </c>
      <c r="E1162">
        <v>145</v>
      </c>
      <c r="F1162">
        <v>99</v>
      </c>
      <c r="G1162">
        <v>36</v>
      </c>
      <c r="H1162">
        <v>216.59712391503001</v>
      </c>
      <c r="I1162">
        <v>99.521262458658995</v>
      </c>
      <c r="J1162">
        <v>99.521262458658995</v>
      </c>
      <c r="K1162" t="s">
        <v>29</v>
      </c>
      <c r="L1162" t="s">
        <v>29</v>
      </c>
      <c r="M1162" t="s">
        <v>28</v>
      </c>
      <c r="N1162" t="b">
        <v>1</v>
      </c>
    </row>
    <row r="1163" spans="1:14" x14ac:dyDescent="0.2">
      <c r="A1163">
        <v>978</v>
      </c>
      <c r="B1163" t="s">
        <v>21</v>
      </c>
      <c r="C1163" t="s">
        <v>19</v>
      </c>
      <c r="D1163" t="s">
        <v>18</v>
      </c>
      <c r="E1163">
        <v>1</v>
      </c>
      <c r="F1163">
        <v>183</v>
      </c>
      <c r="G1163">
        <v>79</v>
      </c>
      <c r="H1163">
        <v>106.50890285221</v>
      </c>
      <c r="I1163">
        <v>9.2090955618591999E-2</v>
      </c>
      <c r="J1163">
        <v>99.874672786502003</v>
      </c>
      <c r="K1163" t="s">
        <v>29</v>
      </c>
      <c r="L1163" t="s">
        <v>29</v>
      </c>
      <c r="M1163" t="s">
        <v>28</v>
      </c>
      <c r="N1163" t="b">
        <v>0</v>
      </c>
    </row>
    <row r="1164" spans="1:14" x14ac:dyDescent="0.2">
      <c r="A1164">
        <v>979</v>
      </c>
      <c r="B1164" t="s">
        <v>21</v>
      </c>
      <c r="C1164" t="s">
        <v>21</v>
      </c>
      <c r="D1164" t="s">
        <v>14</v>
      </c>
      <c r="E1164">
        <v>120</v>
      </c>
      <c r="F1164">
        <v>98</v>
      </c>
      <c r="G1164">
        <v>38</v>
      </c>
      <c r="H1164">
        <v>201.49999808672001</v>
      </c>
      <c r="I1164">
        <v>100</v>
      </c>
      <c r="J1164">
        <v>100</v>
      </c>
      <c r="K1164" t="s">
        <v>29</v>
      </c>
      <c r="L1164" t="s">
        <v>29</v>
      </c>
      <c r="M1164" t="s">
        <v>28</v>
      </c>
      <c r="N1164" t="b">
        <v>1</v>
      </c>
    </row>
    <row r="1165" spans="1:14" x14ac:dyDescent="0.2">
      <c r="A1165">
        <v>980</v>
      </c>
      <c r="B1165" t="s">
        <v>21</v>
      </c>
      <c r="C1165" t="s">
        <v>21</v>
      </c>
      <c r="D1165" t="s">
        <v>18</v>
      </c>
      <c r="E1165">
        <v>2</v>
      </c>
      <c r="F1165">
        <v>193</v>
      </c>
      <c r="G1165">
        <v>4</v>
      </c>
      <c r="H1165">
        <v>61.809884716831</v>
      </c>
      <c r="I1165">
        <v>100</v>
      </c>
      <c r="J1165">
        <v>100</v>
      </c>
      <c r="K1165" t="s">
        <v>29</v>
      </c>
      <c r="L1165" t="s">
        <v>29</v>
      </c>
      <c r="M1165" t="s">
        <v>28</v>
      </c>
      <c r="N1165" t="b">
        <v>1</v>
      </c>
    </row>
    <row r="1166" spans="1:14" x14ac:dyDescent="0.2">
      <c r="A1166">
        <v>981</v>
      </c>
      <c r="B1166" t="s">
        <v>21</v>
      </c>
      <c r="C1166" t="s">
        <v>21</v>
      </c>
      <c r="D1166" t="s">
        <v>14</v>
      </c>
      <c r="E1166">
        <v>120</v>
      </c>
      <c r="F1166">
        <v>99</v>
      </c>
      <c r="G1166">
        <v>38</v>
      </c>
      <c r="H1166">
        <v>200.66703565498</v>
      </c>
      <c r="I1166">
        <v>100</v>
      </c>
      <c r="J1166">
        <v>100</v>
      </c>
      <c r="K1166" t="s">
        <v>29</v>
      </c>
      <c r="L1166" t="s">
        <v>29</v>
      </c>
      <c r="M1166" t="s">
        <v>28</v>
      </c>
      <c r="N1166" t="b">
        <v>1</v>
      </c>
    </row>
    <row r="1167" spans="1:14" x14ac:dyDescent="0.2">
      <c r="A1167">
        <v>982</v>
      </c>
      <c r="B1167" t="s">
        <v>21</v>
      </c>
      <c r="C1167" t="s">
        <v>21</v>
      </c>
      <c r="D1167" t="s">
        <v>18</v>
      </c>
      <c r="E1167">
        <v>1</v>
      </c>
      <c r="F1167">
        <v>195</v>
      </c>
      <c r="G1167">
        <v>2</v>
      </c>
      <c r="H1167">
        <v>59.865973075738999</v>
      </c>
      <c r="I1167">
        <v>100</v>
      </c>
      <c r="J1167">
        <v>100</v>
      </c>
      <c r="K1167" t="s">
        <v>29</v>
      </c>
      <c r="L1167" t="s">
        <v>29</v>
      </c>
      <c r="M1167" t="s">
        <v>28</v>
      </c>
      <c r="N1167" t="b">
        <v>1</v>
      </c>
    </row>
    <row r="1168" spans="1:14" x14ac:dyDescent="0.2">
      <c r="A1168">
        <v>983</v>
      </c>
      <c r="B1168" t="s">
        <v>22</v>
      </c>
      <c r="C1168" t="s">
        <v>22</v>
      </c>
      <c r="D1168" t="s">
        <v>14</v>
      </c>
      <c r="E1168">
        <v>284</v>
      </c>
      <c r="F1168">
        <v>98</v>
      </c>
      <c r="G1168">
        <v>72</v>
      </c>
      <c r="H1168">
        <v>192.40827977992001</v>
      </c>
      <c r="I1168">
        <v>100</v>
      </c>
      <c r="J1168">
        <v>100</v>
      </c>
      <c r="K1168" t="s">
        <v>29</v>
      </c>
      <c r="L1168" t="s">
        <v>29</v>
      </c>
      <c r="M1168" t="s">
        <v>28</v>
      </c>
      <c r="N1168" t="b">
        <v>1</v>
      </c>
    </row>
    <row r="1169" spans="1:14" x14ac:dyDescent="0.2">
      <c r="A1169">
        <v>984</v>
      </c>
      <c r="B1169" t="s">
        <v>22</v>
      </c>
      <c r="C1169" t="s">
        <v>24</v>
      </c>
      <c r="D1169" t="s">
        <v>18</v>
      </c>
      <c r="E1169">
        <v>216</v>
      </c>
      <c r="F1169">
        <v>115</v>
      </c>
      <c r="G1169">
        <v>254</v>
      </c>
      <c r="H1169">
        <v>192.01302372366001</v>
      </c>
      <c r="I1169">
        <v>4.6662803210317998</v>
      </c>
      <c r="J1169">
        <v>95.333719678967995</v>
      </c>
      <c r="K1169" t="s">
        <v>29</v>
      </c>
      <c r="L1169" t="s">
        <v>29</v>
      </c>
      <c r="M1169" t="s">
        <v>28</v>
      </c>
      <c r="N1169" t="b">
        <v>0</v>
      </c>
    </row>
    <row r="1170" spans="1:14" x14ac:dyDescent="0.2">
      <c r="A1170">
        <v>985</v>
      </c>
      <c r="B1170" t="s">
        <v>22</v>
      </c>
      <c r="C1170" t="s">
        <v>22</v>
      </c>
      <c r="D1170" t="s">
        <v>14</v>
      </c>
      <c r="E1170">
        <v>294</v>
      </c>
      <c r="F1170">
        <v>93</v>
      </c>
      <c r="G1170">
        <v>60</v>
      </c>
      <c r="H1170">
        <v>202.05764659117</v>
      </c>
      <c r="I1170">
        <v>100</v>
      </c>
      <c r="J1170">
        <v>100</v>
      </c>
      <c r="K1170" t="s">
        <v>29</v>
      </c>
      <c r="L1170" t="s">
        <v>29</v>
      </c>
      <c r="M1170" t="s">
        <v>28</v>
      </c>
      <c r="N1170" t="b">
        <v>1</v>
      </c>
    </row>
    <row r="1171" spans="1:14" x14ac:dyDescent="0.2">
      <c r="A1171">
        <v>986</v>
      </c>
      <c r="B1171" t="s">
        <v>22</v>
      </c>
      <c r="C1171" t="s">
        <v>22</v>
      </c>
      <c r="D1171" t="s">
        <v>18</v>
      </c>
      <c r="E1171">
        <v>228</v>
      </c>
      <c r="F1171">
        <v>56</v>
      </c>
      <c r="G1171">
        <v>248</v>
      </c>
      <c r="H1171">
        <v>165.50266824561001</v>
      </c>
      <c r="I1171">
        <v>99.967504356700005</v>
      </c>
      <c r="J1171">
        <v>99.967504356700005</v>
      </c>
      <c r="K1171" t="s">
        <v>29</v>
      </c>
      <c r="L1171" t="s">
        <v>29</v>
      </c>
      <c r="M1171" t="s">
        <v>28</v>
      </c>
      <c r="N1171" t="b">
        <v>1</v>
      </c>
    </row>
    <row r="1172" spans="1:14" x14ac:dyDescent="0.2">
      <c r="A1172">
        <v>987</v>
      </c>
      <c r="B1172" t="s">
        <v>22</v>
      </c>
      <c r="C1172" t="s">
        <v>22</v>
      </c>
      <c r="D1172" t="s">
        <v>14</v>
      </c>
      <c r="E1172">
        <v>293</v>
      </c>
      <c r="F1172">
        <v>92</v>
      </c>
      <c r="G1172">
        <v>59</v>
      </c>
      <c r="H1172">
        <v>201.66072283356999</v>
      </c>
      <c r="I1172">
        <v>100</v>
      </c>
      <c r="J1172">
        <v>100</v>
      </c>
      <c r="K1172" t="s">
        <v>29</v>
      </c>
      <c r="L1172" t="s">
        <v>29</v>
      </c>
      <c r="M1172" t="s">
        <v>28</v>
      </c>
      <c r="N1172" t="b">
        <v>1</v>
      </c>
    </row>
    <row r="1173" spans="1:14" x14ac:dyDescent="0.2">
      <c r="A1173">
        <v>988</v>
      </c>
      <c r="B1173" t="s">
        <v>22</v>
      </c>
      <c r="C1173" t="s">
        <v>22</v>
      </c>
      <c r="D1173" t="s">
        <v>18</v>
      </c>
      <c r="E1173">
        <v>225</v>
      </c>
      <c r="F1173">
        <v>54</v>
      </c>
      <c r="G1173">
        <v>247</v>
      </c>
      <c r="H1173">
        <v>162.90146679761</v>
      </c>
      <c r="I1173">
        <v>100</v>
      </c>
      <c r="J1173">
        <v>100</v>
      </c>
      <c r="K1173" t="s">
        <v>29</v>
      </c>
      <c r="L1173" t="s">
        <v>29</v>
      </c>
      <c r="M1173" t="s">
        <v>28</v>
      </c>
      <c r="N1173" t="b">
        <v>1</v>
      </c>
    </row>
    <row r="1174" spans="1:14" x14ac:dyDescent="0.2">
      <c r="A1174">
        <v>989</v>
      </c>
      <c r="B1174" t="s">
        <v>23</v>
      </c>
      <c r="C1174" t="s">
        <v>23</v>
      </c>
      <c r="D1174" t="s">
        <v>14</v>
      </c>
      <c r="E1174">
        <v>352</v>
      </c>
      <c r="F1174">
        <v>97</v>
      </c>
      <c r="G1174">
        <v>50</v>
      </c>
      <c r="H1174">
        <v>145.46812013761999</v>
      </c>
      <c r="I1174">
        <v>100</v>
      </c>
      <c r="J1174">
        <v>100</v>
      </c>
      <c r="K1174" t="s">
        <v>29</v>
      </c>
      <c r="L1174" t="s">
        <v>29</v>
      </c>
      <c r="M1174" t="s">
        <v>28</v>
      </c>
      <c r="N1174" t="b">
        <v>1</v>
      </c>
    </row>
    <row r="1175" spans="1:14" x14ac:dyDescent="0.2">
      <c r="A1175">
        <v>990</v>
      </c>
      <c r="B1175" t="s">
        <v>23</v>
      </c>
      <c r="C1175" t="s">
        <v>23</v>
      </c>
      <c r="D1175" t="s">
        <v>18</v>
      </c>
      <c r="E1175">
        <v>247</v>
      </c>
      <c r="F1175">
        <v>7</v>
      </c>
      <c r="G1175">
        <v>33</v>
      </c>
      <c r="H1175">
        <v>34.812199906301998</v>
      </c>
      <c r="I1175">
        <v>100</v>
      </c>
      <c r="J1175">
        <v>100</v>
      </c>
      <c r="K1175" t="s">
        <v>29</v>
      </c>
      <c r="L1175" t="s">
        <v>29</v>
      </c>
      <c r="M1175" t="s">
        <v>28</v>
      </c>
      <c r="N1175" t="b">
        <v>1</v>
      </c>
    </row>
    <row r="1176" spans="1:14" x14ac:dyDescent="0.2">
      <c r="A1176">
        <v>991</v>
      </c>
      <c r="B1176" t="s">
        <v>23</v>
      </c>
      <c r="C1176" t="s">
        <v>23</v>
      </c>
      <c r="D1176" t="s">
        <v>14</v>
      </c>
      <c r="E1176">
        <v>17</v>
      </c>
      <c r="F1176">
        <v>75</v>
      </c>
      <c r="G1176">
        <v>51</v>
      </c>
      <c r="H1176">
        <v>254.80605223267</v>
      </c>
      <c r="I1176">
        <v>100</v>
      </c>
      <c r="J1176">
        <v>100</v>
      </c>
      <c r="K1176" t="s">
        <v>29</v>
      </c>
      <c r="L1176" t="s">
        <v>29</v>
      </c>
      <c r="M1176" t="s">
        <v>28</v>
      </c>
      <c r="N1176" t="b">
        <v>1</v>
      </c>
    </row>
    <row r="1177" spans="1:14" x14ac:dyDescent="0.2">
      <c r="A1177">
        <v>992</v>
      </c>
      <c r="B1177" t="s">
        <v>23</v>
      </c>
      <c r="C1177" t="s">
        <v>23</v>
      </c>
      <c r="D1177" t="s">
        <v>18</v>
      </c>
      <c r="E1177">
        <v>220</v>
      </c>
      <c r="F1177">
        <v>89</v>
      </c>
      <c r="G1177">
        <v>38</v>
      </c>
      <c r="H1177">
        <v>102.54500920117999</v>
      </c>
      <c r="I1177">
        <v>90.560863013547007</v>
      </c>
      <c r="J1177">
        <v>90.560863013547007</v>
      </c>
      <c r="K1177" t="s">
        <v>29</v>
      </c>
      <c r="L1177" t="s">
        <v>29</v>
      </c>
      <c r="M1177" t="s">
        <v>28</v>
      </c>
      <c r="N1177" t="b">
        <v>1</v>
      </c>
    </row>
    <row r="1178" spans="1:14" x14ac:dyDescent="0.2">
      <c r="A1178">
        <v>993</v>
      </c>
      <c r="B1178" t="s">
        <v>23</v>
      </c>
      <c r="C1178" t="s">
        <v>23</v>
      </c>
      <c r="D1178" t="s">
        <v>14</v>
      </c>
      <c r="E1178">
        <v>14</v>
      </c>
      <c r="F1178">
        <v>92</v>
      </c>
      <c r="G1178">
        <v>48</v>
      </c>
      <c r="H1178">
        <v>262.04752955000998</v>
      </c>
      <c r="I1178">
        <v>100</v>
      </c>
      <c r="J1178">
        <v>100</v>
      </c>
      <c r="K1178" t="s">
        <v>29</v>
      </c>
      <c r="L1178" t="s">
        <v>29</v>
      </c>
      <c r="M1178" t="s">
        <v>28</v>
      </c>
      <c r="N1178" t="b">
        <v>1</v>
      </c>
    </row>
    <row r="1179" spans="1:14" x14ac:dyDescent="0.2">
      <c r="A1179">
        <v>994</v>
      </c>
      <c r="B1179" t="s">
        <v>23</v>
      </c>
      <c r="C1179" t="s">
        <v>23</v>
      </c>
      <c r="D1179" t="s">
        <v>18</v>
      </c>
      <c r="E1179">
        <v>233</v>
      </c>
      <c r="F1179">
        <v>63</v>
      </c>
      <c r="G1179">
        <v>10</v>
      </c>
      <c r="H1179">
        <v>67.501858194811007</v>
      </c>
      <c r="I1179">
        <v>100</v>
      </c>
      <c r="J1179">
        <v>100</v>
      </c>
      <c r="K1179" t="s">
        <v>29</v>
      </c>
      <c r="L1179" t="s">
        <v>29</v>
      </c>
      <c r="M1179" t="s">
        <v>28</v>
      </c>
      <c r="N1179" t="b">
        <v>1</v>
      </c>
    </row>
    <row r="1180" spans="1:14" x14ac:dyDescent="0.2">
      <c r="A1180">
        <v>995</v>
      </c>
      <c r="B1180" t="s">
        <v>25</v>
      </c>
      <c r="C1180" t="s">
        <v>25</v>
      </c>
      <c r="D1180" t="s">
        <v>14</v>
      </c>
      <c r="E1180">
        <v>87</v>
      </c>
      <c r="F1180">
        <v>42</v>
      </c>
      <c r="G1180">
        <v>46</v>
      </c>
      <c r="H1180">
        <v>106.20961868349001</v>
      </c>
      <c r="I1180">
        <v>98.288699503036</v>
      </c>
      <c r="J1180">
        <v>98.288699503036</v>
      </c>
      <c r="K1180" t="s">
        <v>29</v>
      </c>
      <c r="L1180" t="s">
        <v>29</v>
      </c>
      <c r="M1180" t="s">
        <v>28</v>
      </c>
      <c r="N1180" t="b">
        <v>1</v>
      </c>
    </row>
    <row r="1181" spans="1:14" x14ac:dyDescent="0.2">
      <c r="A1181">
        <v>996</v>
      </c>
      <c r="B1181" t="s">
        <v>25</v>
      </c>
      <c r="C1181" t="s">
        <v>25</v>
      </c>
      <c r="D1181" t="s">
        <v>18</v>
      </c>
      <c r="E1181">
        <v>124</v>
      </c>
      <c r="F1181">
        <v>167</v>
      </c>
      <c r="G1181">
        <v>69</v>
      </c>
      <c r="H1181">
        <v>79.840396774298995</v>
      </c>
      <c r="I1181">
        <v>99.999210004057005</v>
      </c>
      <c r="J1181">
        <v>99.999210004057005</v>
      </c>
      <c r="K1181" t="s">
        <v>29</v>
      </c>
      <c r="L1181" t="s">
        <v>29</v>
      </c>
      <c r="M1181" t="s">
        <v>28</v>
      </c>
      <c r="N1181" t="b">
        <v>1</v>
      </c>
    </row>
    <row r="1182" spans="1:14" x14ac:dyDescent="0.2">
      <c r="A1182">
        <v>997</v>
      </c>
      <c r="B1182" t="s">
        <v>25</v>
      </c>
      <c r="C1182" t="s">
        <v>25</v>
      </c>
      <c r="D1182" t="s">
        <v>14</v>
      </c>
      <c r="E1182">
        <v>65</v>
      </c>
      <c r="F1182">
        <v>98</v>
      </c>
      <c r="G1182">
        <v>32</v>
      </c>
      <c r="H1182">
        <v>76.997239601499004</v>
      </c>
      <c r="I1182">
        <v>100</v>
      </c>
      <c r="J1182">
        <v>100</v>
      </c>
      <c r="K1182" t="s">
        <v>29</v>
      </c>
      <c r="L1182" t="s">
        <v>29</v>
      </c>
      <c r="M1182" t="s">
        <v>28</v>
      </c>
      <c r="N1182" t="b">
        <v>1</v>
      </c>
    </row>
    <row r="1183" spans="1:14" x14ac:dyDescent="0.2">
      <c r="A1183">
        <v>998</v>
      </c>
      <c r="B1183" t="s">
        <v>25</v>
      </c>
      <c r="C1183" t="s">
        <v>25</v>
      </c>
      <c r="D1183" t="s">
        <v>18</v>
      </c>
      <c r="E1183">
        <v>150</v>
      </c>
      <c r="F1183">
        <v>163</v>
      </c>
      <c r="G1183">
        <v>2</v>
      </c>
      <c r="H1183">
        <v>40.813871106912998</v>
      </c>
      <c r="I1183">
        <v>100</v>
      </c>
      <c r="J1183">
        <v>100</v>
      </c>
      <c r="K1183" t="s">
        <v>29</v>
      </c>
      <c r="L1183" t="s">
        <v>29</v>
      </c>
      <c r="M1183" t="s">
        <v>28</v>
      </c>
      <c r="N1183" t="b">
        <v>1</v>
      </c>
    </row>
    <row r="1184" spans="1:14" x14ac:dyDescent="0.2">
      <c r="A1184">
        <v>999</v>
      </c>
      <c r="B1184" t="s">
        <v>25</v>
      </c>
      <c r="C1184" t="s">
        <v>21</v>
      </c>
      <c r="D1184" t="s">
        <v>14</v>
      </c>
      <c r="E1184">
        <v>100</v>
      </c>
      <c r="F1184">
        <v>75</v>
      </c>
      <c r="G1184">
        <v>64</v>
      </c>
      <c r="H1184">
        <v>87.797653802561996</v>
      </c>
      <c r="I1184">
        <v>0</v>
      </c>
      <c r="J1184">
        <v>100</v>
      </c>
      <c r="K1184" t="s">
        <v>29</v>
      </c>
      <c r="L1184" t="s">
        <v>29</v>
      </c>
      <c r="M1184" t="s">
        <v>28</v>
      </c>
      <c r="N1184" t="b">
        <v>0</v>
      </c>
    </row>
    <row r="1185" spans="1:14" x14ac:dyDescent="0.2">
      <c r="A1185">
        <v>1000</v>
      </c>
      <c r="B1185" t="s">
        <v>25</v>
      </c>
      <c r="C1185" t="s">
        <v>25</v>
      </c>
      <c r="D1185" t="s">
        <v>18</v>
      </c>
      <c r="E1185">
        <v>141</v>
      </c>
      <c r="F1185">
        <v>231</v>
      </c>
      <c r="G1185">
        <v>94</v>
      </c>
      <c r="H1185">
        <v>139.81812518442999</v>
      </c>
      <c r="I1185">
        <v>99.815342217441</v>
      </c>
      <c r="J1185">
        <v>99.815342217441</v>
      </c>
      <c r="K1185" t="s">
        <v>29</v>
      </c>
      <c r="L1185" t="s">
        <v>29</v>
      </c>
      <c r="M1185" t="s">
        <v>28</v>
      </c>
      <c r="N1185" t="b">
        <v>1</v>
      </c>
    </row>
    <row r="1186" spans="1:14" x14ac:dyDescent="0.2">
      <c r="A1186">
        <v>1001</v>
      </c>
      <c r="B1186" t="s">
        <v>20</v>
      </c>
      <c r="C1186" t="s">
        <v>20</v>
      </c>
      <c r="D1186" t="s">
        <v>14</v>
      </c>
      <c r="E1186">
        <v>188</v>
      </c>
      <c r="F1186">
        <v>37</v>
      </c>
      <c r="G1186">
        <v>5</v>
      </c>
      <c r="H1186">
        <v>191.59035551880001</v>
      </c>
      <c r="I1186">
        <v>99.987021495224994</v>
      </c>
      <c r="J1186">
        <v>99.987021495224994</v>
      </c>
      <c r="K1186" t="s">
        <v>29</v>
      </c>
      <c r="L1186" t="s">
        <v>29</v>
      </c>
      <c r="M1186" t="s">
        <v>28</v>
      </c>
      <c r="N1186" t="b">
        <v>1</v>
      </c>
    </row>
    <row r="1187" spans="1:14" x14ac:dyDescent="0.2">
      <c r="A1187">
        <v>1002</v>
      </c>
      <c r="B1187" t="s">
        <v>20</v>
      </c>
      <c r="C1187" t="s">
        <v>20</v>
      </c>
      <c r="D1187" t="s">
        <v>18</v>
      </c>
      <c r="E1187">
        <v>9</v>
      </c>
      <c r="F1187">
        <v>17</v>
      </c>
      <c r="G1187">
        <v>19</v>
      </c>
      <c r="H1187">
        <v>26.678000656139002</v>
      </c>
      <c r="I1187">
        <v>100</v>
      </c>
      <c r="J1187">
        <v>100</v>
      </c>
      <c r="K1187" t="s">
        <v>29</v>
      </c>
      <c r="L1187" t="s">
        <v>29</v>
      </c>
      <c r="M1187" t="s">
        <v>28</v>
      </c>
      <c r="N1187" t="b">
        <v>1</v>
      </c>
    </row>
    <row r="1188" spans="1:14" x14ac:dyDescent="0.2">
      <c r="A1188">
        <v>1003</v>
      </c>
      <c r="B1188" t="s">
        <v>20</v>
      </c>
      <c r="C1188" t="s">
        <v>13</v>
      </c>
      <c r="D1188" t="s">
        <v>14</v>
      </c>
      <c r="E1188">
        <v>218</v>
      </c>
      <c r="F1188">
        <v>7</v>
      </c>
      <c r="G1188">
        <v>38</v>
      </c>
      <c r="H1188">
        <v>220.98181690026999</v>
      </c>
      <c r="I1188">
        <v>0</v>
      </c>
      <c r="J1188">
        <v>40.631196554429998</v>
      </c>
      <c r="K1188" t="s">
        <v>29</v>
      </c>
      <c r="L1188" t="s">
        <v>29</v>
      </c>
      <c r="M1188" t="s">
        <v>28</v>
      </c>
      <c r="N1188" t="b">
        <v>0</v>
      </c>
    </row>
    <row r="1189" spans="1:14" x14ac:dyDescent="0.2">
      <c r="A1189">
        <v>1004</v>
      </c>
      <c r="B1189" t="s">
        <v>20</v>
      </c>
      <c r="C1189" t="s">
        <v>19</v>
      </c>
      <c r="D1189" t="s">
        <v>18</v>
      </c>
      <c r="E1189">
        <v>93</v>
      </c>
      <c r="F1189">
        <v>96</v>
      </c>
      <c r="G1189">
        <v>102</v>
      </c>
      <c r="H1189">
        <v>168.21831090069</v>
      </c>
      <c r="I1189">
        <v>0</v>
      </c>
      <c r="J1189">
        <v>70.089786715103003</v>
      </c>
      <c r="K1189" t="s">
        <v>29</v>
      </c>
      <c r="L1189" t="s">
        <v>29</v>
      </c>
      <c r="M1189" t="s">
        <v>28</v>
      </c>
      <c r="N1189" t="b">
        <v>0</v>
      </c>
    </row>
    <row r="1190" spans="1:14" x14ac:dyDescent="0.2">
      <c r="A1190">
        <v>1005</v>
      </c>
      <c r="B1190" t="s">
        <v>20</v>
      </c>
      <c r="C1190" t="s">
        <v>19</v>
      </c>
      <c r="D1190" t="s">
        <v>14</v>
      </c>
      <c r="E1190">
        <v>142</v>
      </c>
      <c r="F1190">
        <v>6</v>
      </c>
      <c r="G1190">
        <v>36</v>
      </c>
      <c r="H1190">
        <v>146.70238957318</v>
      </c>
      <c r="I1190">
        <v>0</v>
      </c>
      <c r="J1190">
        <v>66.758209571109006</v>
      </c>
      <c r="K1190" t="s">
        <v>29</v>
      </c>
      <c r="L1190" t="s">
        <v>29</v>
      </c>
      <c r="M1190" t="s">
        <v>28</v>
      </c>
      <c r="N1190" t="b">
        <v>0</v>
      </c>
    </row>
    <row r="1191" spans="1:14" x14ac:dyDescent="0.2">
      <c r="A1191">
        <v>1006</v>
      </c>
      <c r="B1191" t="s">
        <v>20</v>
      </c>
      <c r="C1191" t="s">
        <v>19</v>
      </c>
      <c r="D1191" t="s">
        <v>18</v>
      </c>
      <c r="E1191">
        <v>90</v>
      </c>
      <c r="F1191">
        <v>95</v>
      </c>
      <c r="G1191">
        <v>94</v>
      </c>
      <c r="H1191">
        <v>161.52921481242001</v>
      </c>
      <c r="I1191">
        <v>0</v>
      </c>
      <c r="J1191">
        <v>71.205249409589001</v>
      </c>
      <c r="K1191" t="s">
        <v>29</v>
      </c>
      <c r="L1191" t="s">
        <v>29</v>
      </c>
      <c r="M1191" t="s">
        <v>28</v>
      </c>
      <c r="N1191" t="b">
        <v>0</v>
      </c>
    </row>
    <row r="1192" spans="1:14" x14ac:dyDescent="0.2">
      <c r="A1192">
        <v>1201</v>
      </c>
      <c r="B1192" t="s">
        <v>13</v>
      </c>
      <c r="C1192" t="s">
        <v>13</v>
      </c>
      <c r="D1192" t="s">
        <v>14</v>
      </c>
      <c r="E1192">
        <v>231</v>
      </c>
      <c r="F1192">
        <v>95</v>
      </c>
      <c r="G1192">
        <v>58</v>
      </c>
      <c r="H1192">
        <v>318.29731663436002</v>
      </c>
      <c r="I1192">
        <v>100</v>
      </c>
      <c r="J1192">
        <v>100</v>
      </c>
      <c r="K1192" t="s">
        <v>31</v>
      </c>
      <c r="L1192" t="s">
        <v>29</v>
      </c>
      <c r="M1192" t="s">
        <v>17</v>
      </c>
      <c r="N1192" t="b">
        <v>1</v>
      </c>
    </row>
    <row r="1193" spans="1:14" x14ac:dyDescent="0.2">
      <c r="A1193">
        <v>1202</v>
      </c>
      <c r="B1193" t="s">
        <v>13</v>
      </c>
      <c r="C1193" t="s">
        <v>13</v>
      </c>
      <c r="D1193" t="s">
        <v>18</v>
      </c>
      <c r="E1193">
        <v>47</v>
      </c>
      <c r="F1193">
        <v>76</v>
      </c>
      <c r="G1193">
        <v>250</v>
      </c>
      <c r="H1193">
        <v>89.449088329871998</v>
      </c>
      <c r="I1193">
        <v>100</v>
      </c>
      <c r="J1193">
        <v>100</v>
      </c>
      <c r="K1193" t="s">
        <v>31</v>
      </c>
      <c r="L1193" t="s">
        <v>29</v>
      </c>
      <c r="M1193" t="s">
        <v>17</v>
      </c>
      <c r="N1193" t="b">
        <v>1</v>
      </c>
    </row>
    <row r="1194" spans="1:14" x14ac:dyDescent="0.2">
      <c r="A1194">
        <v>1203</v>
      </c>
      <c r="B1194" t="s">
        <v>13</v>
      </c>
      <c r="C1194" t="s">
        <v>13</v>
      </c>
      <c r="D1194" t="s">
        <v>14</v>
      </c>
      <c r="E1194">
        <v>220</v>
      </c>
      <c r="F1194">
        <v>99</v>
      </c>
      <c r="G1194">
        <v>49</v>
      </c>
      <c r="H1194">
        <v>317.12717231255999</v>
      </c>
      <c r="I1194">
        <v>84.805376149965994</v>
      </c>
      <c r="J1194">
        <v>84.805376149965994</v>
      </c>
      <c r="K1194" t="s">
        <v>31</v>
      </c>
      <c r="L1194" t="s">
        <v>29</v>
      </c>
      <c r="M1194" t="s">
        <v>17</v>
      </c>
      <c r="N1194" t="b">
        <v>1</v>
      </c>
    </row>
    <row r="1195" spans="1:14" x14ac:dyDescent="0.2">
      <c r="A1195">
        <v>1204</v>
      </c>
      <c r="B1195" t="s">
        <v>13</v>
      </c>
      <c r="C1195" t="s">
        <v>13</v>
      </c>
      <c r="D1195" t="s">
        <v>18</v>
      </c>
      <c r="E1195">
        <v>7</v>
      </c>
      <c r="F1195">
        <v>90</v>
      </c>
      <c r="G1195">
        <v>241</v>
      </c>
      <c r="H1195">
        <v>90.921492107404006</v>
      </c>
      <c r="I1195">
        <v>89.283290533894004</v>
      </c>
      <c r="J1195">
        <v>89.283290533894004</v>
      </c>
      <c r="K1195" t="s">
        <v>31</v>
      </c>
      <c r="L1195" t="s">
        <v>29</v>
      </c>
      <c r="M1195" t="s">
        <v>17</v>
      </c>
      <c r="N1195" t="b">
        <v>1</v>
      </c>
    </row>
    <row r="1196" spans="1:14" x14ac:dyDescent="0.2">
      <c r="A1196">
        <v>1205</v>
      </c>
      <c r="B1196" t="s">
        <v>13</v>
      </c>
      <c r="C1196" t="s">
        <v>13</v>
      </c>
      <c r="D1196" t="s">
        <v>14</v>
      </c>
      <c r="E1196">
        <v>220</v>
      </c>
      <c r="F1196">
        <v>99</v>
      </c>
      <c r="G1196">
        <v>47</v>
      </c>
      <c r="H1196">
        <v>318.43480095704001</v>
      </c>
      <c r="I1196">
        <v>78.342943250521998</v>
      </c>
      <c r="J1196">
        <v>78.342943250521998</v>
      </c>
      <c r="K1196" t="s">
        <v>31</v>
      </c>
      <c r="L1196" t="s">
        <v>29</v>
      </c>
      <c r="M1196" t="s">
        <v>17</v>
      </c>
      <c r="N1196" t="b">
        <v>1</v>
      </c>
    </row>
    <row r="1197" spans="1:14" x14ac:dyDescent="0.2">
      <c r="A1197">
        <v>1206</v>
      </c>
      <c r="B1197" t="s">
        <v>13</v>
      </c>
      <c r="C1197" t="s">
        <v>13</v>
      </c>
      <c r="D1197" t="s">
        <v>18</v>
      </c>
      <c r="E1197">
        <v>6</v>
      </c>
      <c r="F1197">
        <v>86</v>
      </c>
      <c r="G1197">
        <v>235</v>
      </c>
      <c r="H1197">
        <v>88.591603707920996</v>
      </c>
      <c r="I1197">
        <v>83.527951042845004</v>
      </c>
      <c r="J1197">
        <v>83.527951042845004</v>
      </c>
      <c r="K1197" t="s">
        <v>31</v>
      </c>
      <c r="L1197" t="s">
        <v>29</v>
      </c>
      <c r="M1197" t="s">
        <v>17</v>
      </c>
      <c r="N1197" t="b">
        <v>1</v>
      </c>
    </row>
    <row r="1198" spans="1:14" x14ac:dyDescent="0.2">
      <c r="A1198">
        <v>1207</v>
      </c>
      <c r="B1198" t="s">
        <v>19</v>
      </c>
      <c r="C1198" t="s">
        <v>19</v>
      </c>
      <c r="D1198" t="s">
        <v>14</v>
      </c>
      <c r="E1198">
        <v>178</v>
      </c>
      <c r="F1198">
        <v>100</v>
      </c>
      <c r="G1198">
        <v>34</v>
      </c>
      <c r="H1198">
        <v>203.16363614771001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v>1</v>
      </c>
    </row>
    <row r="1199" spans="1:14" x14ac:dyDescent="0.2">
      <c r="A1199">
        <v>1208</v>
      </c>
      <c r="B1199" t="s">
        <v>19</v>
      </c>
      <c r="C1199" t="s">
        <v>19</v>
      </c>
      <c r="D1199" t="s">
        <v>18</v>
      </c>
      <c r="E1199">
        <v>0</v>
      </c>
      <c r="F1199">
        <v>174</v>
      </c>
      <c r="G1199">
        <v>168</v>
      </c>
      <c r="H1199">
        <v>60.660861635878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v>1</v>
      </c>
    </row>
    <row r="1200" spans="1:14" x14ac:dyDescent="0.2">
      <c r="A1200">
        <v>1209</v>
      </c>
      <c r="B1200" t="s">
        <v>19</v>
      </c>
      <c r="C1200" t="s">
        <v>19</v>
      </c>
      <c r="D1200" t="s">
        <v>14</v>
      </c>
      <c r="E1200">
        <v>191</v>
      </c>
      <c r="F1200">
        <v>99</v>
      </c>
      <c r="G1200">
        <v>44</v>
      </c>
      <c r="H1200">
        <v>210.68386484956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v>1</v>
      </c>
    </row>
    <row r="1201" spans="1:14" x14ac:dyDescent="0.2">
      <c r="A1201">
        <v>1210</v>
      </c>
      <c r="B1201" t="s">
        <v>19</v>
      </c>
      <c r="C1201" t="s">
        <v>19</v>
      </c>
      <c r="D1201" t="s">
        <v>18</v>
      </c>
      <c r="E1201">
        <v>1</v>
      </c>
      <c r="F1201">
        <v>188</v>
      </c>
      <c r="G1201">
        <v>222</v>
      </c>
      <c r="H1201">
        <v>112.10807631222001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v>1</v>
      </c>
    </row>
    <row r="1202" spans="1:14" x14ac:dyDescent="0.2">
      <c r="A1202">
        <v>1211</v>
      </c>
      <c r="B1202" t="s">
        <v>19</v>
      </c>
      <c r="C1202" t="s">
        <v>19</v>
      </c>
      <c r="D1202" t="s">
        <v>14</v>
      </c>
      <c r="E1202">
        <v>192</v>
      </c>
      <c r="F1202">
        <v>99</v>
      </c>
      <c r="G1202">
        <v>42</v>
      </c>
      <c r="H1202">
        <v>212.88457620284001</v>
      </c>
      <c r="I1202">
        <v>100</v>
      </c>
      <c r="J1202">
        <v>100</v>
      </c>
      <c r="K1202" t="s">
        <v>31</v>
      </c>
      <c r="L1202" t="s">
        <v>29</v>
      </c>
      <c r="M1202" t="s">
        <v>17</v>
      </c>
      <c r="N1202" t="b">
        <v>1</v>
      </c>
    </row>
    <row r="1203" spans="1:14" x14ac:dyDescent="0.2">
      <c r="A1203">
        <v>1212</v>
      </c>
      <c r="B1203" t="s">
        <v>19</v>
      </c>
      <c r="C1203" t="s">
        <v>19</v>
      </c>
      <c r="D1203" t="s">
        <v>18</v>
      </c>
      <c r="E1203">
        <v>1</v>
      </c>
      <c r="F1203">
        <v>177</v>
      </c>
      <c r="G1203">
        <v>211</v>
      </c>
      <c r="H1203">
        <v>96.543327815110999</v>
      </c>
      <c r="I1203">
        <v>100</v>
      </c>
      <c r="J1203">
        <v>100</v>
      </c>
      <c r="K1203" t="s">
        <v>31</v>
      </c>
      <c r="L1203" t="s">
        <v>29</v>
      </c>
      <c r="M1203" t="s">
        <v>17</v>
      </c>
      <c r="N1203" t="b">
        <v>1</v>
      </c>
    </row>
    <row r="1204" spans="1:14" x14ac:dyDescent="0.2">
      <c r="A1204">
        <v>1213</v>
      </c>
      <c r="B1204" t="s">
        <v>21</v>
      </c>
      <c r="C1204" t="s">
        <v>21</v>
      </c>
      <c r="D1204" t="s">
        <v>14</v>
      </c>
      <c r="E1204">
        <v>120</v>
      </c>
      <c r="F1204">
        <v>100</v>
      </c>
      <c r="G1204">
        <v>35</v>
      </c>
      <c r="H1204">
        <v>199.24006661877999</v>
      </c>
      <c r="I1204">
        <v>100</v>
      </c>
      <c r="J1204">
        <v>100</v>
      </c>
      <c r="K1204" t="s">
        <v>31</v>
      </c>
      <c r="L1204" t="s">
        <v>29</v>
      </c>
      <c r="M1204" t="s">
        <v>17</v>
      </c>
      <c r="N1204" t="b">
        <v>1</v>
      </c>
    </row>
    <row r="1205" spans="1:14" x14ac:dyDescent="0.2">
      <c r="A1205">
        <v>1214</v>
      </c>
      <c r="B1205" t="s">
        <v>21</v>
      </c>
      <c r="C1205" t="s">
        <v>21</v>
      </c>
      <c r="D1205" t="s">
        <v>18</v>
      </c>
      <c r="E1205">
        <v>0</v>
      </c>
      <c r="F1205">
        <v>181</v>
      </c>
      <c r="G1205">
        <v>0</v>
      </c>
      <c r="H1205">
        <v>74.201298183112002</v>
      </c>
      <c r="I1205">
        <v>100</v>
      </c>
      <c r="J1205">
        <v>100</v>
      </c>
      <c r="K1205" t="s">
        <v>31</v>
      </c>
      <c r="L1205" t="s">
        <v>29</v>
      </c>
      <c r="M1205" t="s">
        <v>17</v>
      </c>
      <c r="N1205" t="b">
        <v>1</v>
      </c>
    </row>
    <row r="1206" spans="1:14" x14ac:dyDescent="0.2">
      <c r="A1206">
        <v>1215</v>
      </c>
      <c r="B1206" t="s">
        <v>21</v>
      </c>
      <c r="C1206" t="s">
        <v>21</v>
      </c>
      <c r="D1206" t="s">
        <v>14</v>
      </c>
      <c r="E1206">
        <v>131</v>
      </c>
      <c r="F1206">
        <v>98</v>
      </c>
      <c r="G1206">
        <v>37</v>
      </c>
      <c r="H1206">
        <v>207.88078397068</v>
      </c>
      <c r="I1206">
        <v>99.910986990690006</v>
      </c>
      <c r="J1206">
        <v>99.910986990690006</v>
      </c>
      <c r="K1206" t="s">
        <v>31</v>
      </c>
      <c r="L1206" t="s">
        <v>29</v>
      </c>
      <c r="M1206" t="s">
        <v>17</v>
      </c>
      <c r="N1206" t="b">
        <v>1</v>
      </c>
    </row>
    <row r="1207" spans="1:14" x14ac:dyDescent="0.2">
      <c r="A1207">
        <v>1216</v>
      </c>
      <c r="B1207" t="s">
        <v>21</v>
      </c>
      <c r="C1207" t="s">
        <v>21</v>
      </c>
      <c r="D1207" t="s">
        <v>18</v>
      </c>
      <c r="E1207">
        <v>2</v>
      </c>
      <c r="F1207">
        <v>185</v>
      </c>
      <c r="G1207">
        <v>38</v>
      </c>
      <c r="H1207">
        <v>79.672470225949994</v>
      </c>
      <c r="I1207">
        <v>78.117758021670994</v>
      </c>
      <c r="J1207">
        <v>78.117758021670994</v>
      </c>
      <c r="K1207" t="s">
        <v>31</v>
      </c>
      <c r="L1207" t="s">
        <v>29</v>
      </c>
      <c r="M1207" t="s">
        <v>17</v>
      </c>
      <c r="N1207" t="b">
        <v>1</v>
      </c>
    </row>
    <row r="1208" spans="1:14" x14ac:dyDescent="0.2">
      <c r="A1208">
        <v>1217</v>
      </c>
      <c r="B1208" t="s">
        <v>21</v>
      </c>
      <c r="C1208" t="s">
        <v>21</v>
      </c>
      <c r="D1208" t="s">
        <v>14</v>
      </c>
      <c r="E1208">
        <v>131</v>
      </c>
      <c r="F1208">
        <v>98</v>
      </c>
      <c r="G1208">
        <v>35</v>
      </c>
      <c r="H1208">
        <v>207.52054658500001</v>
      </c>
      <c r="I1208">
        <v>98.926980594721996</v>
      </c>
      <c r="J1208">
        <v>98.926980594721996</v>
      </c>
      <c r="K1208" t="s">
        <v>31</v>
      </c>
      <c r="L1208" t="s">
        <v>29</v>
      </c>
      <c r="M1208" t="s">
        <v>17</v>
      </c>
      <c r="N1208" t="b">
        <v>1</v>
      </c>
    </row>
    <row r="1209" spans="1:14" x14ac:dyDescent="0.2">
      <c r="A1209">
        <v>1218</v>
      </c>
      <c r="B1209" t="s">
        <v>21</v>
      </c>
      <c r="C1209" t="s">
        <v>21</v>
      </c>
      <c r="D1209" t="s">
        <v>18</v>
      </c>
      <c r="E1209">
        <v>1</v>
      </c>
      <c r="F1209">
        <v>177</v>
      </c>
      <c r="G1209">
        <v>37</v>
      </c>
      <c r="H1209">
        <v>86.645845778121</v>
      </c>
      <c r="I1209">
        <v>72.098990129724996</v>
      </c>
      <c r="J1209">
        <v>72.098990129724996</v>
      </c>
      <c r="K1209" t="s">
        <v>31</v>
      </c>
      <c r="L1209" t="s">
        <v>29</v>
      </c>
      <c r="M1209" t="s">
        <v>17</v>
      </c>
      <c r="N1209" t="b">
        <v>1</v>
      </c>
    </row>
    <row r="1210" spans="1:14" x14ac:dyDescent="0.2">
      <c r="A1210">
        <v>1219</v>
      </c>
      <c r="B1210" t="s">
        <v>22</v>
      </c>
      <c r="C1210" t="s">
        <v>22</v>
      </c>
      <c r="D1210" t="s">
        <v>14</v>
      </c>
      <c r="E1210">
        <v>300</v>
      </c>
      <c r="F1210">
        <v>85</v>
      </c>
      <c r="G1210">
        <v>61</v>
      </c>
      <c r="H1210">
        <v>202.97919960131</v>
      </c>
      <c r="I1210">
        <v>99.428889361632002</v>
      </c>
      <c r="J1210">
        <v>99.428889361632002</v>
      </c>
      <c r="K1210" t="s">
        <v>31</v>
      </c>
      <c r="L1210" t="s">
        <v>29</v>
      </c>
      <c r="M1210" t="s">
        <v>17</v>
      </c>
      <c r="N1210" t="b">
        <v>1</v>
      </c>
    </row>
    <row r="1211" spans="1:14" x14ac:dyDescent="0.2">
      <c r="A1211">
        <v>1220</v>
      </c>
      <c r="B1211" t="s">
        <v>22</v>
      </c>
      <c r="C1211" t="s">
        <v>22</v>
      </c>
      <c r="D1211" t="s">
        <v>18</v>
      </c>
      <c r="E1211">
        <v>236</v>
      </c>
      <c r="F1211">
        <v>76</v>
      </c>
      <c r="G1211">
        <v>236</v>
      </c>
      <c r="H1211">
        <v>170.01414483456</v>
      </c>
      <c r="I1211">
        <v>53.391367940046003</v>
      </c>
      <c r="J1211">
        <v>53.391367940046003</v>
      </c>
      <c r="K1211" t="s">
        <v>31</v>
      </c>
      <c r="L1211" t="s">
        <v>29</v>
      </c>
      <c r="M1211" t="s">
        <v>17</v>
      </c>
      <c r="N1211" t="b">
        <v>1</v>
      </c>
    </row>
    <row r="1212" spans="1:14" x14ac:dyDescent="0.2">
      <c r="A1212">
        <v>1221</v>
      </c>
      <c r="B1212" t="s">
        <v>22</v>
      </c>
      <c r="C1212" t="s">
        <v>22</v>
      </c>
      <c r="D1212" t="s">
        <v>14</v>
      </c>
      <c r="E1212">
        <v>291</v>
      </c>
      <c r="F1212">
        <v>94</v>
      </c>
      <c r="G1212">
        <v>56</v>
      </c>
      <c r="H1212">
        <v>201.46049435949001</v>
      </c>
      <c r="I1212">
        <v>96.904661024755001</v>
      </c>
      <c r="J1212">
        <v>96.904661024755001</v>
      </c>
      <c r="K1212" t="s">
        <v>31</v>
      </c>
      <c r="L1212" t="s">
        <v>29</v>
      </c>
      <c r="M1212" t="s">
        <v>17</v>
      </c>
      <c r="N1212" t="b">
        <v>1</v>
      </c>
    </row>
    <row r="1213" spans="1:14" x14ac:dyDescent="0.2">
      <c r="A1213">
        <v>1222</v>
      </c>
      <c r="B1213" t="s">
        <v>22</v>
      </c>
      <c r="C1213" t="s">
        <v>22</v>
      </c>
      <c r="D1213" t="s">
        <v>18</v>
      </c>
      <c r="E1213">
        <v>206</v>
      </c>
      <c r="F1213">
        <v>60</v>
      </c>
      <c r="G1213">
        <v>227</v>
      </c>
      <c r="H1213">
        <v>139.85676623075</v>
      </c>
      <c r="I1213">
        <v>54.780359662663997</v>
      </c>
      <c r="J1213">
        <v>54.780359662663997</v>
      </c>
      <c r="K1213" t="s">
        <v>31</v>
      </c>
      <c r="L1213" t="s">
        <v>29</v>
      </c>
      <c r="M1213" t="s">
        <v>17</v>
      </c>
      <c r="N1213" t="b">
        <v>1</v>
      </c>
    </row>
    <row r="1214" spans="1:14" x14ac:dyDescent="0.2">
      <c r="A1214">
        <v>1223</v>
      </c>
      <c r="B1214" t="s">
        <v>22</v>
      </c>
      <c r="C1214" t="s">
        <v>22</v>
      </c>
      <c r="D1214" t="s">
        <v>14</v>
      </c>
      <c r="E1214">
        <v>289</v>
      </c>
      <c r="F1214">
        <v>93</v>
      </c>
      <c r="G1214">
        <v>53</v>
      </c>
      <c r="H1214">
        <v>200.43063558420999</v>
      </c>
      <c r="I1214">
        <v>98.853146956204995</v>
      </c>
      <c r="J1214">
        <v>98.853146956204995</v>
      </c>
      <c r="K1214" t="s">
        <v>31</v>
      </c>
      <c r="L1214" t="s">
        <v>29</v>
      </c>
      <c r="M1214" t="s">
        <v>17</v>
      </c>
      <c r="N1214" t="b">
        <v>1</v>
      </c>
    </row>
    <row r="1215" spans="1:14" x14ac:dyDescent="0.2">
      <c r="A1215">
        <v>1224</v>
      </c>
      <c r="B1215" t="s">
        <v>22</v>
      </c>
      <c r="C1215" t="s">
        <v>22</v>
      </c>
      <c r="D1215" t="s">
        <v>18</v>
      </c>
      <c r="E1215">
        <v>193</v>
      </c>
      <c r="F1215">
        <v>54</v>
      </c>
      <c r="G1215">
        <v>218</v>
      </c>
      <c r="H1215">
        <v>123.60958820457</v>
      </c>
      <c r="I1215">
        <v>65.106310860250005</v>
      </c>
      <c r="J1215">
        <v>65.106310860250005</v>
      </c>
      <c r="K1215" t="s">
        <v>31</v>
      </c>
      <c r="L1215" t="s">
        <v>29</v>
      </c>
      <c r="M1215" t="s">
        <v>17</v>
      </c>
      <c r="N1215" t="b">
        <v>1</v>
      </c>
    </row>
    <row r="1216" spans="1:14" x14ac:dyDescent="0.2">
      <c r="A1216">
        <v>1225</v>
      </c>
      <c r="B1216" t="s">
        <v>23</v>
      </c>
      <c r="C1216" t="s">
        <v>23</v>
      </c>
      <c r="D1216" t="s">
        <v>14</v>
      </c>
      <c r="E1216">
        <v>358</v>
      </c>
      <c r="F1216">
        <v>85</v>
      </c>
      <c r="G1216">
        <v>55</v>
      </c>
      <c r="H1216">
        <v>143.98256894264</v>
      </c>
      <c r="I1216">
        <v>100</v>
      </c>
      <c r="J1216">
        <v>100</v>
      </c>
      <c r="K1216" t="s">
        <v>31</v>
      </c>
      <c r="L1216" t="s">
        <v>29</v>
      </c>
      <c r="M1216" t="s">
        <v>17</v>
      </c>
      <c r="N1216" t="b">
        <v>1</v>
      </c>
    </row>
    <row r="1217" spans="1:14" x14ac:dyDescent="0.2">
      <c r="A1217">
        <v>1226</v>
      </c>
      <c r="B1217" t="s">
        <v>23</v>
      </c>
      <c r="C1217" t="s">
        <v>23</v>
      </c>
      <c r="D1217" t="s">
        <v>18</v>
      </c>
      <c r="E1217">
        <v>235</v>
      </c>
      <c r="F1217">
        <v>45</v>
      </c>
      <c r="G1217">
        <v>51</v>
      </c>
      <c r="H1217">
        <v>70.531915965197996</v>
      </c>
      <c r="I1217">
        <v>100</v>
      </c>
      <c r="J1217">
        <v>100</v>
      </c>
      <c r="K1217" t="s">
        <v>31</v>
      </c>
      <c r="L1217" t="s">
        <v>29</v>
      </c>
      <c r="M1217" t="s">
        <v>17</v>
      </c>
      <c r="N1217" t="b">
        <v>1</v>
      </c>
    </row>
    <row r="1218" spans="1:14" x14ac:dyDescent="0.2">
      <c r="A1218">
        <v>1227</v>
      </c>
      <c r="B1218" t="s">
        <v>23</v>
      </c>
      <c r="C1218" t="s">
        <v>23</v>
      </c>
      <c r="D1218" t="s">
        <v>14</v>
      </c>
      <c r="E1218">
        <v>14</v>
      </c>
      <c r="F1218">
        <v>83</v>
      </c>
      <c r="G1218">
        <v>44</v>
      </c>
      <c r="H1218">
        <v>258.80112333863002</v>
      </c>
      <c r="I1218">
        <v>99.602094163678998</v>
      </c>
      <c r="J1218">
        <v>99.602094163678998</v>
      </c>
      <c r="K1218" t="s">
        <v>31</v>
      </c>
      <c r="L1218" t="s">
        <v>29</v>
      </c>
      <c r="M1218" t="s">
        <v>17</v>
      </c>
      <c r="N1218" t="b">
        <v>1</v>
      </c>
    </row>
    <row r="1219" spans="1:14" x14ac:dyDescent="0.2">
      <c r="A1219">
        <v>1228</v>
      </c>
      <c r="B1219" t="s">
        <v>23</v>
      </c>
      <c r="C1219" t="s">
        <v>23</v>
      </c>
      <c r="D1219" t="s">
        <v>18</v>
      </c>
      <c r="E1219">
        <v>199</v>
      </c>
      <c r="F1219">
        <v>70</v>
      </c>
      <c r="G1219">
        <v>27</v>
      </c>
      <c r="H1219">
        <v>93.340429428766996</v>
      </c>
      <c r="I1219">
        <v>82.849668964450004</v>
      </c>
      <c r="J1219">
        <v>82.849668964450004</v>
      </c>
      <c r="K1219" t="s">
        <v>31</v>
      </c>
      <c r="L1219" t="s">
        <v>29</v>
      </c>
      <c r="M1219" t="s">
        <v>17</v>
      </c>
      <c r="N1219" t="b">
        <v>1</v>
      </c>
    </row>
    <row r="1220" spans="1:14" x14ac:dyDescent="0.2">
      <c r="A1220">
        <v>1229</v>
      </c>
      <c r="B1220" t="s">
        <v>23</v>
      </c>
      <c r="C1220" t="s">
        <v>23</v>
      </c>
      <c r="D1220" t="s">
        <v>14</v>
      </c>
      <c r="E1220">
        <v>13</v>
      </c>
      <c r="F1220">
        <v>86</v>
      </c>
      <c r="G1220">
        <v>39</v>
      </c>
      <c r="H1220">
        <v>259.72659978194997</v>
      </c>
      <c r="I1220">
        <v>90.851629019124999</v>
      </c>
      <c r="J1220">
        <v>90.851629019124999</v>
      </c>
      <c r="K1220" t="s">
        <v>31</v>
      </c>
      <c r="L1220" t="s">
        <v>29</v>
      </c>
      <c r="M1220" t="s">
        <v>17</v>
      </c>
      <c r="N1220" t="b">
        <v>1</v>
      </c>
    </row>
    <row r="1221" spans="1:14" x14ac:dyDescent="0.2">
      <c r="A1221">
        <v>1230</v>
      </c>
      <c r="B1221" t="s">
        <v>23</v>
      </c>
      <c r="C1221" t="s">
        <v>23</v>
      </c>
      <c r="D1221" t="s">
        <v>18</v>
      </c>
      <c r="E1221">
        <v>178</v>
      </c>
      <c r="F1221">
        <v>58</v>
      </c>
      <c r="G1221">
        <v>20</v>
      </c>
      <c r="H1221">
        <v>98.790389727605998</v>
      </c>
      <c r="I1221">
        <v>69.727176600188997</v>
      </c>
      <c r="J1221">
        <v>69.727176600188997</v>
      </c>
      <c r="K1221" t="s">
        <v>31</v>
      </c>
      <c r="L1221" t="s">
        <v>29</v>
      </c>
      <c r="M1221" t="s">
        <v>17</v>
      </c>
      <c r="N1221" t="b">
        <v>1</v>
      </c>
    </row>
    <row r="1222" spans="1:14" x14ac:dyDescent="0.2">
      <c r="A1222">
        <v>1231</v>
      </c>
      <c r="B1222" t="s">
        <v>24</v>
      </c>
      <c r="C1222" t="s">
        <v>25</v>
      </c>
      <c r="D1222" t="s">
        <v>14</v>
      </c>
      <c r="E1222">
        <v>51</v>
      </c>
      <c r="F1222">
        <v>7</v>
      </c>
      <c r="G1222">
        <v>62</v>
      </c>
      <c r="H1222">
        <v>374.93623063151</v>
      </c>
      <c r="I1222">
        <v>0</v>
      </c>
      <c r="J1222">
        <v>99.999605002029</v>
      </c>
      <c r="K1222" t="s">
        <v>31</v>
      </c>
      <c r="L1222" t="s">
        <v>29</v>
      </c>
      <c r="M1222" t="s">
        <v>17</v>
      </c>
      <c r="N1222" t="b">
        <v>0</v>
      </c>
    </row>
    <row r="1223" spans="1:14" x14ac:dyDescent="0.2">
      <c r="A1223">
        <v>1232</v>
      </c>
      <c r="B1223" t="s">
        <v>24</v>
      </c>
      <c r="C1223" t="s">
        <v>25</v>
      </c>
      <c r="D1223" t="s">
        <v>18</v>
      </c>
      <c r="E1223">
        <v>163</v>
      </c>
      <c r="F1223">
        <v>161</v>
      </c>
      <c r="G1223">
        <v>151</v>
      </c>
      <c r="H1223">
        <v>167.32790821008999</v>
      </c>
      <c r="I1223">
        <v>42.293787076908004</v>
      </c>
      <c r="J1223">
        <v>57.706212923091996</v>
      </c>
      <c r="K1223" t="s">
        <v>31</v>
      </c>
      <c r="L1223" t="s">
        <v>29</v>
      </c>
      <c r="M1223" t="s">
        <v>17</v>
      </c>
      <c r="N1223" t="b">
        <v>0</v>
      </c>
    </row>
    <row r="1224" spans="1:14" x14ac:dyDescent="0.2">
      <c r="A1224">
        <v>1233</v>
      </c>
      <c r="B1224" t="s">
        <v>24</v>
      </c>
      <c r="C1224" t="s">
        <v>25</v>
      </c>
      <c r="D1224" t="s">
        <v>14</v>
      </c>
      <c r="E1224">
        <v>59</v>
      </c>
      <c r="F1224">
        <v>10</v>
      </c>
      <c r="G1224">
        <v>72</v>
      </c>
      <c r="H1224">
        <v>363.44034832327998</v>
      </c>
      <c r="I1224">
        <v>1.7684703836474999E-3</v>
      </c>
      <c r="J1224">
        <v>61.377048938733999</v>
      </c>
      <c r="K1224" t="s">
        <v>31</v>
      </c>
      <c r="L1224" t="s">
        <v>29</v>
      </c>
      <c r="M1224" t="s">
        <v>17</v>
      </c>
      <c r="N1224" t="b">
        <v>0</v>
      </c>
    </row>
    <row r="1225" spans="1:14" x14ac:dyDescent="0.2">
      <c r="A1225">
        <v>1234</v>
      </c>
      <c r="B1225" t="s">
        <v>24</v>
      </c>
      <c r="C1225" t="s">
        <v>24</v>
      </c>
      <c r="D1225" t="s">
        <v>18</v>
      </c>
      <c r="E1225">
        <v>186</v>
      </c>
      <c r="F1225">
        <v>185</v>
      </c>
      <c r="G1225">
        <v>182</v>
      </c>
      <c r="H1225">
        <v>122.98802302442</v>
      </c>
      <c r="I1225">
        <v>86.431116236400001</v>
      </c>
      <c r="J1225">
        <v>86.431116236400001</v>
      </c>
      <c r="K1225" t="s">
        <v>31</v>
      </c>
      <c r="L1225" t="s">
        <v>29</v>
      </c>
      <c r="M1225" t="s">
        <v>17</v>
      </c>
      <c r="N1225" t="b">
        <v>1</v>
      </c>
    </row>
    <row r="1226" spans="1:14" x14ac:dyDescent="0.2">
      <c r="A1226">
        <v>1235</v>
      </c>
      <c r="B1226" t="s">
        <v>24</v>
      </c>
      <c r="C1226" t="s">
        <v>25</v>
      </c>
      <c r="D1226" t="s">
        <v>14</v>
      </c>
      <c r="E1226">
        <v>90</v>
      </c>
      <c r="F1226">
        <v>12</v>
      </c>
      <c r="G1226">
        <v>61</v>
      </c>
      <c r="H1226">
        <v>351.58891335676998</v>
      </c>
      <c r="I1226">
        <v>2.3579605115301001E-3</v>
      </c>
      <c r="J1226">
        <v>55.269489096275002</v>
      </c>
      <c r="K1226" t="s">
        <v>31</v>
      </c>
      <c r="L1226" t="s">
        <v>29</v>
      </c>
      <c r="M1226" t="s">
        <v>17</v>
      </c>
      <c r="N1226" t="b">
        <v>0</v>
      </c>
    </row>
    <row r="1227" spans="1:14" x14ac:dyDescent="0.2">
      <c r="A1227">
        <v>1236</v>
      </c>
      <c r="B1227" t="s">
        <v>24</v>
      </c>
      <c r="C1227" t="s">
        <v>24</v>
      </c>
      <c r="D1227" t="s">
        <v>18</v>
      </c>
      <c r="E1227">
        <v>156</v>
      </c>
      <c r="F1227">
        <v>158</v>
      </c>
      <c r="G1227">
        <v>156</v>
      </c>
      <c r="H1227">
        <v>170.52269885484</v>
      </c>
      <c r="I1227">
        <v>68.701832209003996</v>
      </c>
      <c r="J1227">
        <v>68.701832209003996</v>
      </c>
      <c r="K1227" t="s">
        <v>31</v>
      </c>
      <c r="L1227" t="s">
        <v>29</v>
      </c>
      <c r="M1227" t="s">
        <v>17</v>
      </c>
      <c r="N1227" t="b">
        <v>1</v>
      </c>
    </row>
    <row r="1228" spans="1:14" x14ac:dyDescent="0.2">
      <c r="A1228">
        <v>1237</v>
      </c>
      <c r="B1228" t="s">
        <v>25</v>
      </c>
      <c r="C1228" t="s">
        <v>25</v>
      </c>
      <c r="D1228" t="s">
        <v>14</v>
      </c>
      <c r="E1228">
        <v>58</v>
      </c>
      <c r="F1228">
        <v>100</v>
      </c>
      <c r="G1228">
        <v>34</v>
      </c>
      <c r="H1228">
        <v>82.764195291196003</v>
      </c>
      <c r="I1228">
        <v>100</v>
      </c>
      <c r="J1228">
        <v>100</v>
      </c>
      <c r="K1228" t="s">
        <v>31</v>
      </c>
      <c r="L1228" t="s">
        <v>29</v>
      </c>
      <c r="M1228" t="s">
        <v>17</v>
      </c>
      <c r="N1228" t="b">
        <v>1</v>
      </c>
    </row>
    <row r="1229" spans="1:14" x14ac:dyDescent="0.2">
      <c r="A1229">
        <v>1238</v>
      </c>
      <c r="B1229" t="s">
        <v>25</v>
      </c>
      <c r="C1229" t="s">
        <v>25</v>
      </c>
      <c r="D1229" t="s">
        <v>18</v>
      </c>
      <c r="E1229">
        <v>174</v>
      </c>
      <c r="F1229">
        <v>167</v>
      </c>
      <c r="G1229">
        <v>0</v>
      </c>
      <c r="H1229">
        <v>59.896951012107003</v>
      </c>
      <c r="I1229">
        <v>100</v>
      </c>
      <c r="J1229">
        <v>100</v>
      </c>
      <c r="K1229" t="s">
        <v>31</v>
      </c>
      <c r="L1229" t="s">
        <v>29</v>
      </c>
      <c r="M1229" t="s">
        <v>17</v>
      </c>
      <c r="N1229" t="b">
        <v>1</v>
      </c>
    </row>
    <row r="1230" spans="1:14" x14ac:dyDescent="0.2">
      <c r="A1230">
        <v>1239</v>
      </c>
      <c r="B1230" t="s">
        <v>25</v>
      </c>
      <c r="C1230" t="s">
        <v>25</v>
      </c>
      <c r="D1230" t="s">
        <v>14</v>
      </c>
      <c r="E1230">
        <v>78</v>
      </c>
      <c r="F1230">
        <v>57</v>
      </c>
      <c r="G1230">
        <v>40</v>
      </c>
      <c r="H1230">
        <v>95.590001448373997</v>
      </c>
      <c r="I1230">
        <v>80.942594714484002</v>
      </c>
      <c r="J1230">
        <v>80.942594714484002</v>
      </c>
      <c r="K1230" t="s">
        <v>31</v>
      </c>
      <c r="L1230" t="s">
        <v>29</v>
      </c>
      <c r="M1230" t="s">
        <v>17</v>
      </c>
      <c r="N1230" t="b">
        <v>1</v>
      </c>
    </row>
    <row r="1231" spans="1:14" x14ac:dyDescent="0.2">
      <c r="A1231">
        <v>1240</v>
      </c>
      <c r="B1231" t="s">
        <v>25</v>
      </c>
      <c r="C1231" t="s">
        <v>25</v>
      </c>
      <c r="D1231" t="s">
        <v>18</v>
      </c>
      <c r="E1231">
        <v>129</v>
      </c>
      <c r="F1231">
        <v>155</v>
      </c>
      <c r="G1231">
        <v>47</v>
      </c>
      <c r="H1231">
        <v>54.443329978020998</v>
      </c>
      <c r="I1231">
        <v>80.506961509979007</v>
      </c>
      <c r="J1231">
        <v>80.506961509979007</v>
      </c>
      <c r="K1231" t="s">
        <v>31</v>
      </c>
      <c r="L1231" t="s">
        <v>29</v>
      </c>
      <c r="M1231" t="s">
        <v>17</v>
      </c>
      <c r="N1231" t="b">
        <v>1</v>
      </c>
    </row>
    <row r="1232" spans="1:14" x14ac:dyDescent="0.2">
      <c r="A1232">
        <v>1241</v>
      </c>
      <c r="B1232" t="s">
        <v>25</v>
      </c>
      <c r="C1232" t="s">
        <v>25</v>
      </c>
      <c r="D1232" t="s">
        <v>14</v>
      </c>
      <c r="E1232">
        <v>78</v>
      </c>
      <c r="F1232">
        <v>62</v>
      </c>
      <c r="G1232">
        <v>36</v>
      </c>
      <c r="H1232">
        <v>90.323422845552997</v>
      </c>
      <c r="I1232">
        <v>71.156984905368006</v>
      </c>
      <c r="J1232">
        <v>71.156984905368006</v>
      </c>
      <c r="K1232" t="s">
        <v>31</v>
      </c>
      <c r="L1232" t="s">
        <v>29</v>
      </c>
      <c r="M1232" t="s">
        <v>17</v>
      </c>
      <c r="N1232" t="b">
        <v>1</v>
      </c>
    </row>
    <row r="1233" spans="1:14" x14ac:dyDescent="0.2">
      <c r="A1233">
        <v>1242</v>
      </c>
      <c r="B1233" t="s">
        <v>25</v>
      </c>
      <c r="C1233" t="s">
        <v>25</v>
      </c>
      <c r="D1233" t="s">
        <v>18</v>
      </c>
      <c r="E1233">
        <v>119</v>
      </c>
      <c r="F1233">
        <v>142</v>
      </c>
      <c r="G1233">
        <v>40</v>
      </c>
      <c r="H1233">
        <v>42.979045215235999</v>
      </c>
      <c r="I1233">
        <v>71.037760527003996</v>
      </c>
      <c r="J1233">
        <v>71.037760527003996</v>
      </c>
      <c r="K1233" t="s">
        <v>31</v>
      </c>
      <c r="L1233" t="s">
        <v>29</v>
      </c>
      <c r="M1233" t="s">
        <v>17</v>
      </c>
      <c r="N1233" t="b">
        <v>1</v>
      </c>
    </row>
    <row r="1234" spans="1:14" x14ac:dyDescent="0.2">
      <c r="A1234">
        <v>1243</v>
      </c>
      <c r="B1234" t="s">
        <v>20</v>
      </c>
      <c r="C1234" t="s">
        <v>20</v>
      </c>
      <c r="D1234" t="s">
        <v>14</v>
      </c>
      <c r="E1234">
        <v>264</v>
      </c>
      <c r="F1234">
        <v>51</v>
      </c>
      <c r="G1234">
        <v>2</v>
      </c>
      <c r="H1234">
        <v>268.97456052635999</v>
      </c>
      <c r="I1234">
        <v>99.999943571718006</v>
      </c>
      <c r="J1234">
        <v>99.999943571718006</v>
      </c>
      <c r="K1234" t="s">
        <v>31</v>
      </c>
      <c r="L1234" t="s">
        <v>29</v>
      </c>
      <c r="M1234" t="s">
        <v>17</v>
      </c>
      <c r="N1234" t="b">
        <v>1</v>
      </c>
    </row>
    <row r="1235" spans="1:14" x14ac:dyDescent="0.2">
      <c r="A1235">
        <v>1244</v>
      </c>
      <c r="B1235" t="s">
        <v>20</v>
      </c>
      <c r="C1235" t="s">
        <v>20</v>
      </c>
      <c r="D1235" t="s">
        <v>18</v>
      </c>
      <c r="E1235">
        <v>4</v>
      </c>
      <c r="F1235">
        <v>2</v>
      </c>
      <c r="G1235">
        <v>7</v>
      </c>
      <c r="H1235">
        <v>9.0561805016119994</v>
      </c>
      <c r="I1235">
        <v>100</v>
      </c>
      <c r="J1235">
        <v>100</v>
      </c>
      <c r="K1235" t="s">
        <v>31</v>
      </c>
      <c r="L1235" t="s">
        <v>29</v>
      </c>
      <c r="M1235" t="s">
        <v>17</v>
      </c>
      <c r="N1235" t="b">
        <v>1</v>
      </c>
    </row>
    <row r="1236" spans="1:14" x14ac:dyDescent="0.2">
      <c r="A1236">
        <v>1245</v>
      </c>
      <c r="B1236" t="s">
        <v>20</v>
      </c>
      <c r="C1236" t="s">
        <v>19</v>
      </c>
      <c r="D1236" t="s">
        <v>14</v>
      </c>
      <c r="E1236">
        <v>114</v>
      </c>
      <c r="F1236">
        <v>8</v>
      </c>
      <c r="G1236">
        <v>28</v>
      </c>
      <c r="H1236">
        <v>117.61550517565</v>
      </c>
      <c r="I1236">
        <v>22.784456619053</v>
      </c>
      <c r="J1236">
        <v>27.522704580707</v>
      </c>
      <c r="K1236" t="s">
        <v>31</v>
      </c>
      <c r="L1236" t="s">
        <v>29</v>
      </c>
      <c r="M1236" t="s">
        <v>17</v>
      </c>
      <c r="N1236" t="b">
        <v>0</v>
      </c>
    </row>
    <row r="1237" spans="1:14" x14ac:dyDescent="0.2">
      <c r="A1237">
        <v>1246</v>
      </c>
      <c r="B1237" t="s">
        <v>20</v>
      </c>
      <c r="C1237" t="s">
        <v>25</v>
      </c>
      <c r="D1237" t="s">
        <v>18</v>
      </c>
      <c r="E1237">
        <v>73</v>
      </c>
      <c r="F1237">
        <v>71</v>
      </c>
      <c r="G1237">
        <v>68</v>
      </c>
      <c r="H1237">
        <v>122.15665594215</v>
      </c>
      <c r="I1237">
        <v>26.628963860571002</v>
      </c>
      <c r="J1237">
        <v>41.671130826281001</v>
      </c>
      <c r="K1237" t="s">
        <v>31</v>
      </c>
      <c r="L1237" t="s">
        <v>29</v>
      </c>
      <c r="M1237" t="s">
        <v>17</v>
      </c>
      <c r="N1237" t="b">
        <v>0</v>
      </c>
    </row>
    <row r="1238" spans="1:14" x14ac:dyDescent="0.2">
      <c r="A1238">
        <v>1247</v>
      </c>
      <c r="B1238" t="s">
        <v>20</v>
      </c>
      <c r="C1238" t="s">
        <v>19</v>
      </c>
      <c r="D1238" t="s">
        <v>14</v>
      </c>
      <c r="E1238">
        <v>99</v>
      </c>
      <c r="F1238">
        <v>7</v>
      </c>
      <c r="G1238">
        <v>34</v>
      </c>
      <c r="H1238">
        <v>104.71257638589999</v>
      </c>
      <c r="I1238">
        <v>1.7693546188394</v>
      </c>
      <c r="J1238">
        <v>36.250769100401001</v>
      </c>
      <c r="K1238" t="s">
        <v>31</v>
      </c>
      <c r="L1238" t="s">
        <v>29</v>
      </c>
      <c r="M1238" t="s">
        <v>17</v>
      </c>
      <c r="N1238" t="b">
        <v>0</v>
      </c>
    </row>
    <row r="1239" spans="1:14" x14ac:dyDescent="0.2">
      <c r="A1239">
        <v>1248</v>
      </c>
      <c r="B1239" t="s">
        <v>20</v>
      </c>
      <c r="C1239" t="s">
        <v>25</v>
      </c>
      <c r="D1239" t="s">
        <v>18</v>
      </c>
      <c r="E1239">
        <v>88</v>
      </c>
      <c r="F1239">
        <v>87</v>
      </c>
      <c r="G1239">
        <v>82</v>
      </c>
      <c r="H1239">
        <v>148.62472258769</v>
      </c>
      <c r="I1239">
        <v>5.9536292328154001</v>
      </c>
      <c r="J1239">
        <v>53.423869192140998</v>
      </c>
      <c r="K1239" t="s">
        <v>31</v>
      </c>
      <c r="L1239" t="s">
        <v>29</v>
      </c>
      <c r="M1239" t="s">
        <v>17</v>
      </c>
      <c r="N1239" t="b">
        <v>0</v>
      </c>
    </row>
    <row r="1240" spans="1:14" x14ac:dyDescent="0.2">
      <c r="A1240">
        <v>1249</v>
      </c>
      <c r="B1240" t="s">
        <v>13</v>
      </c>
      <c r="C1240" t="s">
        <v>19</v>
      </c>
      <c r="D1240" t="s">
        <v>14</v>
      </c>
      <c r="E1240">
        <v>206</v>
      </c>
      <c r="F1240">
        <v>100</v>
      </c>
      <c r="G1240">
        <v>44</v>
      </c>
      <c r="H1240">
        <v>311.57085935642999</v>
      </c>
      <c r="I1240">
        <v>16.423112798441998</v>
      </c>
      <c r="J1240">
        <v>83.576887201557994</v>
      </c>
      <c r="K1240" t="s">
        <v>31</v>
      </c>
      <c r="L1240" t="s">
        <v>29</v>
      </c>
      <c r="M1240" t="s">
        <v>26</v>
      </c>
      <c r="N1240" t="b">
        <v>0</v>
      </c>
    </row>
    <row r="1241" spans="1:14" x14ac:dyDescent="0.2">
      <c r="A1241">
        <v>1250</v>
      </c>
      <c r="B1241" t="s">
        <v>13</v>
      </c>
      <c r="C1241" t="s">
        <v>19</v>
      </c>
      <c r="D1241" t="s">
        <v>18</v>
      </c>
      <c r="E1241">
        <v>0</v>
      </c>
      <c r="F1241">
        <v>140</v>
      </c>
      <c r="G1241">
        <v>223</v>
      </c>
      <c r="H1241">
        <v>144.12849198681999</v>
      </c>
      <c r="I1241">
        <v>0.29083136351606997</v>
      </c>
      <c r="J1241">
        <v>83.664068896675005</v>
      </c>
      <c r="K1241" t="s">
        <v>31</v>
      </c>
      <c r="L1241" t="s">
        <v>29</v>
      </c>
      <c r="M1241" t="s">
        <v>26</v>
      </c>
      <c r="N1241" t="b">
        <v>0</v>
      </c>
    </row>
    <row r="1242" spans="1:14" x14ac:dyDescent="0.2">
      <c r="A1242">
        <v>1251</v>
      </c>
      <c r="B1242" t="s">
        <v>13</v>
      </c>
      <c r="C1242" t="s">
        <v>13</v>
      </c>
      <c r="D1242" t="s">
        <v>14</v>
      </c>
      <c r="E1242">
        <v>218</v>
      </c>
      <c r="F1242">
        <v>99</v>
      </c>
      <c r="G1242">
        <v>50</v>
      </c>
      <c r="H1242">
        <v>315.23385951847001</v>
      </c>
      <c r="I1242">
        <v>92.647068576123004</v>
      </c>
      <c r="J1242">
        <v>92.647068576123004</v>
      </c>
      <c r="K1242" t="s">
        <v>31</v>
      </c>
      <c r="L1242" t="s">
        <v>29</v>
      </c>
      <c r="M1242" t="s">
        <v>26</v>
      </c>
      <c r="N1242" t="b">
        <v>1</v>
      </c>
    </row>
    <row r="1243" spans="1:14" x14ac:dyDescent="0.2">
      <c r="A1243">
        <v>1252</v>
      </c>
      <c r="B1243" t="s">
        <v>13</v>
      </c>
      <c r="C1243" t="s">
        <v>13</v>
      </c>
      <c r="D1243" t="s">
        <v>18</v>
      </c>
      <c r="E1243">
        <v>9</v>
      </c>
      <c r="F1243">
        <v>98</v>
      </c>
      <c r="G1243">
        <v>247</v>
      </c>
      <c r="H1243">
        <v>98.685520851236006</v>
      </c>
      <c r="I1243">
        <v>97.326883328850997</v>
      </c>
      <c r="J1243">
        <v>97.326883328850997</v>
      </c>
      <c r="K1243" t="s">
        <v>31</v>
      </c>
      <c r="L1243" t="s">
        <v>29</v>
      </c>
      <c r="M1243" t="s">
        <v>26</v>
      </c>
      <c r="N1243" t="b">
        <v>1</v>
      </c>
    </row>
    <row r="1244" spans="1:14" x14ac:dyDescent="0.2">
      <c r="A1244">
        <v>1253</v>
      </c>
      <c r="B1244" t="s">
        <v>13</v>
      </c>
      <c r="C1244" t="s">
        <v>13</v>
      </c>
      <c r="D1244" t="s">
        <v>14</v>
      </c>
      <c r="E1244">
        <v>217</v>
      </c>
      <c r="F1244">
        <v>100</v>
      </c>
      <c r="G1244">
        <v>52</v>
      </c>
      <c r="H1244">
        <v>313.27826064538999</v>
      </c>
      <c r="I1244">
        <v>98.137137509625006</v>
      </c>
      <c r="J1244">
        <v>98.137137509625006</v>
      </c>
      <c r="K1244" t="s">
        <v>31</v>
      </c>
      <c r="L1244" t="s">
        <v>29</v>
      </c>
      <c r="M1244" t="s">
        <v>26</v>
      </c>
      <c r="N1244" t="b">
        <v>1</v>
      </c>
    </row>
    <row r="1245" spans="1:14" x14ac:dyDescent="0.2">
      <c r="A1245">
        <v>1254</v>
      </c>
      <c r="B1245" t="s">
        <v>13</v>
      </c>
      <c r="C1245" t="s">
        <v>13</v>
      </c>
      <c r="D1245" t="s">
        <v>18</v>
      </c>
      <c r="E1245">
        <v>10</v>
      </c>
      <c r="F1245">
        <v>105</v>
      </c>
      <c r="G1245">
        <v>255</v>
      </c>
      <c r="H1245">
        <v>105.69041201484001</v>
      </c>
      <c r="I1245">
        <v>99.959325181175998</v>
      </c>
      <c r="J1245">
        <v>99.959325181175998</v>
      </c>
      <c r="K1245" t="s">
        <v>31</v>
      </c>
      <c r="L1245" t="s">
        <v>29</v>
      </c>
      <c r="M1245" t="s">
        <v>26</v>
      </c>
      <c r="N1245" t="b">
        <v>1</v>
      </c>
    </row>
    <row r="1246" spans="1:14" x14ac:dyDescent="0.2">
      <c r="A1246">
        <v>1255</v>
      </c>
      <c r="B1246" t="s">
        <v>19</v>
      </c>
      <c r="C1246" t="s">
        <v>19</v>
      </c>
      <c r="D1246" t="s">
        <v>14</v>
      </c>
      <c r="E1246">
        <v>187</v>
      </c>
      <c r="F1246">
        <v>99</v>
      </c>
      <c r="G1246">
        <v>37</v>
      </c>
      <c r="H1246">
        <v>209.58834443175999</v>
      </c>
      <c r="I1246">
        <v>83.517581077566007</v>
      </c>
      <c r="J1246">
        <v>83.517581077566007</v>
      </c>
      <c r="K1246" t="s">
        <v>31</v>
      </c>
      <c r="L1246" t="s">
        <v>29</v>
      </c>
      <c r="M1246" t="s">
        <v>26</v>
      </c>
      <c r="N1246" t="b">
        <v>1</v>
      </c>
    </row>
    <row r="1247" spans="1:14" x14ac:dyDescent="0.2">
      <c r="A1247">
        <v>1256</v>
      </c>
      <c r="B1247" t="s">
        <v>19</v>
      </c>
      <c r="C1247" t="s">
        <v>19</v>
      </c>
      <c r="D1247" t="s">
        <v>18</v>
      </c>
      <c r="E1247">
        <v>2</v>
      </c>
      <c r="F1247">
        <v>177</v>
      </c>
      <c r="G1247">
        <v>188</v>
      </c>
      <c r="H1247">
        <v>77.464301023542006</v>
      </c>
      <c r="I1247">
        <v>83.494445482098001</v>
      </c>
      <c r="J1247">
        <v>83.494445482098001</v>
      </c>
      <c r="K1247" t="s">
        <v>31</v>
      </c>
      <c r="L1247" t="s">
        <v>29</v>
      </c>
      <c r="M1247" t="s">
        <v>26</v>
      </c>
      <c r="N1247" t="b">
        <v>1</v>
      </c>
    </row>
    <row r="1248" spans="1:14" x14ac:dyDescent="0.2">
      <c r="A1248">
        <v>1257</v>
      </c>
      <c r="B1248" t="s">
        <v>19</v>
      </c>
      <c r="C1248" t="s">
        <v>19</v>
      </c>
      <c r="D1248" t="s">
        <v>14</v>
      </c>
      <c r="E1248">
        <v>190</v>
      </c>
      <c r="F1248">
        <v>99</v>
      </c>
      <c r="G1248">
        <v>47</v>
      </c>
      <c r="H1248">
        <v>208.36172017823</v>
      </c>
      <c r="I1248">
        <v>96.490912641246993</v>
      </c>
      <c r="J1248">
        <v>96.490912641246993</v>
      </c>
      <c r="K1248" t="s">
        <v>31</v>
      </c>
      <c r="L1248" t="s">
        <v>29</v>
      </c>
      <c r="M1248" t="s">
        <v>26</v>
      </c>
      <c r="N1248" t="b">
        <v>1</v>
      </c>
    </row>
    <row r="1249" spans="1:14" x14ac:dyDescent="0.2">
      <c r="A1249">
        <v>1258</v>
      </c>
      <c r="B1249" t="s">
        <v>19</v>
      </c>
      <c r="C1249" t="s">
        <v>19</v>
      </c>
      <c r="D1249" t="s">
        <v>18</v>
      </c>
      <c r="E1249">
        <v>1</v>
      </c>
      <c r="F1249">
        <v>203</v>
      </c>
      <c r="G1249">
        <v>240</v>
      </c>
      <c r="H1249">
        <v>134.98618436140001</v>
      </c>
      <c r="I1249">
        <v>100</v>
      </c>
      <c r="J1249">
        <v>100</v>
      </c>
      <c r="K1249" t="s">
        <v>31</v>
      </c>
      <c r="L1249" t="s">
        <v>29</v>
      </c>
      <c r="M1249" t="s">
        <v>26</v>
      </c>
      <c r="N1249" t="b">
        <v>1</v>
      </c>
    </row>
    <row r="1250" spans="1:14" x14ac:dyDescent="0.2">
      <c r="A1250">
        <v>1259</v>
      </c>
      <c r="B1250" t="s">
        <v>19</v>
      </c>
      <c r="C1250" t="s">
        <v>19</v>
      </c>
      <c r="D1250" t="s">
        <v>14</v>
      </c>
      <c r="E1250">
        <v>194</v>
      </c>
      <c r="F1250">
        <v>99</v>
      </c>
      <c r="G1250">
        <v>48</v>
      </c>
      <c r="H1250">
        <v>212.00851704556999</v>
      </c>
      <c r="I1250">
        <v>97.035896264474999</v>
      </c>
      <c r="J1250">
        <v>97.035896264474999</v>
      </c>
      <c r="K1250" t="s">
        <v>31</v>
      </c>
      <c r="L1250" t="s">
        <v>29</v>
      </c>
      <c r="M1250" t="s">
        <v>26</v>
      </c>
      <c r="N1250" t="b">
        <v>1</v>
      </c>
    </row>
    <row r="1251" spans="1:14" x14ac:dyDescent="0.2">
      <c r="A1251">
        <v>1260</v>
      </c>
      <c r="B1251" t="s">
        <v>19</v>
      </c>
      <c r="C1251" t="s">
        <v>19</v>
      </c>
      <c r="D1251" t="s">
        <v>18</v>
      </c>
      <c r="E1251">
        <v>1</v>
      </c>
      <c r="F1251">
        <v>188</v>
      </c>
      <c r="G1251">
        <v>243</v>
      </c>
      <c r="H1251">
        <v>129.84744293494001</v>
      </c>
      <c r="I1251">
        <v>100</v>
      </c>
      <c r="J1251">
        <v>100</v>
      </c>
      <c r="K1251" t="s">
        <v>31</v>
      </c>
      <c r="L1251" t="s">
        <v>29</v>
      </c>
      <c r="M1251" t="s">
        <v>26</v>
      </c>
      <c r="N1251" t="b">
        <v>1</v>
      </c>
    </row>
    <row r="1252" spans="1:14" x14ac:dyDescent="0.2">
      <c r="A1252">
        <v>1261</v>
      </c>
      <c r="B1252" t="s">
        <v>21</v>
      </c>
      <c r="C1252" t="s">
        <v>21</v>
      </c>
      <c r="D1252" t="s">
        <v>14</v>
      </c>
      <c r="E1252">
        <v>125</v>
      </c>
      <c r="F1252">
        <v>97</v>
      </c>
      <c r="G1252">
        <v>32</v>
      </c>
      <c r="H1252">
        <v>203.4672204124</v>
      </c>
      <c r="I1252">
        <v>83.460475656556994</v>
      </c>
      <c r="J1252">
        <v>83.460475656556994</v>
      </c>
      <c r="K1252" t="s">
        <v>31</v>
      </c>
      <c r="L1252" t="s">
        <v>29</v>
      </c>
      <c r="M1252" t="s">
        <v>26</v>
      </c>
      <c r="N1252" t="b">
        <v>1</v>
      </c>
    </row>
    <row r="1253" spans="1:14" x14ac:dyDescent="0.2">
      <c r="A1253">
        <v>1262</v>
      </c>
      <c r="B1253" t="s">
        <v>21</v>
      </c>
      <c r="C1253" t="s">
        <v>21</v>
      </c>
      <c r="D1253" t="s">
        <v>18</v>
      </c>
      <c r="E1253">
        <v>3</v>
      </c>
      <c r="F1253">
        <v>161</v>
      </c>
      <c r="G1253">
        <v>15</v>
      </c>
      <c r="H1253">
        <v>95.582184095488003</v>
      </c>
      <c r="I1253">
        <v>83.330295610839002</v>
      </c>
      <c r="J1253">
        <v>83.330295610839002</v>
      </c>
      <c r="K1253" t="s">
        <v>31</v>
      </c>
      <c r="L1253" t="s">
        <v>29</v>
      </c>
      <c r="M1253" t="s">
        <v>26</v>
      </c>
      <c r="N1253" t="b">
        <v>1</v>
      </c>
    </row>
    <row r="1254" spans="1:14" x14ac:dyDescent="0.2">
      <c r="A1254">
        <v>1263</v>
      </c>
      <c r="B1254" t="s">
        <v>21</v>
      </c>
      <c r="C1254" t="s">
        <v>21</v>
      </c>
      <c r="D1254" t="s">
        <v>14</v>
      </c>
      <c r="E1254">
        <v>126</v>
      </c>
      <c r="F1254">
        <v>99</v>
      </c>
      <c r="G1254">
        <v>43</v>
      </c>
      <c r="H1254">
        <v>205.08245722205999</v>
      </c>
      <c r="I1254">
        <v>100</v>
      </c>
      <c r="J1254">
        <v>100</v>
      </c>
      <c r="K1254" t="s">
        <v>31</v>
      </c>
      <c r="L1254" t="s">
        <v>29</v>
      </c>
      <c r="M1254" t="s">
        <v>26</v>
      </c>
      <c r="N1254" t="b">
        <v>1</v>
      </c>
    </row>
    <row r="1255" spans="1:14" x14ac:dyDescent="0.2">
      <c r="A1255">
        <v>1264</v>
      </c>
      <c r="B1255" t="s">
        <v>21</v>
      </c>
      <c r="C1255" t="s">
        <v>21</v>
      </c>
      <c r="D1255" t="s">
        <v>18</v>
      </c>
      <c r="E1255">
        <v>1</v>
      </c>
      <c r="F1255">
        <v>217</v>
      </c>
      <c r="G1255">
        <v>24</v>
      </c>
      <c r="H1255">
        <v>44.748919014480002</v>
      </c>
      <c r="I1255">
        <v>97.283924235781001</v>
      </c>
      <c r="J1255">
        <v>97.283924235781001</v>
      </c>
      <c r="K1255" t="s">
        <v>31</v>
      </c>
      <c r="L1255" t="s">
        <v>29</v>
      </c>
      <c r="M1255" t="s">
        <v>26</v>
      </c>
      <c r="N1255" t="b">
        <v>1</v>
      </c>
    </row>
    <row r="1256" spans="1:14" x14ac:dyDescent="0.2">
      <c r="A1256">
        <v>1265</v>
      </c>
      <c r="B1256" t="s">
        <v>21</v>
      </c>
      <c r="C1256" t="s">
        <v>21</v>
      </c>
      <c r="D1256" t="s">
        <v>14</v>
      </c>
      <c r="E1256">
        <v>128</v>
      </c>
      <c r="F1256">
        <v>99</v>
      </c>
      <c r="G1256">
        <v>42</v>
      </c>
      <c r="H1256">
        <v>205.96651515193</v>
      </c>
      <c r="I1256">
        <v>100</v>
      </c>
      <c r="J1256">
        <v>100</v>
      </c>
      <c r="K1256" t="s">
        <v>31</v>
      </c>
      <c r="L1256" t="s">
        <v>29</v>
      </c>
      <c r="M1256" t="s">
        <v>26</v>
      </c>
      <c r="N1256" t="b">
        <v>1</v>
      </c>
    </row>
    <row r="1257" spans="1:14" x14ac:dyDescent="0.2">
      <c r="A1257">
        <v>1266</v>
      </c>
      <c r="B1257" t="s">
        <v>21</v>
      </c>
      <c r="C1257" t="s">
        <v>21</v>
      </c>
      <c r="D1257" t="s">
        <v>18</v>
      </c>
      <c r="E1257">
        <v>1</v>
      </c>
      <c r="F1257">
        <v>213</v>
      </c>
      <c r="G1257">
        <v>30</v>
      </c>
      <c r="H1257">
        <v>51.627054303961003</v>
      </c>
      <c r="I1257">
        <v>94.168837341252001</v>
      </c>
      <c r="J1257">
        <v>94.168837341252001</v>
      </c>
      <c r="K1257" t="s">
        <v>31</v>
      </c>
      <c r="L1257" t="s">
        <v>29</v>
      </c>
      <c r="M1257" t="s">
        <v>26</v>
      </c>
      <c r="N1257" t="b">
        <v>1</v>
      </c>
    </row>
    <row r="1258" spans="1:14" x14ac:dyDescent="0.2">
      <c r="A1258">
        <v>1267</v>
      </c>
      <c r="B1258" t="s">
        <v>22</v>
      </c>
      <c r="C1258" t="s">
        <v>22</v>
      </c>
      <c r="D1258" t="s">
        <v>14</v>
      </c>
      <c r="E1258">
        <v>286</v>
      </c>
      <c r="F1258">
        <v>95</v>
      </c>
      <c r="G1258">
        <v>62</v>
      </c>
      <c r="H1258">
        <v>196.04675190610001</v>
      </c>
      <c r="I1258">
        <v>84.417612169549002</v>
      </c>
      <c r="J1258">
        <v>84.417612169549002</v>
      </c>
      <c r="K1258" t="s">
        <v>31</v>
      </c>
      <c r="L1258" t="s">
        <v>29</v>
      </c>
      <c r="M1258" t="s">
        <v>26</v>
      </c>
      <c r="N1258" t="b">
        <v>1</v>
      </c>
    </row>
    <row r="1259" spans="1:14" x14ac:dyDescent="0.2">
      <c r="A1259">
        <v>1268</v>
      </c>
      <c r="B1259" t="s">
        <v>22</v>
      </c>
      <c r="C1259" t="s">
        <v>24</v>
      </c>
      <c r="D1259" t="s">
        <v>18</v>
      </c>
      <c r="E1259">
        <v>197</v>
      </c>
      <c r="F1259">
        <v>96</v>
      </c>
      <c r="G1259">
        <v>217</v>
      </c>
      <c r="H1259">
        <v>148.25632745759</v>
      </c>
      <c r="I1259">
        <v>3.9583875279954999</v>
      </c>
      <c r="J1259">
        <v>80.440885450023998</v>
      </c>
      <c r="K1259" t="s">
        <v>31</v>
      </c>
      <c r="L1259" t="s">
        <v>29</v>
      </c>
      <c r="M1259" t="s">
        <v>26</v>
      </c>
      <c r="N1259" t="b">
        <v>0</v>
      </c>
    </row>
    <row r="1260" spans="1:14" x14ac:dyDescent="0.2">
      <c r="A1260">
        <v>1269</v>
      </c>
      <c r="B1260" t="s">
        <v>22</v>
      </c>
      <c r="C1260" t="s">
        <v>22</v>
      </c>
      <c r="D1260" t="s">
        <v>14</v>
      </c>
      <c r="E1260">
        <v>291</v>
      </c>
      <c r="F1260">
        <v>97</v>
      </c>
      <c r="G1260">
        <v>58</v>
      </c>
      <c r="H1260">
        <v>202.25388862982001</v>
      </c>
      <c r="I1260">
        <v>84.444460819170004</v>
      </c>
      <c r="J1260">
        <v>84.444460819170004</v>
      </c>
      <c r="K1260" t="s">
        <v>31</v>
      </c>
      <c r="L1260" t="s">
        <v>29</v>
      </c>
      <c r="M1260" t="s">
        <v>26</v>
      </c>
      <c r="N1260" t="b">
        <v>1</v>
      </c>
    </row>
    <row r="1261" spans="1:14" x14ac:dyDescent="0.2">
      <c r="A1261">
        <v>1270</v>
      </c>
      <c r="B1261" t="s">
        <v>22</v>
      </c>
      <c r="C1261" t="s">
        <v>22</v>
      </c>
      <c r="D1261" t="s">
        <v>18</v>
      </c>
      <c r="E1261">
        <v>213</v>
      </c>
      <c r="F1261">
        <v>62</v>
      </c>
      <c r="G1261">
        <v>235</v>
      </c>
      <c r="H1261">
        <v>150.20425393311999</v>
      </c>
      <c r="I1261">
        <v>55.220119298065001</v>
      </c>
      <c r="J1261">
        <v>55.220119298065001</v>
      </c>
      <c r="K1261" t="s">
        <v>31</v>
      </c>
      <c r="L1261" t="s">
        <v>29</v>
      </c>
      <c r="M1261" t="s">
        <v>26</v>
      </c>
      <c r="N1261" t="b">
        <v>1</v>
      </c>
    </row>
    <row r="1262" spans="1:14" x14ac:dyDescent="0.2">
      <c r="A1262">
        <v>1271</v>
      </c>
      <c r="B1262" t="s">
        <v>22</v>
      </c>
      <c r="C1262" t="s">
        <v>22</v>
      </c>
      <c r="D1262" t="s">
        <v>14</v>
      </c>
      <c r="E1262">
        <v>295</v>
      </c>
      <c r="F1262">
        <v>99</v>
      </c>
      <c r="G1262">
        <v>63</v>
      </c>
      <c r="H1262">
        <v>204.83562802195999</v>
      </c>
      <c r="I1262">
        <v>100</v>
      </c>
      <c r="J1262">
        <v>100</v>
      </c>
      <c r="K1262" t="s">
        <v>31</v>
      </c>
      <c r="L1262" t="s">
        <v>29</v>
      </c>
      <c r="M1262" t="s">
        <v>26</v>
      </c>
      <c r="N1262" t="b">
        <v>1</v>
      </c>
    </row>
    <row r="1263" spans="1:14" x14ac:dyDescent="0.2">
      <c r="A1263">
        <v>1272</v>
      </c>
      <c r="B1263" t="s">
        <v>22</v>
      </c>
      <c r="C1263" t="s">
        <v>22</v>
      </c>
      <c r="D1263" t="s">
        <v>18</v>
      </c>
      <c r="E1263">
        <v>239</v>
      </c>
      <c r="F1263">
        <v>68</v>
      </c>
      <c r="G1263">
        <v>254</v>
      </c>
      <c r="H1263">
        <v>181.28277481520999</v>
      </c>
      <c r="I1263">
        <v>58.346922308884999</v>
      </c>
      <c r="J1263">
        <v>58.346922308884999</v>
      </c>
      <c r="K1263" t="s">
        <v>31</v>
      </c>
      <c r="L1263" t="s">
        <v>29</v>
      </c>
      <c r="M1263" t="s">
        <v>26</v>
      </c>
      <c r="N1263" t="b">
        <v>1</v>
      </c>
    </row>
    <row r="1264" spans="1:14" x14ac:dyDescent="0.2">
      <c r="A1264">
        <v>1273</v>
      </c>
      <c r="B1264" t="s">
        <v>23</v>
      </c>
      <c r="C1264" t="s">
        <v>23</v>
      </c>
      <c r="D1264" t="s">
        <v>14</v>
      </c>
      <c r="E1264">
        <v>355</v>
      </c>
      <c r="F1264">
        <v>99</v>
      </c>
      <c r="G1264">
        <v>49</v>
      </c>
      <c r="H1264">
        <v>149.55057573308</v>
      </c>
      <c r="I1264">
        <v>100</v>
      </c>
      <c r="J1264">
        <v>100</v>
      </c>
      <c r="K1264" t="s">
        <v>31</v>
      </c>
      <c r="L1264" t="s">
        <v>29</v>
      </c>
      <c r="M1264" t="s">
        <v>26</v>
      </c>
      <c r="N1264" t="b">
        <v>1</v>
      </c>
    </row>
    <row r="1265" spans="1:14" x14ac:dyDescent="0.2">
      <c r="A1265">
        <v>1274</v>
      </c>
      <c r="B1265" t="s">
        <v>23</v>
      </c>
      <c r="C1265" t="s">
        <v>23</v>
      </c>
      <c r="D1265" t="s">
        <v>18</v>
      </c>
      <c r="E1265">
        <v>247</v>
      </c>
      <c r="F1265">
        <v>3</v>
      </c>
      <c r="G1265">
        <v>21</v>
      </c>
      <c r="H1265">
        <v>22.727248897150002</v>
      </c>
      <c r="I1265">
        <v>100</v>
      </c>
      <c r="J1265">
        <v>100</v>
      </c>
      <c r="K1265" t="s">
        <v>31</v>
      </c>
      <c r="L1265" t="s">
        <v>29</v>
      </c>
      <c r="M1265" t="s">
        <v>26</v>
      </c>
      <c r="N1265" t="b">
        <v>1</v>
      </c>
    </row>
    <row r="1266" spans="1:14" x14ac:dyDescent="0.2">
      <c r="A1266">
        <v>1275</v>
      </c>
      <c r="B1266" t="s">
        <v>23</v>
      </c>
      <c r="C1266" t="s">
        <v>23</v>
      </c>
      <c r="D1266" t="s">
        <v>14</v>
      </c>
      <c r="E1266">
        <v>17</v>
      </c>
      <c r="F1266">
        <v>82</v>
      </c>
      <c r="G1266">
        <v>53</v>
      </c>
      <c r="H1266">
        <v>257.50028256911003</v>
      </c>
      <c r="I1266">
        <v>99.996168314168997</v>
      </c>
      <c r="J1266">
        <v>99.996168314168997</v>
      </c>
      <c r="K1266" t="s">
        <v>31</v>
      </c>
      <c r="L1266" t="s">
        <v>29</v>
      </c>
      <c r="M1266" t="s">
        <v>26</v>
      </c>
      <c r="N1266" t="b">
        <v>1</v>
      </c>
    </row>
    <row r="1267" spans="1:14" x14ac:dyDescent="0.2">
      <c r="A1267">
        <v>1276</v>
      </c>
      <c r="B1267" t="s">
        <v>23</v>
      </c>
      <c r="C1267" t="s">
        <v>23</v>
      </c>
      <c r="D1267" t="s">
        <v>18</v>
      </c>
      <c r="E1267">
        <v>228</v>
      </c>
      <c r="F1267">
        <v>96</v>
      </c>
      <c r="G1267">
        <v>44</v>
      </c>
      <c r="H1267">
        <v>108.96855576078001</v>
      </c>
      <c r="I1267">
        <v>95.372060378526001</v>
      </c>
      <c r="J1267">
        <v>95.372060378526001</v>
      </c>
      <c r="K1267" t="s">
        <v>31</v>
      </c>
      <c r="L1267" t="s">
        <v>29</v>
      </c>
      <c r="M1267" t="s">
        <v>26</v>
      </c>
      <c r="N1267" t="b">
        <v>1</v>
      </c>
    </row>
    <row r="1268" spans="1:14" x14ac:dyDescent="0.2">
      <c r="A1268">
        <v>1277</v>
      </c>
      <c r="B1268" t="s">
        <v>23</v>
      </c>
      <c r="C1268" t="s">
        <v>23</v>
      </c>
      <c r="D1268" t="s">
        <v>14</v>
      </c>
      <c r="E1268">
        <v>15</v>
      </c>
      <c r="F1268">
        <v>92</v>
      </c>
      <c r="G1268">
        <v>48</v>
      </c>
      <c r="H1268">
        <v>260.89905933646997</v>
      </c>
      <c r="I1268">
        <v>99.975683532225005</v>
      </c>
      <c r="J1268">
        <v>99.975683532225005</v>
      </c>
      <c r="K1268" t="s">
        <v>31</v>
      </c>
      <c r="L1268" t="s">
        <v>29</v>
      </c>
      <c r="M1268" t="s">
        <v>26</v>
      </c>
      <c r="N1268" t="b">
        <v>1</v>
      </c>
    </row>
    <row r="1269" spans="1:14" x14ac:dyDescent="0.2">
      <c r="A1269">
        <v>1278</v>
      </c>
      <c r="B1269" t="s">
        <v>23</v>
      </c>
      <c r="C1269" t="s">
        <v>23</v>
      </c>
      <c r="D1269" t="s">
        <v>18</v>
      </c>
      <c r="E1269">
        <v>228</v>
      </c>
      <c r="F1269">
        <v>73</v>
      </c>
      <c r="G1269">
        <v>17</v>
      </c>
      <c r="H1269">
        <v>79.906332149684005</v>
      </c>
      <c r="I1269">
        <v>91.810361025860004</v>
      </c>
      <c r="J1269">
        <v>91.810361025860004</v>
      </c>
      <c r="K1269" t="s">
        <v>31</v>
      </c>
      <c r="L1269" t="s">
        <v>29</v>
      </c>
      <c r="M1269" t="s">
        <v>26</v>
      </c>
      <c r="N1269" t="b">
        <v>1</v>
      </c>
    </row>
    <row r="1270" spans="1:14" x14ac:dyDescent="0.2">
      <c r="A1270">
        <v>1279</v>
      </c>
      <c r="B1270" t="s">
        <v>24</v>
      </c>
      <c r="C1270" t="s">
        <v>25</v>
      </c>
      <c r="D1270" t="s">
        <v>14</v>
      </c>
      <c r="E1270">
        <v>57</v>
      </c>
      <c r="F1270">
        <v>3</v>
      </c>
      <c r="G1270">
        <v>69</v>
      </c>
      <c r="H1270">
        <v>370.37919295415003</v>
      </c>
      <c r="I1270">
        <v>0.43545704933129997</v>
      </c>
      <c r="J1270">
        <v>97.718548145455998</v>
      </c>
      <c r="K1270" t="s">
        <v>31</v>
      </c>
      <c r="L1270" t="s">
        <v>29</v>
      </c>
      <c r="M1270" t="s">
        <v>26</v>
      </c>
      <c r="N1270" t="b">
        <v>0</v>
      </c>
    </row>
    <row r="1271" spans="1:14" x14ac:dyDescent="0.2">
      <c r="A1271">
        <v>1280</v>
      </c>
      <c r="B1271" t="s">
        <v>24</v>
      </c>
      <c r="C1271" t="s">
        <v>24</v>
      </c>
      <c r="D1271" t="s">
        <v>18</v>
      </c>
      <c r="E1271">
        <v>178</v>
      </c>
      <c r="F1271">
        <v>178</v>
      </c>
      <c r="G1271">
        <v>174</v>
      </c>
      <c r="H1271">
        <v>135.69497475028001</v>
      </c>
      <c r="I1271">
        <v>83.914271897418004</v>
      </c>
      <c r="J1271">
        <v>83.914271897418004</v>
      </c>
      <c r="K1271" t="s">
        <v>31</v>
      </c>
      <c r="L1271" t="s">
        <v>29</v>
      </c>
      <c r="M1271" t="s">
        <v>26</v>
      </c>
      <c r="N1271" t="b">
        <v>1</v>
      </c>
    </row>
    <row r="1272" spans="1:14" x14ac:dyDescent="0.2">
      <c r="A1272">
        <v>1281</v>
      </c>
      <c r="B1272" t="s">
        <v>24</v>
      </c>
      <c r="C1272" t="s">
        <v>24</v>
      </c>
      <c r="D1272" t="s">
        <v>14</v>
      </c>
      <c r="E1272">
        <v>2</v>
      </c>
      <c r="F1272">
        <v>0</v>
      </c>
      <c r="G1272">
        <v>100</v>
      </c>
      <c r="H1272">
        <v>391.14977899561001</v>
      </c>
      <c r="I1272">
        <v>99.369982425825995</v>
      </c>
      <c r="J1272">
        <v>99.369982425825995</v>
      </c>
      <c r="K1272" t="s">
        <v>31</v>
      </c>
      <c r="L1272" t="s">
        <v>29</v>
      </c>
      <c r="M1272" t="s">
        <v>26</v>
      </c>
      <c r="N1272" t="b">
        <v>1</v>
      </c>
    </row>
    <row r="1273" spans="1:14" x14ac:dyDescent="0.2">
      <c r="A1273">
        <v>1282</v>
      </c>
      <c r="B1273" t="s">
        <v>24</v>
      </c>
      <c r="C1273" t="s">
        <v>24</v>
      </c>
      <c r="D1273" t="s">
        <v>18</v>
      </c>
      <c r="E1273">
        <v>254</v>
      </c>
      <c r="F1273">
        <v>255</v>
      </c>
      <c r="G1273">
        <v>255</v>
      </c>
      <c r="H1273">
        <v>0.91496362805904996</v>
      </c>
      <c r="I1273">
        <v>99.741287520125994</v>
      </c>
      <c r="J1273">
        <v>99.741287520125994</v>
      </c>
      <c r="K1273" t="s">
        <v>31</v>
      </c>
      <c r="L1273" t="s">
        <v>29</v>
      </c>
      <c r="M1273" t="s">
        <v>26</v>
      </c>
      <c r="N1273" t="b">
        <v>1</v>
      </c>
    </row>
    <row r="1274" spans="1:14" x14ac:dyDescent="0.2">
      <c r="A1274">
        <v>1283</v>
      </c>
      <c r="B1274" t="s">
        <v>24</v>
      </c>
      <c r="C1274" t="s">
        <v>25</v>
      </c>
      <c r="D1274" t="s">
        <v>14</v>
      </c>
      <c r="E1274">
        <v>63</v>
      </c>
      <c r="F1274">
        <v>7</v>
      </c>
      <c r="G1274">
        <v>77</v>
      </c>
      <c r="H1274">
        <v>360.90675261255001</v>
      </c>
      <c r="I1274">
        <v>5.0106660870014004E-3</v>
      </c>
      <c r="J1274">
        <v>90.458733848891995</v>
      </c>
      <c r="K1274" t="s">
        <v>31</v>
      </c>
      <c r="L1274" t="s">
        <v>29</v>
      </c>
      <c r="M1274" t="s">
        <v>26</v>
      </c>
      <c r="N1274" t="b">
        <v>0</v>
      </c>
    </row>
    <row r="1275" spans="1:14" x14ac:dyDescent="0.2">
      <c r="A1275">
        <v>1284</v>
      </c>
      <c r="B1275" t="s">
        <v>24</v>
      </c>
      <c r="C1275" t="s">
        <v>24</v>
      </c>
      <c r="D1275" t="s">
        <v>18</v>
      </c>
      <c r="E1275">
        <v>197</v>
      </c>
      <c r="F1275">
        <v>197</v>
      </c>
      <c r="G1275">
        <v>193</v>
      </c>
      <c r="H1275">
        <v>102.67998665838</v>
      </c>
      <c r="I1275">
        <v>93.710729825621002</v>
      </c>
      <c r="J1275">
        <v>93.710729825621002</v>
      </c>
      <c r="K1275" t="s">
        <v>31</v>
      </c>
      <c r="L1275" t="s">
        <v>29</v>
      </c>
      <c r="M1275" t="s">
        <v>26</v>
      </c>
      <c r="N1275" t="b">
        <v>1</v>
      </c>
    </row>
    <row r="1276" spans="1:14" x14ac:dyDescent="0.2">
      <c r="A1276">
        <v>1285</v>
      </c>
      <c r="B1276" t="s">
        <v>25</v>
      </c>
      <c r="C1276" t="s">
        <v>25</v>
      </c>
      <c r="D1276" t="s">
        <v>14</v>
      </c>
      <c r="E1276">
        <v>96</v>
      </c>
      <c r="F1276">
        <v>54</v>
      </c>
      <c r="G1276">
        <v>42</v>
      </c>
      <c r="H1276">
        <v>90.919959292887995</v>
      </c>
      <c r="I1276">
        <v>66.168762318999001</v>
      </c>
      <c r="J1276">
        <v>66.168762318999001</v>
      </c>
      <c r="K1276" t="s">
        <v>31</v>
      </c>
      <c r="L1276" t="s">
        <v>29</v>
      </c>
      <c r="M1276" t="s">
        <v>26</v>
      </c>
      <c r="N1276" t="b">
        <v>1</v>
      </c>
    </row>
    <row r="1277" spans="1:14" x14ac:dyDescent="0.2">
      <c r="A1277">
        <v>1286</v>
      </c>
      <c r="B1277" t="s">
        <v>25</v>
      </c>
      <c r="C1277" t="s">
        <v>25</v>
      </c>
      <c r="D1277" t="s">
        <v>18</v>
      </c>
      <c r="E1277">
        <v>106</v>
      </c>
      <c r="F1277">
        <v>151</v>
      </c>
      <c r="G1277">
        <v>61</v>
      </c>
      <c r="H1277">
        <v>68.849803932700993</v>
      </c>
      <c r="I1277">
        <v>84.911754631774002</v>
      </c>
      <c r="J1277">
        <v>84.911754631774002</v>
      </c>
      <c r="K1277" t="s">
        <v>31</v>
      </c>
      <c r="L1277" t="s">
        <v>29</v>
      </c>
      <c r="M1277" t="s">
        <v>26</v>
      </c>
      <c r="N1277" t="b">
        <v>1</v>
      </c>
    </row>
    <row r="1278" spans="1:14" x14ac:dyDescent="0.2">
      <c r="A1278">
        <v>1287</v>
      </c>
      <c r="B1278" t="s">
        <v>25</v>
      </c>
      <c r="C1278" t="s">
        <v>25</v>
      </c>
      <c r="D1278" t="s">
        <v>14</v>
      </c>
      <c r="E1278">
        <v>63</v>
      </c>
      <c r="F1278">
        <v>99</v>
      </c>
      <c r="G1278">
        <v>37</v>
      </c>
      <c r="H1278">
        <v>80.218261606387998</v>
      </c>
      <c r="I1278">
        <v>98.339258937222993</v>
      </c>
      <c r="J1278">
        <v>98.339258937222993</v>
      </c>
      <c r="K1278" t="s">
        <v>31</v>
      </c>
      <c r="L1278" t="s">
        <v>29</v>
      </c>
      <c r="M1278" t="s">
        <v>26</v>
      </c>
      <c r="N1278" t="b">
        <v>1</v>
      </c>
    </row>
    <row r="1279" spans="1:14" x14ac:dyDescent="0.2">
      <c r="A1279">
        <v>1288</v>
      </c>
      <c r="B1279" t="s">
        <v>25</v>
      </c>
      <c r="C1279" t="s">
        <v>25</v>
      </c>
      <c r="D1279" t="s">
        <v>18</v>
      </c>
      <c r="E1279">
        <v>179</v>
      </c>
      <c r="F1279">
        <v>186</v>
      </c>
      <c r="G1279">
        <v>1</v>
      </c>
      <c r="H1279">
        <v>77.023985872178997</v>
      </c>
      <c r="I1279">
        <v>96.879902439383997</v>
      </c>
      <c r="J1279">
        <v>96.879902439383997</v>
      </c>
      <c r="K1279" t="s">
        <v>31</v>
      </c>
      <c r="L1279" t="s">
        <v>29</v>
      </c>
      <c r="M1279" t="s">
        <v>26</v>
      </c>
      <c r="N1279" t="b">
        <v>1</v>
      </c>
    </row>
    <row r="1280" spans="1:14" x14ac:dyDescent="0.2">
      <c r="A1280">
        <v>1289</v>
      </c>
      <c r="B1280" t="s">
        <v>25</v>
      </c>
      <c r="C1280" t="s">
        <v>25</v>
      </c>
      <c r="D1280" t="s">
        <v>14</v>
      </c>
      <c r="E1280">
        <v>68</v>
      </c>
      <c r="F1280">
        <v>99</v>
      </c>
      <c r="G1280">
        <v>36</v>
      </c>
      <c r="H1280">
        <v>75.678667216427996</v>
      </c>
      <c r="I1280">
        <v>93.024563316766006</v>
      </c>
      <c r="J1280">
        <v>93.024563316766006</v>
      </c>
      <c r="K1280" t="s">
        <v>31</v>
      </c>
      <c r="L1280" t="s">
        <v>29</v>
      </c>
      <c r="M1280" t="s">
        <v>26</v>
      </c>
      <c r="N1280" t="b">
        <v>1</v>
      </c>
    </row>
    <row r="1281" spans="1:14" x14ac:dyDescent="0.2">
      <c r="A1281">
        <v>1290</v>
      </c>
      <c r="B1281" t="s">
        <v>25</v>
      </c>
      <c r="C1281" t="s">
        <v>25</v>
      </c>
      <c r="D1281" t="s">
        <v>18</v>
      </c>
      <c r="E1281">
        <v>160</v>
      </c>
      <c r="F1281">
        <v>180</v>
      </c>
      <c r="G1281">
        <v>1</v>
      </c>
      <c r="H1281">
        <v>61.503053774770997</v>
      </c>
      <c r="I1281">
        <v>92.632626067990003</v>
      </c>
      <c r="J1281">
        <v>92.632626067990003</v>
      </c>
      <c r="K1281" t="s">
        <v>31</v>
      </c>
      <c r="L1281" t="s">
        <v>29</v>
      </c>
      <c r="M1281" t="s">
        <v>26</v>
      </c>
      <c r="N1281" t="b">
        <v>1</v>
      </c>
    </row>
    <row r="1282" spans="1:14" x14ac:dyDescent="0.2">
      <c r="A1282">
        <v>1291</v>
      </c>
      <c r="B1282" t="s">
        <v>20</v>
      </c>
      <c r="C1282" t="s">
        <v>19</v>
      </c>
      <c r="D1282" t="s">
        <v>14</v>
      </c>
      <c r="E1282">
        <v>207</v>
      </c>
      <c r="F1282">
        <v>39</v>
      </c>
      <c r="G1282">
        <v>19</v>
      </c>
      <c r="H1282">
        <v>211.85750118836</v>
      </c>
      <c r="I1282">
        <v>17.272019867269002</v>
      </c>
      <c r="J1282">
        <v>82.727359421632997</v>
      </c>
      <c r="K1282" t="s">
        <v>31</v>
      </c>
      <c r="L1282" t="s">
        <v>29</v>
      </c>
      <c r="M1282" t="s">
        <v>26</v>
      </c>
      <c r="N1282" t="b">
        <v>0</v>
      </c>
    </row>
    <row r="1283" spans="1:14" x14ac:dyDescent="0.2">
      <c r="A1283">
        <v>1292</v>
      </c>
      <c r="B1283" t="s">
        <v>20</v>
      </c>
      <c r="C1283" t="s">
        <v>19</v>
      </c>
      <c r="D1283" t="s">
        <v>18</v>
      </c>
      <c r="E1283">
        <v>32</v>
      </c>
      <c r="F1283">
        <v>57</v>
      </c>
      <c r="G1283">
        <v>66</v>
      </c>
      <c r="H1283">
        <v>92.746846497020996</v>
      </c>
      <c r="I1283">
        <v>25.728136439071001</v>
      </c>
      <c r="J1283">
        <v>74.271863560929006</v>
      </c>
      <c r="K1283" t="s">
        <v>31</v>
      </c>
      <c r="L1283" t="s">
        <v>29</v>
      </c>
      <c r="M1283" t="s">
        <v>26</v>
      </c>
      <c r="N1283" t="b">
        <v>0</v>
      </c>
    </row>
    <row r="1284" spans="1:14" x14ac:dyDescent="0.2">
      <c r="A1284">
        <v>1293</v>
      </c>
      <c r="B1284" t="s">
        <v>20</v>
      </c>
      <c r="C1284" t="s">
        <v>19</v>
      </c>
      <c r="D1284" t="s">
        <v>14</v>
      </c>
      <c r="E1284">
        <v>108</v>
      </c>
      <c r="F1284">
        <v>6</v>
      </c>
      <c r="G1284">
        <v>37</v>
      </c>
      <c r="H1284">
        <v>113.96183190411</v>
      </c>
      <c r="I1284">
        <v>8.3465170344225008</v>
      </c>
      <c r="J1284">
        <v>34.158226518950002</v>
      </c>
      <c r="K1284" t="s">
        <v>31</v>
      </c>
      <c r="L1284" t="s">
        <v>29</v>
      </c>
      <c r="M1284" t="s">
        <v>26</v>
      </c>
      <c r="N1284" t="b">
        <v>0</v>
      </c>
    </row>
    <row r="1285" spans="1:14" x14ac:dyDescent="0.2">
      <c r="A1285">
        <v>1294</v>
      </c>
      <c r="B1285" t="s">
        <v>20</v>
      </c>
      <c r="C1285" t="s">
        <v>25</v>
      </c>
      <c r="D1285" t="s">
        <v>18</v>
      </c>
      <c r="E1285">
        <v>96</v>
      </c>
      <c r="F1285">
        <v>96</v>
      </c>
      <c r="G1285">
        <v>93</v>
      </c>
      <c r="H1285">
        <v>164.67688117731001</v>
      </c>
      <c r="I1285">
        <v>10.353288802267</v>
      </c>
      <c r="J1285">
        <v>51.344000648439</v>
      </c>
      <c r="K1285" t="s">
        <v>31</v>
      </c>
      <c r="L1285" t="s">
        <v>29</v>
      </c>
      <c r="M1285" t="s">
        <v>26</v>
      </c>
      <c r="N1285" t="b">
        <v>0</v>
      </c>
    </row>
    <row r="1286" spans="1:14" x14ac:dyDescent="0.2">
      <c r="A1286">
        <v>1295</v>
      </c>
      <c r="B1286" t="s">
        <v>20</v>
      </c>
      <c r="C1286" t="s">
        <v>13</v>
      </c>
      <c r="D1286" t="s">
        <v>14</v>
      </c>
      <c r="E1286">
        <v>228</v>
      </c>
      <c r="F1286">
        <v>8</v>
      </c>
      <c r="G1286">
        <v>44</v>
      </c>
      <c r="H1286">
        <v>232.15424181911999</v>
      </c>
      <c r="I1286">
        <v>0</v>
      </c>
      <c r="J1286">
        <v>69.807420943847006</v>
      </c>
      <c r="K1286" t="s">
        <v>31</v>
      </c>
      <c r="L1286" t="s">
        <v>29</v>
      </c>
      <c r="M1286" t="s">
        <v>26</v>
      </c>
      <c r="N1286" t="b">
        <v>0</v>
      </c>
    </row>
    <row r="1287" spans="1:14" x14ac:dyDescent="0.2">
      <c r="A1287">
        <v>1296</v>
      </c>
      <c r="B1287" t="s">
        <v>20</v>
      </c>
      <c r="C1287" t="s">
        <v>19</v>
      </c>
      <c r="D1287" t="s">
        <v>18</v>
      </c>
      <c r="E1287">
        <v>106</v>
      </c>
      <c r="F1287">
        <v>108</v>
      </c>
      <c r="G1287">
        <v>117</v>
      </c>
      <c r="H1287">
        <v>191.47762593940001</v>
      </c>
      <c r="I1287">
        <v>4.5685484910895002E-3</v>
      </c>
      <c r="J1287">
        <v>59.014814623775997</v>
      </c>
      <c r="K1287" t="s">
        <v>31</v>
      </c>
      <c r="L1287" t="s">
        <v>29</v>
      </c>
      <c r="M1287" t="s">
        <v>26</v>
      </c>
      <c r="N1287" t="b">
        <v>0</v>
      </c>
    </row>
    <row r="1288" spans="1:14" x14ac:dyDescent="0.2">
      <c r="A1288">
        <v>1297</v>
      </c>
      <c r="B1288" t="s">
        <v>13</v>
      </c>
      <c r="C1288" t="s">
        <v>19</v>
      </c>
      <c r="D1288" t="s">
        <v>14</v>
      </c>
      <c r="E1288">
        <v>210</v>
      </c>
      <c r="F1288">
        <v>99</v>
      </c>
      <c r="G1288">
        <v>48</v>
      </c>
      <c r="H1288">
        <v>310.97721337361997</v>
      </c>
      <c r="I1288">
        <v>18.442173143411001</v>
      </c>
      <c r="J1288">
        <v>78.941755291985004</v>
      </c>
      <c r="K1288" t="s">
        <v>31</v>
      </c>
      <c r="L1288" t="s">
        <v>29</v>
      </c>
      <c r="M1288" t="s">
        <v>27</v>
      </c>
      <c r="N1288" t="b">
        <v>0</v>
      </c>
    </row>
    <row r="1289" spans="1:14" x14ac:dyDescent="0.2">
      <c r="A1289">
        <v>1298</v>
      </c>
      <c r="B1289" t="s">
        <v>13</v>
      </c>
      <c r="C1289" t="s">
        <v>19</v>
      </c>
      <c r="D1289" t="s">
        <v>18</v>
      </c>
      <c r="E1289">
        <v>1</v>
      </c>
      <c r="F1289">
        <v>126</v>
      </c>
      <c r="G1289">
        <v>244</v>
      </c>
      <c r="H1289">
        <v>126.63928653904</v>
      </c>
      <c r="I1289">
        <v>17.956212782021002</v>
      </c>
      <c r="J1289">
        <v>78.948865255471006</v>
      </c>
      <c r="K1289" t="s">
        <v>31</v>
      </c>
      <c r="L1289" t="s">
        <v>29</v>
      </c>
      <c r="M1289" t="s">
        <v>27</v>
      </c>
      <c r="N1289" t="b">
        <v>0</v>
      </c>
    </row>
    <row r="1290" spans="1:14" x14ac:dyDescent="0.2">
      <c r="A1290">
        <v>1299</v>
      </c>
      <c r="B1290" t="s">
        <v>13</v>
      </c>
      <c r="C1290" t="s">
        <v>13</v>
      </c>
      <c r="D1290" t="s">
        <v>14</v>
      </c>
      <c r="E1290">
        <v>218</v>
      </c>
      <c r="F1290">
        <v>99</v>
      </c>
      <c r="G1290">
        <v>50</v>
      </c>
      <c r="H1290">
        <v>315.35280122390998</v>
      </c>
      <c r="I1290">
        <v>86.598163001388997</v>
      </c>
      <c r="J1290">
        <v>86.598163001388997</v>
      </c>
      <c r="K1290" t="s">
        <v>31</v>
      </c>
      <c r="L1290" t="s">
        <v>29</v>
      </c>
      <c r="M1290" t="s">
        <v>27</v>
      </c>
      <c r="N1290" t="b">
        <v>1</v>
      </c>
    </row>
    <row r="1291" spans="1:14" x14ac:dyDescent="0.2">
      <c r="A1291">
        <v>1300</v>
      </c>
      <c r="B1291" t="s">
        <v>13</v>
      </c>
      <c r="C1291" t="s">
        <v>13</v>
      </c>
      <c r="D1291" t="s">
        <v>18</v>
      </c>
      <c r="E1291">
        <v>8</v>
      </c>
      <c r="F1291">
        <v>98</v>
      </c>
      <c r="G1291">
        <v>246</v>
      </c>
      <c r="H1291">
        <v>98.943423106143001</v>
      </c>
      <c r="I1291">
        <v>92.525633609780002</v>
      </c>
      <c r="J1291">
        <v>92.525633609780002</v>
      </c>
      <c r="K1291" t="s">
        <v>31</v>
      </c>
      <c r="L1291" t="s">
        <v>29</v>
      </c>
      <c r="M1291" t="s">
        <v>27</v>
      </c>
      <c r="N1291" t="b">
        <v>1</v>
      </c>
    </row>
    <row r="1292" spans="1:14" x14ac:dyDescent="0.2">
      <c r="A1292">
        <v>1301</v>
      </c>
      <c r="B1292" t="s">
        <v>13</v>
      </c>
      <c r="C1292" t="s">
        <v>13</v>
      </c>
      <c r="D1292" t="s">
        <v>14</v>
      </c>
      <c r="E1292">
        <v>220</v>
      </c>
      <c r="F1292">
        <v>99</v>
      </c>
      <c r="G1292">
        <v>48</v>
      </c>
      <c r="H1292">
        <v>318.05186719979002</v>
      </c>
      <c r="I1292">
        <v>85.000055264699</v>
      </c>
      <c r="J1292">
        <v>85.000055264699</v>
      </c>
      <c r="K1292" t="s">
        <v>31</v>
      </c>
      <c r="L1292" t="s">
        <v>29</v>
      </c>
      <c r="M1292" t="s">
        <v>27</v>
      </c>
      <c r="N1292" t="b">
        <v>1</v>
      </c>
    </row>
    <row r="1293" spans="1:14" x14ac:dyDescent="0.2">
      <c r="A1293">
        <v>1302</v>
      </c>
      <c r="B1293" t="s">
        <v>13</v>
      </c>
      <c r="C1293" t="s">
        <v>13</v>
      </c>
      <c r="D1293" t="s">
        <v>18</v>
      </c>
      <c r="E1293">
        <v>7</v>
      </c>
      <c r="F1293">
        <v>88</v>
      </c>
      <c r="G1293">
        <v>236</v>
      </c>
      <c r="H1293">
        <v>90.650761005134001</v>
      </c>
      <c r="I1293">
        <v>90.403469149402994</v>
      </c>
      <c r="J1293">
        <v>90.403469149402994</v>
      </c>
      <c r="K1293" t="s">
        <v>31</v>
      </c>
      <c r="L1293" t="s">
        <v>29</v>
      </c>
      <c r="M1293" t="s">
        <v>27</v>
      </c>
      <c r="N1293" t="b">
        <v>1</v>
      </c>
    </row>
    <row r="1294" spans="1:14" x14ac:dyDescent="0.2">
      <c r="A1294">
        <v>1303</v>
      </c>
      <c r="B1294" t="s">
        <v>19</v>
      </c>
      <c r="C1294" t="s">
        <v>19</v>
      </c>
      <c r="D1294" t="s">
        <v>14</v>
      </c>
      <c r="E1294">
        <v>189</v>
      </c>
      <c r="F1294">
        <v>100</v>
      </c>
      <c r="G1294">
        <v>44</v>
      </c>
      <c r="H1294">
        <v>208.77178807909999</v>
      </c>
      <c r="I1294">
        <v>99.310220685367</v>
      </c>
      <c r="J1294">
        <v>99.310220685367</v>
      </c>
      <c r="K1294" t="s">
        <v>31</v>
      </c>
      <c r="L1294" t="s">
        <v>29</v>
      </c>
      <c r="M1294" t="s">
        <v>27</v>
      </c>
      <c r="N1294" t="b">
        <v>1</v>
      </c>
    </row>
    <row r="1295" spans="1:14" x14ac:dyDescent="0.2">
      <c r="A1295">
        <v>1304</v>
      </c>
      <c r="B1295" t="s">
        <v>19</v>
      </c>
      <c r="C1295" t="s">
        <v>19</v>
      </c>
      <c r="D1295" t="s">
        <v>18</v>
      </c>
      <c r="E1295">
        <v>3</v>
      </c>
      <c r="F1295">
        <v>191</v>
      </c>
      <c r="G1295">
        <v>224</v>
      </c>
      <c r="H1295">
        <v>114.31072438451</v>
      </c>
      <c r="I1295">
        <v>99.313211384292998</v>
      </c>
      <c r="J1295">
        <v>99.313211384292998</v>
      </c>
      <c r="K1295" t="s">
        <v>31</v>
      </c>
      <c r="L1295" t="s">
        <v>29</v>
      </c>
      <c r="M1295" t="s">
        <v>27</v>
      </c>
      <c r="N1295" t="b">
        <v>1</v>
      </c>
    </row>
    <row r="1296" spans="1:14" x14ac:dyDescent="0.2">
      <c r="A1296">
        <v>1305</v>
      </c>
      <c r="B1296" t="s">
        <v>19</v>
      </c>
      <c r="C1296" t="s">
        <v>19</v>
      </c>
      <c r="D1296" t="s">
        <v>14</v>
      </c>
      <c r="E1296">
        <v>190</v>
      </c>
      <c r="F1296">
        <v>99</v>
      </c>
      <c r="G1296">
        <v>46</v>
      </c>
      <c r="H1296">
        <v>208.61814956345</v>
      </c>
      <c r="I1296">
        <v>99.989757609028004</v>
      </c>
      <c r="J1296">
        <v>99.989757609028004</v>
      </c>
      <c r="K1296" t="s">
        <v>31</v>
      </c>
      <c r="L1296" t="s">
        <v>29</v>
      </c>
      <c r="M1296" t="s">
        <v>27</v>
      </c>
      <c r="N1296" t="b">
        <v>1</v>
      </c>
    </row>
    <row r="1297" spans="1:14" x14ac:dyDescent="0.2">
      <c r="A1297">
        <v>1306</v>
      </c>
      <c r="B1297" t="s">
        <v>19</v>
      </c>
      <c r="C1297" t="s">
        <v>19</v>
      </c>
      <c r="D1297" t="s">
        <v>18</v>
      </c>
      <c r="E1297">
        <v>1</v>
      </c>
      <c r="F1297">
        <v>201</v>
      </c>
      <c r="G1297">
        <v>234</v>
      </c>
      <c r="H1297">
        <v>128.41974076853</v>
      </c>
      <c r="I1297">
        <v>100</v>
      </c>
      <c r="J1297">
        <v>100</v>
      </c>
      <c r="K1297" t="s">
        <v>31</v>
      </c>
      <c r="L1297" t="s">
        <v>29</v>
      </c>
      <c r="M1297" t="s">
        <v>27</v>
      </c>
      <c r="N1297" t="b">
        <v>1</v>
      </c>
    </row>
    <row r="1298" spans="1:14" x14ac:dyDescent="0.2">
      <c r="A1298">
        <v>1307</v>
      </c>
      <c r="B1298" t="s">
        <v>19</v>
      </c>
      <c r="C1298" t="s">
        <v>19</v>
      </c>
      <c r="D1298" t="s">
        <v>14</v>
      </c>
      <c r="E1298">
        <v>192</v>
      </c>
      <c r="F1298">
        <v>99</v>
      </c>
      <c r="G1298">
        <v>43</v>
      </c>
      <c r="H1298">
        <v>211.73744443208</v>
      </c>
      <c r="I1298">
        <v>99.990789216752006</v>
      </c>
      <c r="J1298">
        <v>99.990789216752006</v>
      </c>
      <c r="K1298" t="s">
        <v>31</v>
      </c>
      <c r="L1298" t="s">
        <v>29</v>
      </c>
      <c r="M1298" t="s">
        <v>27</v>
      </c>
      <c r="N1298" t="b">
        <v>1</v>
      </c>
    </row>
    <row r="1299" spans="1:14" x14ac:dyDescent="0.2">
      <c r="A1299">
        <v>1308</v>
      </c>
      <c r="B1299" t="s">
        <v>19</v>
      </c>
      <c r="C1299" t="s">
        <v>19</v>
      </c>
      <c r="D1299" t="s">
        <v>18</v>
      </c>
      <c r="E1299">
        <v>1</v>
      </c>
      <c r="F1299">
        <v>184</v>
      </c>
      <c r="G1299">
        <v>219</v>
      </c>
      <c r="H1299">
        <v>107.35078867999999</v>
      </c>
      <c r="I1299">
        <v>100</v>
      </c>
      <c r="J1299">
        <v>100</v>
      </c>
      <c r="K1299" t="s">
        <v>31</v>
      </c>
      <c r="L1299" t="s">
        <v>29</v>
      </c>
      <c r="M1299" t="s">
        <v>27</v>
      </c>
      <c r="N1299" t="b">
        <v>1</v>
      </c>
    </row>
    <row r="1300" spans="1:14" x14ac:dyDescent="0.2">
      <c r="A1300">
        <v>1309</v>
      </c>
      <c r="B1300" t="s">
        <v>21</v>
      </c>
      <c r="C1300" t="s">
        <v>21</v>
      </c>
      <c r="D1300" t="s">
        <v>14</v>
      </c>
      <c r="E1300">
        <v>141</v>
      </c>
      <c r="F1300">
        <v>98</v>
      </c>
      <c r="G1300">
        <v>37</v>
      </c>
      <c r="H1300">
        <v>214.42848654197999</v>
      </c>
      <c r="I1300">
        <v>99.991197188065996</v>
      </c>
      <c r="J1300">
        <v>99.991197188065996</v>
      </c>
      <c r="K1300" t="s">
        <v>31</v>
      </c>
      <c r="L1300" t="s">
        <v>29</v>
      </c>
      <c r="M1300" t="s">
        <v>27</v>
      </c>
      <c r="N1300" t="b">
        <v>1</v>
      </c>
    </row>
    <row r="1301" spans="1:14" x14ac:dyDescent="0.2">
      <c r="A1301">
        <v>1310</v>
      </c>
      <c r="B1301" t="s">
        <v>21</v>
      </c>
      <c r="C1301" t="s">
        <v>19</v>
      </c>
      <c r="D1301" t="s">
        <v>18</v>
      </c>
      <c r="E1301">
        <v>3</v>
      </c>
      <c r="F1301">
        <v>184</v>
      </c>
      <c r="G1301">
        <v>67</v>
      </c>
      <c r="H1301">
        <v>97.528878862796006</v>
      </c>
      <c r="I1301">
        <v>0.89546040117123005</v>
      </c>
      <c r="J1301">
        <v>98.915730568498006</v>
      </c>
      <c r="K1301" t="s">
        <v>31</v>
      </c>
      <c r="L1301" t="s">
        <v>29</v>
      </c>
      <c r="M1301" t="s">
        <v>27</v>
      </c>
      <c r="N1301" t="b">
        <v>0</v>
      </c>
    </row>
    <row r="1302" spans="1:14" x14ac:dyDescent="0.2">
      <c r="A1302">
        <v>1311</v>
      </c>
      <c r="B1302" t="s">
        <v>21</v>
      </c>
      <c r="C1302" t="s">
        <v>21</v>
      </c>
      <c r="D1302" t="s">
        <v>14</v>
      </c>
      <c r="E1302">
        <v>132</v>
      </c>
      <c r="F1302">
        <v>99</v>
      </c>
      <c r="G1302">
        <v>40</v>
      </c>
      <c r="H1302">
        <v>207.92085619602</v>
      </c>
      <c r="I1302">
        <v>99.980325766982006</v>
      </c>
      <c r="J1302">
        <v>99.980325766982006</v>
      </c>
      <c r="K1302" t="s">
        <v>31</v>
      </c>
      <c r="L1302" t="s">
        <v>29</v>
      </c>
      <c r="M1302" t="s">
        <v>27</v>
      </c>
      <c r="N1302" t="b">
        <v>1</v>
      </c>
    </row>
    <row r="1303" spans="1:14" x14ac:dyDescent="0.2">
      <c r="A1303">
        <v>1312</v>
      </c>
      <c r="B1303" t="s">
        <v>21</v>
      </c>
      <c r="C1303" t="s">
        <v>21</v>
      </c>
      <c r="D1303" t="s">
        <v>18</v>
      </c>
      <c r="E1303">
        <v>1</v>
      </c>
      <c r="F1303">
        <v>202</v>
      </c>
      <c r="G1303">
        <v>42</v>
      </c>
      <c r="H1303">
        <v>67.431790776471004</v>
      </c>
      <c r="I1303">
        <v>90.023100644386005</v>
      </c>
      <c r="J1303">
        <v>90.023100644386005</v>
      </c>
      <c r="K1303" t="s">
        <v>31</v>
      </c>
      <c r="L1303" t="s">
        <v>29</v>
      </c>
      <c r="M1303" t="s">
        <v>27</v>
      </c>
      <c r="N1303" t="b">
        <v>1</v>
      </c>
    </row>
    <row r="1304" spans="1:14" x14ac:dyDescent="0.2">
      <c r="A1304">
        <v>1313</v>
      </c>
      <c r="B1304" t="s">
        <v>21</v>
      </c>
      <c r="C1304" t="s">
        <v>21</v>
      </c>
      <c r="D1304" t="s">
        <v>14</v>
      </c>
      <c r="E1304">
        <v>131</v>
      </c>
      <c r="F1304">
        <v>99</v>
      </c>
      <c r="G1304">
        <v>37</v>
      </c>
      <c r="H1304">
        <v>207.40324309962</v>
      </c>
      <c r="I1304">
        <v>95.946665880680001</v>
      </c>
      <c r="J1304">
        <v>95.946665880680001</v>
      </c>
      <c r="K1304" t="s">
        <v>31</v>
      </c>
      <c r="L1304" t="s">
        <v>29</v>
      </c>
      <c r="M1304" t="s">
        <v>27</v>
      </c>
      <c r="N1304" t="b">
        <v>1</v>
      </c>
    </row>
    <row r="1305" spans="1:14" x14ac:dyDescent="0.2">
      <c r="A1305">
        <v>1314</v>
      </c>
      <c r="B1305" t="s">
        <v>21</v>
      </c>
      <c r="C1305" t="s">
        <v>21</v>
      </c>
      <c r="D1305" t="s">
        <v>18</v>
      </c>
      <c r="E1305">
        <v>1</v>
      </c>
      <c r="F1305">
        <v>188</v>
      </c>
      <c r="G1305">
        <v>40</v>
      </c>
      <c r="H1305">
        <v>78.110957788704994</v>
      </c>
      <c r="I1305">
        <v>79.862575113936998</v>
      </c>
      <c r="J1305">
        <v>79.862575113936998</v>
      </c>
      <c r="K1305" t="s">
        <v>31</v>
      </c>
      <c r="L1305" t="s">
        <v>29</v>
      </c>
      <c r="M1305" t="s">
        <v>27</v>
      </c>
      <c r="N1305" t="b">
        <v>1</v>
      </c>
    </row>
    <row r="1306" spans="1:14" x14ac:dyDescent="0.2">
      <c r="A1306">
        <v>1315</v>
      </c>
      <c r="B1306" t="s">
        <v>22</v>
      </c>
      <c r="C1306" t="s">
        <v>22</v>
      </c>
      <c r="D1306" t="s">
        <v>14</v>
      </c>
      <c r="E1306">
        <v>279</v>
      </c>
      <c r="F1306">
        <v>97</v>
      </c>
      <c r="G1306">
        <v>70</v>
      </c>
      <c r="H1306">
        <v>189.0314560825</v>
      </c>
      <c r="I1306">
        <v>97.802682713365002</v>
      </c>
      <c r="J1306">
        <v>97.802682713365002</v>
      </c>
      <c r="K1306" t="s">
        <v>31</v>
      </c>
      <c r="L1306" t="s">
        <v>29</v>
      </c>
      <c r="M1306" t="s">
        <v>27</v>
      </c>
      <c r="N1306" t="b">
        <v>1</v>
      </c>
    </row>
    <row r="1307" spans="1:14" x14ac:dyDescent="0.2">
      <c r="A1307">
        <v>1316</v>
      </c>
      <c r="B1307" t="s">
        <v>22</v>
      </c>
      <c r="C1307" t="s">
        <v>24</v>
      </c>
      <c r="D1307" t="s">
        <v>18</v>
      </c>
      <c r="E1307">
        <v>200</v>
      </c>
      <c r="F1307">
        <v>106</v>
      </c>
      <c r="G1307">
        <v>249</v>
      </c>
      <c r="H1307">
        <v>176.33924830839001</v>
      </c>
      <c r="I1307">
        <v>17.606075294513001</v>
      </c>
      <c r="J1307">
        <v>81.109278445919998</v>
      </c>
      <c r="K1307" t="s">
        <v>31</v>
      </c>
      <c r="L1307" t="s">
        <v>29</v>
      </c>
      <c r="M1307" t="s">
        <v>27</v>
      </c>
      <c r="N1307" t="b">
        <v>0</v>
      </c>
    </row>
    <row r="1308" spans="1:14" x14ac:dyDescent="0.2">
      <c r="A1308">
        <v>1317</v>
      </c>
      <c r="B1308" t="s">
        <v>22</v>
      </c>
      <c r="C1308" t="s">
        <v>22</v>
      </c>
      <c r="D1308" t="s">
        <v>14</v>
      </c>
      <c r="E1308">
        <v>292</v>
      </c>
      <c r="F1308">
        <v>96</v>
      </c>
      <c r="G1308">
        <v>59</v>
      </c>
      <c r="H1308">
        <v>201.92875851397</v>
      </c>
      <c r="I1308">
        <v>87.380932204950994</v>
      </c>
      <c r="J1308">
        <v>87.380932204950994</v>
      </c>
      <c r="K1308" t="s">
        <v>31</v>
      </c>
      <c r="L1308" t="s">
        <v>29</v>
      </c>
      <c r="M1308" t="s">
        <v>27</v>
      </c>
      <c r="N1308" t="b">
        <v>1</v>
      </c>
    </row>
    <row r="1309" spans="1:14" x14ac:dyDescent="0.2">
      <c r="A1309">
        <v>1318</v>
      </c>
      <c r="B1309" t="s">
        <v>22</v>
      </c>
      <c r="C1309" t="s">
        <v>22</v>
      </c>
      <c r="D1309" t="s">
        <v>18</v>
      </c>
      <c r="E1309">
        <v>215</v>
      </c>
      <c r="F1309">
        <v>64</v>
      </c>
      <c r="G1309">
        <v>235</v>
      </c>
      <c r="H1309">
        <v>152.46097997726</v>
      </c>
      <c r="I1309">
        <v>51.227134230586003</v>
      </c>
      <c r="J1309">
        <v>51.227134230586003</v>
      </c>
      <c r="K1309" t="s">
        <v>31</v>
      </c>
      <c r="L1309" t="s">
        <v>29</v>
      </c>
      <c r="M1309" t="s">
        <v>27</v>
      </c>
      <c r="N1309" t="b">
        <v>1</v>
      </c>
    </row>
    <row r="1310" spans="1:14" x14ac:dyDescent="0.2">
      <c r="A1310">
        <v>1319</v>
      </c>
      <c r="B1310" t="s">
        <v>22</v>
      </c>
      <c r="C1310" t="s">
        <v>22</v>
      </c>
      <c r="D1310" t="s">
        <v>14</v>
      </c>
      <c r="E1310">
        <v>289</v>
      </c>
      <c r="F1310">
        <v>95</v>
      </c>
      <c r="G1310">
        <v>55</v>
      </c>
      <c r="H1310">
        <v>200.54268246769001</v>
      </c>
      <c r="I1310">
        <v>76.397994259840004</v>
      </c>
      <c r="J1310">
        <v>76.397994259840004</v>
      </c>
      <c r="K1310" t="s">
        <v>31</v>
      </c>
      <c r="L1310" t="s">
        <v>29</v>
      </c>
      <c r="M1310" t="s">
        <v>27</v>
      </c>
      <c r="N1310" t="b">
        <v>1</v>
      </c>
    </row>
    <row r="1311" spans="1:14" x14ac:dyDescent="0.2">
      <c r="A1311">
        <v>1320</v>
      </c>
      <c r="B1311" t="s">
        <v>22</v>
      </c>
      <c r="C1311" t="s">
        <v>24</v>
      </c>
      <c r="D1311" t="s">
        <v>18</v>
      </c>
      <c r="E1311">
        <v>197</v>
      </c>
      <c r="F1311">
        <v>60</v>
      </c>
      <c r="G1311">
        <v>222</v>
      </c>
      <c r="H1311">
        <v>131.37412115230001</v>
      </c>
      <c r="I1311">
        <v>48.051035107821001</v>
      </c>
      <c r="J1311">
        <v>51.948964892178999</v>
      </c>
      <c r="K1311" t="s">
        <v>31</v>
      </c>
      <c r="L1311" t="s">
        <v>29</v>
      </c>
      <c r="M1311" t="s">
        <v>27</v>
      </c>
      <c r="N1311" t="b">
        <v>0</v>
      </c>
    </row>
    <row r="1312" spans="1:14" x14ac:dyDescent="0.2">
      <c r="A1312">
        <v>1321</v>
      </c>
      <c r="B1312" t="s">
        <v>23</v>
      </c>
      <c r="C1312" t="s">
        <v>23</v>
      </c>
      <c r="D1312" t="s">
        <v>14</v>
      </c>
      <c r="E1312">
        <v>352</v>
      </c>
      <c r="F1312">
        <v>93</v>
      </c>
      <c r="G1312">
        <v>52</v>
      </c>
      <c r="H1312">
        <v>144.39578408011999</v>
      </c>
      <c r="I1312">
        <v>98.642899826822003</v>
      </c>
      <c r="J1312">
        <v>98.642899826822003</v>
      </c>
      <c r="K1312" t="s">
        <v>31</v>
      </c>
      <c r="L1312" t="s">
        <v>29</v>
      </c>
      <c r="M1312" t="s">
        <v>27</v>
      </c>
      <c r="N1312" t="b">
        <v>1</v>
      </c>
    </row>
    <row r="1313" spans="1:14" x14ac:dyDescent="0.2">
      <c r="A1313">
        <v>1322</v>
      </c>
      <c r="B1313" t="s">
        <v>23</v>
      </c>
      <c r="C1313" t="s">
        <v>23</v>
      </c>
      <c r="D1313" t="s">
        <v>18</v>
      </c>
      <c r="E1313">
        <v>243</v>
      </c>
      <c r="F1313">
        <v>24</v>
      </c>
      <c r="G1313">
        <v>45</v>
      </c>
      <c r="H1313">
        <v>52.508301028117998</v>
      </c>
      <c r="I1313">
        <v>98.529648265592002</v>
      </c>
      <c r="J1313">
        <v>98.529648265592002</v>
      </c>
      <c r="K1313" t="s">
        <v>31</v>
      </c>
      <c r="L1313" t="s">
        <v>29</v>
      </c>
      <c r="M1313" t="s">
        <v>27</v>
      </c>
      <c r="N1313" t="b">
        <v>1</v>
      </c>
    </row>
    <row r="1314" spans="1:14" x14ac:dyDescent="0.2">
      <c r="A1314">
        <v>1323</v>
      </c>
      <c r="B1314" t="s">
        <v>23</v>
      </c>
      <c r="C1314" t="s">
        <v>23</v>
      </c>
      <c r="D1314" t="s">
        <v>14</v>
      </c>
      <c r="E1314">
        <v>15</v>
      </c>
      <c r="F1314">
        <v>80</v>
      </c>
      <c r="G1314">
        <v>49</v>
      </c>
      <c r="H1314">
        <v>258.05391988396002</v>
      </c>
      <c r="I1314">
        <v>94.402496490692002</v>
      </c>
      <c r="J1314">
        <v>94.402496490692002</v>
      </c>
      <c r="K1314" t="s">
        <v>31</v>
      </c>
      <c r="L1314" t="s">
        <v>29</v>
      </c>
      <c r="M1314" t="s">
        <v>27</v>
      </c>
      <c r="N1314" t="b">
        <v>1</v>
      </c>
    </row>
    <row r="1315" spans="1:14" x14ac:dyDescent="0.2">
      <c r="A1315">
        <v>1324</v>
      </c>
      <c r="B1315" t="s">
        <v>23</v>
      </c>
      <c r="C1315" t="s">
        <v>23</v>
      </c>
      <c r="D1315" t="s">
        <v>18</v>
      </c>
      <c r="E1315">
        <v>210</v>
      </c>
      <c r="F1315">
        <v>83</v>
      </c>
      <c r="G1315">
        <v>38</v>
      </c>
      <c r="H1315">
        <v>101.74648032677</v>
      </c>
      <c r="I1315">
        <v>88.857973406626996</v>
      </c>
      <c r="J1315">
        <v>88.857973406626996</v>
      </c>
      <c r="K1315" t="s">
        <v>31</v>
      </c>
      <c r="L1315" t="s">
        <v>29</v>
      </c>
      <c r="M1315" t="s">
        <v>27</v>
      </c>
      <c r="N1315" t="b">
        <v>1</v>
      </c>
    </row>
    <row r="1316" spans="1:14" x14ac:dyDescent="0.2">
      <c r="A1316">
        <v>1325</v>
      </c>
      <c r="B1316" t="s">
        <v>23</v>
      </c>
      <c r="C1316" t="s">
        <v>23</v>
      </c>
      <c r="D1316" t="s">
        <v>14</v>
      </c>
      <c r="E1316">
        <v>13</v>
      </c>
      <c r="F1316">
        <v>80</v>
      </c>
      <c r="G1316">
        <v>43</v>
      </c>
      <c r="H1316">
        <v>258.38480459381998</v>
      </c>
      <c r="I1316">
        <v>80.750863050389995</v>
      </c>
      <c r="J1316">
        <v>80.750863050389995</v>
      </c>
      <c r="K1316" t="s">
        <v>31</v>
      </c>
      <c r="L1316" t="s">
        <v>29</v>
      </c>
      <c r="M1316" t="s">
        <v>27</v>
      </c>
      <c r="N1316" t="b">
        <v>1</v>
      </c>
    </row>
    <row r="1317" spans="1:14" x14ac:dyDescent="0.2">
      <c r="A1317">
        <v>1326</v>
      </c>
      <c r="B1317" t="s">
        <v>23</v>
      </c>
      <c r="C1317" t="s">
        <v>23</v>
      </c>
      <c r="D1317" t="s">
        <v>18</v>
      </c>
      <c r="E1317">
        <v>187</v>
      </c>
      <c r="F1317">
        <v>72</v>
      </c>
      <c r="G1317">
        <v>33</v>
      </c>
      <c r="H1317">
        <v>104.62532294106001</v>
      </c>
      <c r="I1317">
        <v>76.830237896110006</v>
      </c>
      <c r="J1317">
        <v>76.830237896110006</v>
      </c>
      <c r="K1317" t="s">
        <v>31</v>
      </c>
      <c r="L1317" t="s">
        <v>29</v>
      </c>
      <c r="M1317" t="s">
        <v>27</v>
      </c>
      <c r="N1317" t="b">
        <v>1</v>
      </c>
    </row>
    <row r="1318" spans="1:14" x14ac:dyDescent="0.2">
      <c r="A1318">
        <v>1327</v>
      </c>
      <c r="B1318" t="s">
        <v>24</v>
      </c>
      <c r="C1318" t="s">
        <v>25</v>
      </c>
      <c r="D1318" t="s">
        <v>14</v>
      </c>
      <c r="E1318">
        <v>47</v>
      </c>
      <c r="F1318">
        <v>6</v>
      </c>
      <c r="G1318">
        <v>67</v>
      </c>
      <c r="H1318">
        <v>375.02533012138002</v>
      </c>
      <c r="I1318">
        <v>1.1285656325807999E-4</v>
      </c>
      <c r="J1318">
        <v>97.489110752353</v>
      </c>
      <c r="K1318" t="s">
        <v>31</v>
      </c>
      <c r="L1318" t="s">
        <v>29</v>
      </c>
      <c r="M1318" t="s">
        <v>27</v>
      </c>
      <c r="N1318" t="b">
        <v>0</v>
      </c>
    </row>
    <row r="1319" spans="1:14" x14ac:dyDescent="0.2">
      <c r="A1319">
        <v>1328</v>
      </c>
      <c r="B1319" t="s">
        <v>24</v>
      </c>
      <c r="C1319" t="s">
        <v>24</v>
      </c>
      <c r="D1319" t="s">
        <v>18</v>
      </c>
      <c r="E1319">
        <v>175</v>
      </c>
      <c r="F1319">
        <v>173</v>
      </c>
      <c r="G1319">
        <v>166</v>
      </c>
      <c r="H1319">
        <v>145.00237948206001</v>
      </c>
      <c r="I1319">
        <v>85.654802244265994</v>
      </c>
      <c r="J1319">
        <v>85.654802244265994</v>
      </c>
      <c r="K1319" t="s">
        <v>31</v>
      </c>
      <c r="L1319" t="s">
        <v>29</v>
      </c>
      <c r="M1319" t="s">
        <v>27</v>
      </c>
      <c r="N1319" t="b">
        <v>1</v>
      </c>
    </row>
    <row r="1320" spans="1:14" x14ac:dyDescent="0.2">
      <c r="A1320">
        <v>1329</v>
      </c>
      <c r="B1320" t="s">
        <v>24</v>
      </c>
      <c r="C1320" t="s">
        <v>25</v>
      </c>
      <c r="D1320" t="s">
        <v>14</v>
      </c>
      <c r="E1320">
        <v>64</v>
      </c>
      <c r="F1320">
        <v>9</v>
      </c>
      <c r="G1320">
        <v>67</v>
      </c>
      <c r="H1320">
        <v>363.79610656894999</v>
      </c>
      <c r="I1320">
        <v>0</v>
      </c>
      <c r="J1320">
        <v>81.154958533054</v>
      </c>
      <c r="K1320" t="s">
        <v>31</v>
      </c>
      <c r="L1320" t="s">
        <v>29</v>
      </c>
      <c r="M1320" t="s">
        <v>27</v>
      </c>
      <c r="N1320" t="b">
        <v>0</v>
      </c>
    </row>
    <row r="1321" spans="1:14" x14ac:dyDescent="0.2">
      <c r="A1321">
        <v>1330</v>
      </c>
      <c r="B1321" t="s">
        <v>24</v>
      </c>
      <c r="C1321" t="s">
        <v>24</v>
      </c>
      <c r="D1321" t="s">
        <v>18</v>
      </c>
      <c r="E1321">
        <v>174</v>
      </c>
      <c r="F1321">
        <v>174</v>
      </c>
      <c r="G1321">
        <v>169</v>
      </c>
      <c r="H1321">
        <v>143.55544295855</v>
      </c>
      <c r="I1321">
        <v>87.534125951934001</v>
      </c>
      <c r="J1321">
        <v>87.534125951934001</v>
      </c>
      <c r="K1321" t="s">
        <v>31</v>
      </c>
      <c r="L1321" t="s">
        <v>29</v>
      </c>
      <c r="M1321" t="s">
        <v>27</v>
      </c>
      <c r="N1321" t="b">
        <v>1</v>
      </c>
    </row>
    <row r="1322" spans="1:14" x14ac:dyDescent="0.2">
      <c r="A1322">
        <v>1331</v>
      </c>
      <c r="B1322" t="s">
        <v>24</v>
      </c>
      <c r="C1322" t="s">
        <v>25</v>
      </c>
      <c r="D1322" t="s">
        <v>14</v>
      </c>
      <c r="E1322">
        <v>93</v>
      </c>
      <c r="F1322">
        <v>11</v>
      </c>
      <c r="G1322">
        <v>66</v>
      </c>
      <c r="H1322">
        <v>348.56396565755</v>
      </c>
      <c r="I1322">
        <v>1.0884198348691001</v>
      </c>
      <c r="J1322">
        <v>75.008123910825006</v>
      </c>
      <c r="K1322" t="s">
        <v>31</v>
      </c>
      <c r="L1322" t="s">
        <v>29</v>
      </c>
      <c r="M1322" t="s">
        <v>27</v>
      </c>
      <c r="N1322" t="b">
        <v>0</v>
      </c>
    </row>
    <row r="1323" spans="1:14" x14ac:dyDescent="0.2">
      <c r="A1323">
        <v>1332</v>
      </c>
      <c r="B1323" t="s">
        <v>24</v>
      </c>
      <c r="C1323" t="s">
        <v>24</v>
      </c>
      <c r="D1323" t="s">
        <v>18</v>
      </c>
      <c r="E1323">
        <v>168</v>
      </c>
      <c r="F1323">
        <v>171</v>
      </c>
      <c r="G1323">
        <v>170</v>
      </c>
      <c r="H1323">
        <v>147.51740735186999</v>
      </c>
      <c r="I1323">
        <v>76.237284513725996</v>
      </c>
      <c r="J1323">
        <v>76.237284513725996</v>
      </c>
      <c r="K1323" t="s">
        <v>31</v>
      </c>
      <c r="L1323" t="s">
        <v>29</v>
      </c>
      <c r="M1323" t="s">
        <v>27</v>
      </c>
      <c r="N1323" t="b">
        <v>1</v>
      </c>
    </row>
    <row r="1324" spans="1:14" x14ac:dyDescent="0.2">
      <c r="A1324">
        <v>1333</v>
      </c>
      <c r="B1324" t="s">
        <v>25</v>
      </c>
      <c r="C1324" t="s">
        <v>25</v>
      </c>
      <c r="D1324" t="s">
        <v>14</v>
      </c>
      <c r="E1324">
        <v>87</v>
      </c>
      <c r="F1324">
        <v>50</v>
      </c>
      <c r="G1324">
        <v>46</v>
      </c>
      <c r="H1324">
        <v>99.342563491448999</v>
      </c>
      <c r="I1324">
        <v>99.996952872791994</v>
      </c>
      <c r="J1324">
        <v>99.996952872791994</v>
      </c>
      <c r="K1324" t="s">
        <v>31</v>
      </c>
      <c r="L1324" t="s">
        <v>29</v>
      </c>
      <c r="M1324" t="s">
        <v>27</v>
      </c>
      <c r="N1324" t="b">
        <v>1</v>
      </c>
    </row>
    <row r="1325" spans="1:14" x14ac:dyDescent="0.2">
      <c r="A1325">
        <v>1334</v>
      </c>
      <c r="B1325" t="s">
        <v>25</v>
      </c>
      <c r="C1325" t="s">
        <v>25</v>
      </c>
      <c r="D1325" t="s">
        <v>18</v>
      </c>
      <c r="E1325">
        <v>122</v>
      </c>
      <c r="F1325">
        <v>170</v>
      </c>
      <c r="G1325">
        <v>62</v>
      </c>
      <c r="H1325">
        <v>75.527805677358998</v>
      </c>
      <c r="I1325">
        <v>99.996783587946993</v>
      </c>
      <c r="J1325">
        <v>99.996783587946993</v>
      </c>
      <c r="K1325" t="s">
        <v>31</v>
      </c>
      <c r="L1325" t="s">
        <v>29</v>
      </c>
      <c r="M1325" t="s">
        <v>27</v>
      </c>
      <c r="N1325" t="b">
        <v>1</v>
      </c>
    </row>
    <row r="1326" spans="1:14" x14ac:dyDescent="0.2">
      <c r="A1326">
        <v>1335</v>
      </c>
      <c r="B1326" t="s">
        <v>25</v>
      </c>
      <c r="C1326" t="s">
        <v>25</v>
      </c>
      <c r="D1326" t="s">
        <v>14</v>
      </c>
      <c r="E1326">
        <v>68</v>
      </c>
      <c r="F1326">
        <v>79</v>
      </c>
      <c r="G1326">
        <v>36</v>
      </c>
      <c r="H1326">
        <v>85.550285034203</v>
      </c>
      <c r="I1326">
        <v>88.324411154627001</v>
      </c>
      <c r="J1326">
        <v>88.324411154627001</v>
      </c>
      <c r="K1326" t="s">
        <v>31</v>
      </c>
      <c r="L1326" t="s">
        <v>29</v>
      </c>
      <c r="M1326" t="s">
        <v>27</v>
      </c>
      <c r="N1326" t="b">
        <v>1</v>
      </c>
    </row>
    <row r="1327" spans="1:14" x14ac:dyDescent="0.2">
      <c r="A1327">
        <v>1336</v>
      </c>
      <c r="B1327" t="s">
        <v>25</v>
      </c>
      <c r="C1327" t="s">
        <v>25</v>
      </c>
      <c r="D1327" t="s">
        <v>18</v>
      </c>
      <c r="E1327">
        <v>151</v>
      </c>
      <c r="F1327">
        <v>165</v>
      </c>
      <c r="G1327">
        <v>20</v>
      </c>
      <c r="H1327">
        <v>48.392390922569</v>
      </c>
      <c r="I1327">
        <v>88.251461751300994</v>
      </c>
      <c r="J1327">
        <v>88.251461751300994</v>
      </c>
      <c r="K1327" t="s">
        <v>31</v>
      </c>
      <c r="L1327" t="s">
        <v>29</v>
      </c>
      <c r="M1327" t="s">
        <v>27</v>
      </c>
      <c r="N1327" t="b">
        <v>1</v>
      </c>
    </row>
    <row r="1328" spans="1:14" x14ac:dyDescent="0.2">
      <c r="A1328">
        <v>1337</v>
      </c>
      <c r="B1328" t="s">
        <v>25</v>
      </c>
      <c r="C1328" t="s">
        <v>25</v>
      </c>
      <c r="D1328" t="s">
        <v>14</v>
      </c>
      <c r="E1328">
        <v>71</v>
      </c>
      <c r="F1328">
        <v>74</v>
      </c>
      <c r="G1328">
        <v>35</v>
      </c>
      <c r="H1328">
        <v>86.151555591630995</v>
      </c>
      <c r="I1328">
        <v>77.781822335043998</v>
      </c>
      <c r="J1328">
        <v>77.781822335043998</v>
      </c>
      <c r="K1328" t="s">
        <v>31</v>
      </c>
      <c r="L1328" t="s">
        <v>29</v>
      </c>
      <c r="M1328" t="s">
        <v>27</v>
      </c>
      <c r="N1328" t="b">
        <v>1</v>
      </c>
    </row>
    <row r="1329" spans="1:14" x14ac:dyDescent="0.2">
      <c r="A1329">
        <v>1338</v>
      </c>
      <c r="B1329" t="s">
        <v>25</v>
      </c>
      <c r="C1329" t="s">
        <v>25</v>
      </c>
      <c r="D1329" t="s">
        <v>18</v>
      </c>
      <c r="E1329">
        <v>139</v>
      </c>
      <c r="F1329">
        <v>153</v>
      </c>
      <c r="G1329">
        <v>27</v>
      </c>
      <c r="H1329">
        <v>38.250648570747003</v>
      </c>
      <c r="I1329">
        <v>77.600333061922001</v>
      </c>
      <c r="J1329">
        <v>77.600333061922001</v>
      </c>
      <c r="K1329" t="s">
        <v>31</v>
      </c>
      <c r="L1329" t="s">
        <v>29</v>
      </c>
      <c r="M1329" t="s">
        <v>27</v>
      </c>
      <c r="N1329" t="b">
        <v>1</v>
      </c>
    </row>
    <row r="1330" spans="1:14" x14ac:dyDescent="0.2">
      <c r="A1330">
        <v>1339</v>
      </c>
      <c r="B1330" t="s">
        <v>20</v>
      </c>
      <c r="C1330" t="s">
        <v>20</v>
      </c>
      <c r="D1330" t="s">
        <v>14</v>
      </c>
      <c r="E1330">
        <v>224</v>
      </c>
      <c r="F1330">
        <v>80</v>
      </c>
      <c r="G1330">
        <v>4</v>
      </c>
      <c r="H1330">
        <v>237.95039216706999</v>
      </c>
      <c r="I1330">
        <v>99.999830715154999</v>
      </c>
      <c r="J1330">
        <v>99.999830715154999</v>
      </c>
      <c r="K1330" t="s">
        <v>31</v>
      </c>
      <c r="L1330" t="s">
        <v>29</v>
      </c>
      <c r="M1330" t="s">
        <v>27</v>
      </c>
      <c r="N1330" t="b">
        <v>1</v>
      </c>
    </row>
    <row r="1331" spans="1:14" x14ac:dyDescent="0.2">
      <c r="A1331">
        <v>1340</v>
      </c>
      <c r="B1331" t="s">
        <v>20</v>
      </c>
      <c r="C1331" t="s">
        <v>20</v>
      </c>
      <c r="D1331" t="s">
        <v>18</v>
      </c>
      <c r="E1331">
        <v>2</v>
      </c>
      <c r="F1331">
        <v>6</v>
      </c>
      <c r="G1331">
        <v>18</v>
      </c>
      <c r="H1331">
        <v>18.829446528546001</v>
      </c>
      <c r="I1331">
        <v>100</v>
      </c>
      <c r="J1331">
        <v>100</v>
      </c>
      <c r="K1331" t="s">
        <v>31</v>
      </c>
      <c r="L1331" t="s">
        <v>29</v>
      </c>
      <c r="M1331" t="s">
        <v>27</v>
      </c>
      <c r="N1331" t="b">
        <v>1</v>
      </c>
    </row>
    <row r="1332" spans="1:14" x14ac:dyDescent="0.2">
      <c r="A1332">
        <v>1341</v>
      </c>
      <c r="B1332" t="s">
        <v>20</v>
      </c>
      <c r="C1332" t="s">
        <v>19</v>
      </c>
      <c r="D1332" t="s">
        <v>14</v>
      </c>
      <c r="E1332">
        <v>132</v>
      </c>
      <c r="F1332">
        <v>7</v>
      </c>
      <c r="G1332">
        <v>33</v>
      </c>
      <c r="H1332">
        <v>135.87289986370999</v>
      </c>
      <c r="I1332">
        <v>14.900026158624</v>
      </c>
      <c r="J1332">
        <v>37.960290471260997</v>
      </c>
      <c r="K1332" t="s">
        <v>31</v>
      </c>
      <c r="L1332" t="s">
        <v>29</v>
      </c>
      <c r="M1332" t="s">
        <v>27</v>
      </c>
      <c r="N1332" t="b">
        <v>0</v>
      </c>
    </row>
    <row r="1333" spans="1:14" x14ac:dyDescent="0.2">
      <c r="A1333">
        <v>1342</v>
      </c>
      <c r="B1333" t="s">
        <v>20</v>
      </c>
      <c r="C1333" t="s">
        <v>25</v>
      </c>
      <c r="D1333" t="s">
        <v>18</v>
      </c>
      <c r="E1333">
        <v>84</v>
      </c>
      <c r="F1333">
        <v>85</v>
      </c>
      <c r="G1333">
        <v>83</v>
      </c>
      <c r="H1333">
        <v>145.83798026138999</v>
      </c>
      <c r="I1333">
        <v>17.437928531691</v>
      </c>
      <c r="J1333">
        <v>41.317584122082998</v>
      </c>
      <c r="K1333" t="s">
        <v>31</v>
      </c>
      <c r="L1333" t="s">
        <v>29</v>
      </c>
      <c r="M1333" t="s">
        <v>27</v>
      </c>
      <c r="N1333" t="b">
        <v>0</v>
      </c>
    </row>
    <row r="1334" spans="1:14" x14ac:dyDescent="0.2">
      <c r="A1334">
        <v>1343</v>
      </c>
      <c r="B1334" t="s">
        <v>20</v>
      </c>
      <c r="C1334" t="s">
        <v>19</v>
      </c>
      <c r="D1334" t="s">
        <v>14</v>
      </c>
      <c r="E1334">
        <v>126</v>
      </c>
      <c r="F1334">
        <v>5</v>
      </c>
      <c r="G1334">
        <v>31</v>
      </c>
      <c r="H1334">
        <v>129.49889058471001</v>
      </c>
      <c r="I1334">
        <v>23.290018089977998</v>
      </c>
      <c r="J1334">
        <v>36.087111903648001</v>
      </c>
      <c r="K1334" t="s">
        <v>31</v>
      </c>
      <c r="L1334" t="s">
        <v>29</v>
      </c>
      <c r="M1334" t="s">
        <v>27</v>
      </c>
      <c r="N1334" t="b">
        <v>0</v>
      </c>
    </row>
    <row r="1335" spans="1:14" x14ac:dyDescent="0.2">
      <c r="A1335">
        <v>1344</v>
      </c>
      <c r="B1335" t="s">
        <v>20</v>
      </c>
      <c r="C1335" t="s">
        <v>19</v>
      </c>
      <c r="D1335" t="s">
        <v>18</v>
      </c>
      <c r="E1335">
        <v>78</v>
      </c>
      <c r="F1335">
        <v>79</v>
      </c>
      <c r="G1335">
        <v>79</v>
      </c>
      <c r="H1335">
        <v>136.32880128516001</v>
      </c>
      <c r="I1335">
        <v>23.886876844459</v>
      </c>
      <c r="J1335">
        <v>39.911429108286001</v>
      </c>
      <c r="K1335" t="s">
        <v>31</v>
      </c>
      <c r="L1335" t="s">
        <v>29</v>
      </c>
      <c r="M1335" t="s">
        <v>27</v>
      </c>
      <c r="N1335" t="b">
        <v>0</v>
      </c>
    </row>
    <row r="1336" spans="1:14" x14ac:dyDescent="0.2">
      <c r="A1336">
        <v>1345</v>
      </c>
      <c r="B1336" t="s">
        <v>13</v>
      </c>
      <c r="C1336" t="s">
        <v>19</v>
      </c>
      <c r="D1336" t="s">
        <v>14</v>
      </c>
      <c r="E1336">
        <v>204</v>
      </c>
      <c r="F1336">
        <v>100</v>
      </c>
      <c r="G1336">
        <v>47</v>
      </c>
      <c r="H1336">
        <v>307.93807255399003</v>
      </c>
      <c r="I1336">
        <v>6.6355144933219998</v>
      </c>
      <c r="J1336">
        <v>93.364485506677994</v>
      </c>
      <c r="K1336" t="s">
        <v>31</v>
      </c>
      <c r="L1336" t="s">
        <v>29</v>
      </c>
      <c r="M1336" t="s">
        <v>28</v>
      </c>
      <c r="N1336" t="b">
        <v>0</v>
      </c>
    </row>
    <row r="1337" spans="1:14" x14ac:dyDescent="0.2">
      <c r="A1337">
        <v>1346</v>
      </c>
      <c r="B1337" t="s">
        <v>13</v>
      </c>
      <c r="C1337" t="s">
        <v>19</v>
      </c>
      <c r="D1337" t="s">
        <v>18</v>
      </c>
      <c r="E1337">
        <v>0</v>
      </c>
      <c r="F1337">
        <v>150</v>
      </c>
      <c r="G1337">
        <v>241</v>
      </c>
      <c r="H1337">
        <v>150.78714793694999</v>
      </c>
      <c r="I1337">
        <v>0.34844463905931999</v>
      </c>
      <c r="J1337">
        <v>93.424243056923004</v>
      </c>
      <c r="K1337" t="s">
        <v>31</v>
      </c>
      <c r="L1337" t="s">
        <v>29</v>
      </c>
      <c r="M1337" t="s">
        <v>28</v>
      </c>
      <c r="N1337" t="b">
        <v>0</v>
      </c>
    </row>
    <row r="1338" spans="1:14" x14ac:dyDescent="0.2">
      <c r="A1338">
        <v>1347</v>
      </c>
      <c r="B1338" t="s">
        <v>13</v>
      </c>
      <c r="C1338" t="s">
        <v>13</v>
      </c>
      <c r="D1338" t="s">
        <v>14</v>
      </c>
      <c r="E1338">
        <v>218</v>
      </c>
      <c r="F1338">
        <v>99</v>
      </c>
      <c r="G1338">
        <v>49</v>
      </c>
      <c r="H1338">
        <v>315.91385856078</v>
      </c>
      <c r="I1338">
        <v>69.547455797450993</v>
      </c>
      <c r="J1338">
        <v>69.547455797450993</v>
      </c>
      <c r="K1338" t="s">
        <v>31</v>
      </c>
      <c r="L1338" t="s">
        <v>29</v>
      </c>
      <c r="M1338" t="s">
        <v>28</v>
      </c>
      <c r="N1338" t="b">
        <v>1</v>
      </c>
    </row>
    <row r="1339" spans="1:14" x14ac:dyDescent="0.2">
      <c r="A1339">
        <v>1348</v>
      </c>
      <c r="B1339" t="s">
        <v>13</v>
      </c>
      <c r="C1339" t="s">
        <v>13</v>
      </c>
      <c r="D1339" t="s">
        <v>18</v>
      </c>
      <c r="E1339">
        <v>6</v>
      </c>
      <c r="F1339">
        <v>96</v>
      </c>
      <c r="G1339">
        <v>243</v>
      </c>
      <c r="H1339">
        <v>96.761176630232995</v>
      </c>
      <c r="I1339">
        <v>75.155864874125001</v>
      </c>
      <c r="J1339">
        <v>75.155864874125001</v>
      </c>
      <c r="K1339" t="s">
        <v>31</v>
      </c>
      <c r="L1339" t="s">
        <v>29</v>
      </c>
      <c r="M1339" t="s">
        <v>28</v>
      </c>
      <c r="N1339" t="b">
        <v>1</v>
      </c>
    </row>
    <row r="1340" spans="1:14" x14ac:dyDescent="0.2">
      <c r="A1340">
        <v>1349</v>
      </c>
      <c r="B1340" t="s">
        <v>13</v>
      </c>
      <c r="C1340" t="s">
        <v>13</v>
      </c>
      <c r="D1340" t="s">
        <v>14</v>
      </c>
      <c r="E1340">
        <v>219</v>
      </c>
      <c r="F1340">
        <v>99</v>
      </c>
      <c r="G1340">
        <v>49</v>
      </c>
      <c r="H1340">
        <v>316.65842996718999</v>
      </c>
      <c r="I1340">
        <v>85.447625644294007</v>
      </c>
      <c r="J1340">
        <v>85.447625644294007</v>
      </c>
      <c r="K1340" t="s">
        <v>31</v>
      </c>
      <c r="L1340" t="s">
        <v>29</v>
      </c>
      <c r="M1340" t="s">
        <v>28</v>
      </c>
      <c r="N1340" t="b">
        <v>1</v>
      </c>
    </row>
    <row r="1341" spans="1:14" x14ac:dyDescent="0.2">
      <c r="A1341">
        <v>1350</v>
      </c>
      <c r="B1341" t="s">
        <v>13</v>
      </c>
      <c r="C1341" t="s">
        <v>13</v>
      </c>
      <c r="D1341" t="s">
        <v>18</v>
      </c>
      <c r="E1341">
        <v>7</v>
      </c>
      <c r="F1341">
        <v>91</v>
      </c>
      <c r="G1341">
        <v>243</v>
      </c>
      <c r="H1341">
        <v>92.358835351492999</v>
      </c>
      <c r="I1341">
        <v>90.846102549175995</v>
      </c>
      <c r="J1341">
        <v>90.846102549175995</v>
      </c>
      <c r="K1341" t="s">
        <v>31</v>
      </c>
      <c r="L1341" t="s">
        <v>29</v>
      </c>
      <c r="M1341" t="s">
        <v>28</v>
      </c>
      <c r="N1341" t="b">
        <v>1</v>
      </c>
    </row>
    <row r="1342" spans="1:14" x14ac:dyDescent="0.2">
      <c r="A1342">
        <v>1351</v>
      </c>
      <c r="B1342" t="s">
        <v>19</v>
      </c>
      <c r="C1342" t="s">
        <v>19</v>
      </c>
      <c r="D1342" t="s">
        <v>14</v>
      </c>
      <c r="E1342">
        <v>192</v>
      </c>
      <c r="F1342">
        <v>100</v>
      </c>
      <c r="G1342">
        <v>43</v>
      </c>
      <c r="H1342">
        <v>212.17044475357</v>
      </c>
      <c r="I1342">
        <v>93.392191792958002</v>
      </c>
      <c r="J1342">
        <v>93.392191792958002</v>
      </c>
      <c r="K1342" t="s">
        <v>31</v>
      </c>
      <c r="L1342" t="s">
        <v>29</v>
      </c>
      <c r="M1342" t="s">
        <v>28</v>
      </c>
      <c r="N1342" t="b">
        <v>1</v>
      </c>
    </row>
    <row r="1343" spans="1:14" x14ac:dyDescent="0.2">
      <c r="A1343">
        <v>1352</v>
      </c>
      <c r="B1343" t="s">
        <v>19</v>
      </c>
      <c r="C1343" t="s">
        <v>19</v>
      </c>
      <c r="D1343" t="s">
        <v>18</v>
      </c>
      <c r="E1343">
        <v>0</v>
      </c>
      <c r="F1343">
        <v>178</v>
      </c>
      <c r="G1343">
        <v>217</v>
      </c>
      <c r="H1343">
        <v>102.13188303853001</v>
      </c>
      <c r="I1343">
        <v>93.413634539976997</v>
      </c>
      <c r="J1343">
        <v>93.413634539976997</v>
      </c>
      <c r="K1343" t="s">
        <v>31</v>
      </c>
      <c r="L1343" t="s">
        <v>29</v>
      </c>
      <c r="M1343" t="s">
        <v>28</v>
      </c>
      <c r="N1343" t="b">
        <v>1</v>
      </c>
    </row>
    <row r="1344" spans="1:14" x14ac:dyDescent="0.2">
      <c r="A1344">
        <v>1353</v>
      </c>
      <c r="B1344" t="s">
        <v>19</v>
      </c>
      <c r="C1344" t="s">
        <v>19</v>
      </c>
      <c r="D1344" t="s">
        <v>14</v>
      </c>
      <c r="E1344">
        <v>192</v>
      </c>
      <c r="F1344">
        <v>99</v>
      </c>
      <c r="G1344">
        <v>43</v>
      </c>
      <c r="H1344">
        <v>211.46744102059</v>
      </c>
      <c r="I1344">
        <v>100</v>
      </c>
      <c r="J1344">
        <v>100</v>
      </c>
      <c r="K1344" t="s">
        <v>31</v>
      </c>
      <c r="L1344" t="s">
        <v>29</v>
      </c>
      <c r="M1344" t="s">
        <v>28</v>
      </c>
      <c r="N1344" t="b">
        <v>1</v>
      </c>
    </row>
    <row r="1345" spans="1:14" x14ac:dyDescent="0.2">
      <c r="A1345">
        <v>1354</v>
      </c>
      <c r="B1345" t="s">
        <v>19</v>
      </c>
      <c r="C1345" t="s">
        <v>19</v>
      </c>
      <c r="D1345" t="s">
        <v>18</v>
      </c>
      <c r="E1345">
        <v>1</v>
      </c>
      <c r="F1345">
        <v>184</v>
      </c>
      <c r="G1345">
        <v>220</v>
      </c>
      <c r="H1345">
        <v>107.8146893764</v>
      </c>
      <c r="I1345">
        <v>100</v>
      </c>
      <c r="J1345">
        <v>100</v>
      </c>
      <c r="K1345" t="s">
        <v>31</v>
      </c>
      <c r="L1345" t="s">
        <v>29</v>
      </c>
      <c r="M1345" t="s">
        <v>28</v>
      </c>
      <c r="N1345" t="b">
        <v>1</v>
      </c>
    </row>
    <row r="1346" spans="1:14" x14ac:dyDescent="0.2">
      <c r="A1346">
        <v>1355</v>
      </c>
      <c r="B1346" t="s">
        <v>19</v>
      </c>
      <c r="C1346" t="s">
        <v>19</v>
      </c>
      <c r="D1346" t="s">
        <v>14</v>
      </c>
      <c r="E1346">
        <v>192</v>
      </c>
      <c r="F1346">
        <v>99</v>
      </c>
      <c r="G1346">
        <v>44</v>
      </c>
      <c r="H1346">
        <v>211.42257485905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v>1</v>
      </c>
    </row>
    <row r="1347" spans="1:14" x14ac:dyDescent="0.2">
      <c r="A1347">
        <v>1356</v>
      </c>
      <c r="B1347" t="s">
        <v>19</v>
      </c>
      <c r="C1347" t="s">
        <v>19</v>
      </c>
      <c r="D1347" t="s">
        <v>18</v>
      </c>
      <c r="E1347">
        <v>1</v>
      </c>
      <c r="F1347">
        <v>185</v>
      </c>
      <c r="G1347">
        <v>222</v>
      </c>
      <c r="H1347">
        <v>109.81254804144</v>
      </c>
      <c r="I1347">
        <v>100</v>
      </c>
      <c r="J1347">
        <v>100</v>
      </c>
      <c r="K1347" t="s">
        <v>31</v>
      </c>
      <c r="L1347" t="s">
        <v>29</v>
      </c>
      <c r="M1347" t="s">
        <v>28</v>
      </c>
      <c r="N1347" t="b">
        <v>1</v>
      </c>
    </row>
    <row r="1348" spans="1:14" x14ac:dyDescent="0.2">
      <c r="A1348">
        <v>1357</v>
      </c>
      <c r="B1348" t="s">
        <v>21</v>
      </c>
      <c r="C1348" t="s">
        <v>21</v>
      </c>
      <c r="D1348" t="s">
        <v>14</v>
      </c>
      <c r="E1348">
        <v>151</v>
      </c>
      <c r="F1348">
        <v>99</v>
      </c>
      <c r="G1348">
        <v>35</v>
      </c>
      <c r="H1348">
        <v>219.49481091867</v>
      </c>
      <c r="I1348">
        <v>50.916423507795997</v>
      </c>
      <c r="J1348">
        <v>50.916423507795997</v>
      </c>
      <c r="K1348" t="s">
        <v>31</v>
      </c>
      <c r="L1348" t="s">
        <v>29</v>
      </c>
      <c r="M1348" t="s">
        <v>28</v>
      </c>
      <c r="N1348" t="b">
        <v>1</v>
      </c>
    </row>
    <row r="1349" spans="1:14" x14ac:dyDescent="0.2">
      <c r="A1349">
        <v>1358</v>
      </c>
      <c r="B1349" t="s">
        <v>21</v>
      </c>
      <c r="C1349" t="s">
        <v>19</v>
      </c>
      <c r="D1349" t="s">
        <v>18</v>
      </c>
      <c r="E1349">
        <v>1</v>
      </c>
      <c r="F1349">
        <v>179</v>
      </c>
      <c r="G1349">
        <v>92</v>
      </c>
      <c r="H1349">
        <v>118.88253260406</v>
      </c>
      <c r="I1349">
        <v>0</v>
      </c>
      <c r="J1349">
        <v>94.446949233167999</v>
      </c>
      <c r="K1349" t="s">
        <v>31</v>
      </c>
      <c r="L1349" t="s">
        <v>29</v>
      </c>
      <c r="M1349" t="s">
        <v>28</v>
      </c>
      <c r="N1349" t="b">
        <v>0</v>
      </c>
    </row>
    <row r="1350" spans="1:14" x14ac:dyDescent="0.2">
      <c r="A1350">
        <v>1359</v>
      </c>
      <c r="B1350" t="s">
        <v>21</v>
      </c>
      <c r="C1350" t="s">
        <v>21</v>
      </c>
      <c r="D1350" t="s">
        <v>14</v>
      </c>
      <c r="E1350">
        <v>132</v>
      </c>
      <c r="F1350">
        <v>99</v>
      </c>
      <c r="G1350">
        <v>38</v>
      </c>
      <c r="H1350">
        <v>207.61465459937</v>
      </c>
      <c r="I1350">
        <v>100</v>
      </c>
      <c r="J1350">
        <v>100</v>
      </c>
      <c r="K1350" t="s">
        <v>31</v>
      </c>
      <c r="L1350" t="s">
        <v>29</v>
      </c>
      <c r="M1350" t="s">
        <v>28</v>
      </c>
      <c r="N1350" t="b">
        <v>1</v>
      </c>
    </row>
    <row r="1351" spans="1:14" x14ac:dyDescent="0.2">
      <c r="A1351">
        <v>1360</v>
      </c>
      <c r="B1351" t="s">
        <v>21</v>
      </c>
      <c r="C1351" t="s">
        <v>21</v>
      </c>
      <c r="D1351" t="s">
        <v>18</v>
      </c>
      <c r="E1351">
        <v>1</v>
      </c>
      <c r="F1351">
        <v>194</v>
      </c>
      <c r="G1351">
        <v>41</v>
      </c>
      <c r="H1351">
        <v>73.890660408751003</v>
      </c>
      <c r="I1351">
        <v>76.537629733882</v>
      </c>
      <c r="J1351">
        <v>76.537629733882</v>
      </c>
      <c r="K1351" t="s">
        <v>31</v>
      </c>
      <c r="L1351" t="s">
        <v>29</v>
      </c>
      <c r="M1351" t="s">
        <v>28</v>
      </c>
      <c r="N1351" t="b">
        <v>1</v>
      </c>
    </row>
    <row r="1352" spans="1:14" x14ac:dyDescent="0.2">
      <c r="A1352">
        <v>1361</v>
      </c>
      <c r="B1352" t="s">
        <v>21</v>
      </c>
      <c r="C1352" t="s">
        <v>21</v>
      </c>
      <c r="D1352" t="s">
        <v>14</v>
      </c>
      <c r="E1352">
        <v>132</v>
      </c>
      <c r="F1352">
        <v>99</v>
      </c>
      <c r="G1352">
        <v>39</v>
      </c>
      <c r="H1352">
        <v>207.94840582079999</v>
      </c>
      <c r="I1352">
        <v>100</v>
      </c>
      <c r="J1352">
        <v>100</v>
      </c>
      <c r="K1352" t="s">
        <v>31</v>
      </c>
      <c r="L1352" t="s">
        <v>29</v>
      </c>
      <c r="M1352" t="s">
        <v>28</v>
      </c>
      <c r="N1352" t="b">
        <v>1</v>
      </c>
    </row>
    <row r="1353" spans="1:14" x14ac:dyDescent="0.2">
      <c r="A1353">
        <v>1362</v>
      </c>
      <c r="B1353" t="s">
        <v>21</v>
      </c>
      <c r="C1353" t="s">
        <v>21</v>
      </c>
      <c r="D1353" t="s">
        <v>18</v>
      </c>
      <c r="E1353">
        <v>1</v>
      </c>
      <c r="F1353">
        <v>196</v>
      </c>
      <c r="G1353">
        <v>42</v>
      </c>
      <c r="H1353">
        <v>72.973230938306997</v>
      </c>
      <c r="I1353">
        <v>78.778871200091004</v>
      </c>
      <c r="J1353">
        <v>78.778871200091004</v>
      </c>
      <c r="K1353" t="s">
        <v>31</v>
      </c>
      <c r="L1353" t="s">
        <v>29</v>
      </c>
      <c r="M1353" t="s">
        <v>28</v>
      </c>
      <c r="N1353" t="b">
        <v>1</v>
      </c>
    </row>
    <row r="1354" spans="1:14" x14ac:dyDescent="0.2">
      <c r="A1354">
        <v>1363</v>
      </c>
      <c r="B1354" t="s">
        <v>22</v>
      </c>
      <c r="C1354" t="s">
        <v>22</v>
      </c>
      <c r="D1354" t="s">
        <v>14</v>
      </c>
      <c r="E1354">
        <v>286</v>
      </c>
      <c r="F1354">
        <v>98</v>
      </c>
      <c r="G1354">
        <v>69</v>
      </c>
      <c r="H1354">
        <v>194.98694558531</v>
      </c>
      <c r="I1354">
        <v>93.703055196451999</v>
      </c>
      <c r="J1354">
        <v>93.703055196451999</v>
      </c>
      <c r="K1354" t="s">
        <v>31</v>
      </c>
      <c r="L1354" t="s">
        <v>29</v>
      </c>
      <c r="M1354" t="s">
        <v>28</v>
      </c>
      <c r="N1354" t="b">
        <v>1</v>
      </c>
    </row>
    <row r="1355" spans="1:14" x14ac:dyDescent="0.2">
      <c r="A1355">
        <v>1364</v>
      </c>
      <c r="B1355" t="s">
        <v>22</v>
      </c>
      <c r="C1355" t="s">
        <v>24</v>
      </c>
      <c r="D1355" t="s">
        <v>18</v>
      </c>
      <c r="E1355">
        <v>213</v>
      </c>
      <c r="F1355">
        <v>109</v>
      </c>
      <c r="G1355">
        <v>241</v>
      </c>
      <c r="H1355">
        <v>178.66139789016</v>
      </c>
      <c r="I1355">
        <v>1.1904110292462</v>
      </c>
      <c r="J1355">
        <v>92.66415410338</v>
      </c>
      <c r="K1355" t="s">
        <v>31</v>
      </c>
      <c r="L1355" t="s">
        <v>29</v>
      </c>
      <c r="M1355" t="s">
        <v>28</v>
      </c>
      <c r="N1355" t="b">
        <v>0</v>
      </c>
    </row>
    <row r="1356" spans="1:14" x14ac:dyDescent="0.2">
      <c r="A1356">
        <v>1365</v>
      </c>
      <c r="B1356" t="s">
        <v>22</v>
      </c>
      <c r="C1356" t="s">
        <v>22</v>
      </c>
      <c r="D1356" t="s">
        <v>14</v>
      </c>
      <c r="E1356">
        <v>291</v>
      </c>
      <c r="F1356">
        <v>95</v>
      </c>
      <c r="G1356">
        <v>58</v>
      </c>
      <c r="H1356">
        <v>201.10583852197999</v>
      </c>
      <c r="I1356">
        <v>99.395772618920006</v>
      </c>
      <c r="J1356">
        <v>99.395772618920006</v>
      </c>
      <c r="K1356" t="s">
        <v>31</v>
      </c>
      <c r="L1356" t="s">
        <v>29</v>
      </c>
      <c r="M1356" t="s">
        <v>28</v>
      </c>
      <c r="N1356" t="b">
        <v>1</v>
      </c>
    </row>
    <row r="1357" spans="1:14" x14ac:dyDescent="0.2">
      <c r="A1357">
        <v>1366</v>
      </c>
      <c r="B1357" t="s">
        <v>22</v>
      </c>
      <c r="C1357" t="s">
        <v>24</v>
      </c>
      <c r="D1357" t="s">
        <v>18</v>
      </c>
      <c r="E1357">
        <v>209</v>
      </c>
      <c r="F1357">
        <v>64</v>
      </c>
      <c r="G1357">
        <v>233</v>
      </c>
      <c r="H1357">
        <v>147.11190937873999</v>
      </c>
      <c r="I1357">
        <v>47.761005964902999</v>
      </c>
      <c r="J1357">
        <v>52.238994035097001</v>
      </c>
      <c r="K1357" t="s">
        <v>31</v>
      </c>
      <c r="L1357" t="s">
        <v>29</v>
      </c>
      <c r="M1357" t="s">
        <v>28</v>
      </c>
      <c r="N1357" t="b">
        <v>0</v>
      </c>
    </row>
    <row r="1358" spans="1:14" x14ac:dyDescent="0.2">
      <c r="A1358">
        <v>1367</v>
      </c>
      <c r="B1358" t="s">
        <v>22</v>
      </c>
      <c r="C1358" t="s">
        <v>22</v>
      </c>
      <c r="D1358" t="s">
        <v>14</v>
      </c>
      <c r="E1358">
        <v>290</v>
      </c>
      <c r="F1358">
        <v>95</v>
      </c>
      <c r="G1358">
        <v>57</v>
      </c>
      <c r="H1358">
        <v>200.71154633723</v>
      </c>
      <c r="I1358">
        <v>99.573798637541003</v>
      </c>
      <c r="J1358">
        <v>99.573798637541003</v>
      </c>
      <c r="K1358" t="s">
        <v>31</v>
      </c>
      <c r="L1358" t="s">
        <v>29</v>
      </c>
      <c r="M1358" t="s">
        <v>28</v>
      </c>
      <c r="N1358" t="b">
        <v>1</v>
      </c>
    </row>
    <row r="1359" spans="1:14" x14ac:dyDescent="0.2">
      <c r="A1359">
        <v>1368</v>
      </c>
      <c r="B1359" t="s">
        <v>22</v>
      </c>
      <c r="C1359" t="s">
        <v>24</v>
      </c>
      <c r="D1359" t="s">
        <v>18</v>
      </c>
      <c r="E1359">
        <v>204</v>
      </c>
      <c r="F1359">
        <v>62</v>
      </c>
      <c r="G1359">
        <v>229</v>
      </c>
      <c r="H1359">
        <v>140.22308957369</v>
      </c>
      <c r="I1359">
        <v>49.712734092056003</v>
      </c>
      <c r="J1359">
        <v>50.287265907943997</v>
      </c>
      <c r="K1359" t="s">
        <v>31</v>
      </c>
      <c r="L1359" t="s">
        <v>29</v>
      </c>
      <c r="M1359" t="s">
        <v>28</v>
      </c>
      <c r="N1359" t="b">
        <v>0</v>
      </c>
    </row>
    <row r="1360" spans="1:14" x14ac:dyDescent="0.2">
      <c r="A1360">
        <v>1369</v>
      </c>
      <c r="B1360" t="s">
        <v>23</v>
      </c>
      <c r="C1360" t="s">
        <v>23</v>
      </c>
      <c r="D1360" t="s">
        <v>14</v>
      </c>
      <c r="E1360">
        <v>348</v>
      </c>
      <c r="F1360">
        <v>95</v>
      </c>
      <c r="G1360">
        <v>49</v>
      </c>
      <c r="H1360">
        <v>141.55062503670999</v>
      </c>
      <c r="I1360">
        <v>93.858232970931994</v>
      </c>
      <c r="J1360">
        <v>93.858232970931994</v>
      </c>
      <c r="K1360" t="s">
        <v>31</v>
      </c>
      <c r="L1360" t="s">
        <v>29</v>
      </c>
      <c r="M1360" t="s">
        <v>28</v>
      </c>
      <c r="N1360" t="b">
        <v>1</v>
      </c>
    </row>
    <row r="1361" spans="1:14" x14ac:dyDescent="0.2">
      <c r="A1361">
        <v>1370</v>
      </c>
      <c r="B1361" t="s">
        <v>23</v>
      </c>
      <c r="C1361" t="s">
        <v>23</v>
      </c>
      <c r="D1361" t="s">
        <v>18</v>
      </c>
      <c r="E1361">
        <v>234</v>
      </c>
      <c r="F1361">
        <v>19</v>
      </c>
      <c r="G1361">
        <v>34</v>
      </c>
      <c r="H1361">
        <v>44.415417099875</v>
      </c>
      <c r="I1361">
        <v>93.680314598956002</v>
      </c>
      <c r="J1361">
        <v>93.680314598956002</v>
      </c>
      <c r="K1361" t="s">
        <v>31</v>
      </c>
      <c r="L1361" t="s">
        <v>29</v>
      </c>
      <c r="M1361" t="s">
        <v>28</v>
      </c>
      <c r="N1361" t="b">
        <v>1</v>
      </c>
    </row>
    <row r="1362" spans="1:14" x14ac:dyDescent="0.2">
      <c r="A1362">
        <v>1371</v>
      </c>
      <c r="B1362" t="s">
        <v>23</v>
      </c>
      <c r="C1362" t="s">
        <v>23</v>
      </c>
      <c r="D1362" t="s">
        <v>14</v>
      </c>
      <c r="E1362">
        <v>14</v>
      </c>
      <c r="F1362">
        <v>83</v>
      </c>
      <c r="G1362">
        <v>45</v>
      </c>
      <c r="H1362">
        <v>258.60196498760001</v>
      </c>
      <c r="I1362">
        <v>99.999705254936003</v>
      </c>
      <c r="J1362">
        <v>99.999705254936003</v>
      </c>
      <c r="K1362" t="s">
        <v>31</v>
      </c>
      <c r="L1362" t="s">
        <v>29</v>
      </c>
      <c r="M1362" t="s">
        <v>28</v>
      </c>
      <c r="N1362" t="b">
        <v>1</v>
      </c>
    </row>
    <row r="1363" spans="1:14" x14ac:dyDescent="0.2">
      <c r="A1363">
        <v>1372</v>
      </c>
      <c r="B1363" t="s">
        <v>23</v>
      </c>
      <c r="C1363" t="s">
        <v>23</v>
      </c>
      <c r="D1363" t="s">
        <v>18</v>
      </c>
      <c r="E1363">
        <v>198</v>
      </c>
      <c r="F1363">
        <v>77</v>
      </c>
      <c r="G1363">
        <v>34</v>
      </c>
      <c r="H1363">
        <v>102.03331914640999</v>
      </c>
      <c r="I1363">
        <v>77.668934975555004</v>
      </c>
      <c r="J1363">
        <v>77.668934975555004</v>
      </c>
      <c r="K1363" t="s">
        <v>31</v>
      </c>
      <c r="L1363" t="s">
        <v>29</v>
      </c>
      <c r="M1363" t="s">
        <v>28</v>
      </c>
      <c r="N1363" t="b">
        <v>1</v>
      </c>
    </row>
    <row r="1364" spans="1:14" x14ac:dyDescent="0.2">
      <c r="A1364">
        <v>1373</v>
      </c>
      <c r="B1364" t="s">
        <v>23</v>
      </c>
      <c r="C1364" t="s">
        <v>23</v>
      </c>
      <c r="D1364" t="s">
        <v>14</v>
      </c>
      <c r="E1364">
        <v>14</v>
      </c>
      <c r="F1364">
        <v>84</v>
      </c>
      <c r="G1364">
        <v>45</v>
      </c>
      <c r="H1364">
        <v>259.07912909157</v>
      </c>
      <c r="I1364">
        <v>99.999484196137999</v>
      </c>
      <c r="J1364">
        <v>99.999484196137999</v>
      </c>
      <c r="K1364" t="s">
        <v>31</v>
      </c>
      <c r="L1364" t="s">
        <v>29</v>
      </c>
      <c r="M1364" t="s">
        <v>28</v>
      </c>
      <c r="N1364" t="b">
        <v>1</v>
      </c>
    </row>
    <row r="1365" spans="1:14" x14ac:dyDescent="0.2">
      <c r="A1365">
        <v>1374</v>
      </c>
      <c r="B1365" t="s">
        <v>23</v>
      </c>
      <c r="C1365" t="s">
        <v>23</v>
      </c>
      <c r="D1365" t="s">
        <v>18</v>
      </c>
      <c r="E1365">
        <v>197</v>
      </c>
      <c r="F1365">
        <v>74</v>
      </c>
      <c r="G1365">
        <v>32</v>
      </c>
      <c r="H1365">
        <v>99.387145560096997</v>
      </c>
      <c r="I1365">
        <v>78.177075465789002</v>
      </c>
      <c r="J1365">
        <v>78.177075465789002</v>
      </c>
      <c r="K1365" t="s">
        <v>31</v>
      </c>
      <c r="L1365" t="s">
        <v>29</v>
      </c>
      <c r="M1365" t="s">
        <v>28</v>
      </c>
      <c r="N1365" t="b">
        <v>1</v>
      </c>
    </row>
    <row r="1366" spans="1:14" x14ac:dyDescent="0.2">
      <c r="A1366">
        <v>1375</v>
      </c>
      <c r="B1366" t="s">
        <v>24</v>
      </c>
      <c r="C1366" t="s">
        <v>25</v>
      </c>
      <c r="D1366" t="s">
        <v>14</v>
      </c>
      <c r="E1366">
        <v>57</v>
      </c>
      <c r="F1366">
        <v>4</v>
      </c>
      <c r="G1366">
        <v>67</v>
      </c>
      <c r="H1366">
        <v>370.47006858770999</v>
      </c>
      <c r="I1366">
        <v>0</v>
      </c>
      <c r="J1366">
        <v>74.566532047595999</v>
      </c>
      <c r="K1366" t="s">
        <v>31</v>
      </c>
      <c r="L1366" t="s">
        <v>29</v>
      </c>
      <c r="M1366" t="s">
        <v>28</v>
      </c>
      <c r="N1366" t="b">
        <v>0</v>
      </c>
    </row>
    <row r="1367" spans="1:14" x14ac:dyDescent="0.2">
      <c r="A1367">
        <v>1376</v>
      </c>
      <c r="B1367" t="s">
        <v>24</v>
      </c>
      <c r="C1367" t="s">
        <v>24</v>
      </c>
      <c r="D1367" t="s">
        <v>18</v>
      </c>
      <c r="E1367">
        <v>173</v>
      </c>
      <c r="F1367">
        <v>172</v>
      </c>
      <c r="G1367">
        <v>169</v>
      </c>
      <c r="H1367">
        <v>145.55640610515999</v>
      </c>
      <c r="I1367">
        <v>92.308317359426994</v>
      </c>
      <c r="J1367">
        <v>92.308317359426994</v>
      </c>
      <c r="K1367" t="s">
        <v>31</v>
      </c>
      <c r="L1367" t="s">
        <v>29</v>
      </c>
      <c r="M1367" t="s">
        <v>28</v>
      </c>
      <c r="N1367" t="b">
        <v>1</v>
      </c>
    </row>
    <row r="1368" spans="1:14" x14ac:dyDescent="0.2">
      <c r="A1368">
        <v>1377</v>
      </c>
      <c r="B1368" t="s">
        <v>24</v>
      </c>
      <c r="C1368" t="s">
        <v>25</v>
      </c>
      <c r="D1368" t="s">
        <v>14</v>
      </c>
      <c r="E1368">
        <v>74</v>
      </c>
      <c r="F1368">
        <v>13</v>
      </c>
      <c r="G1368">
        <v>65</v>
      </c>
      <c r="H1368">
        <v>357.18265955623002</v>
      </c>
      <c r="I1368">
        <v>0</v>
      </c>
      <c r="J1368">
        <v>58.484936685076001</v>
      </c>
      <c r="K1368" t="s">
        <v>31</v>
      </c>
      <c r="L1368" t="s">
        <v>29</v>
      </c>
      <c r="M1368" t="s">
        <v>28</v>
      </c>
      <c r="N1368" t="b">
        <v>0</v>
      </c>
    </row>
    <row r="1369" spans="1:14" x14ac:dyDescent="0.2">
      <c r="A1369">
        <v>1378</v>
      </c>
      <c r="B1369" t="s">
        <v>24</v>
      </c>
      <c r="C1369" t="s">
        <v>24</v>
      </c>
      <c r="D1369" t="s">
        <v>18</v>
      </c>
      <c r="E1369">
        <v>167</v>
      </c>
      <c r="F1369">
        <v>167</v>
      </c>
      <c r="G1369">
        <v>164</v>
      </c>
      <c r="H1369">
        <v>154.04937804218</v>
      </c>
      <c r="I1369">
        <v>77.099855943349993</v>
      </c>
      <c r="J1369">
        <v>77.099855943349993</v>
      </c>
      <c r="K1369" t="s">
        <v>31</v>
      </c>
      <c r="L1369" t="s">
        <v>29</v>
      </c>
      <c r="M1369" t="s">
        <v>28</v>
      </c>
      <c r="N1369" t="b">
        <v>1</v>
      </c>
    </row>
    <row r="1370" spans="1:14" x14ac:dyDescent="0.2">
      <c r="A1370">
        <v>1379</v>
      </c>
      <c r="B1370" t="s">
        <v>24</v>
      </c>
      <c r="C1370" t="s">
        <v>25</v>
      </c>
      <c r="D1370" t="s">
        <v>14</v>
      </c>
      <c r="E1370">
        <v>80</v>
      </c>
      <c r="F1370">
        <v>12</v>
      </c>
      <c r="G1370">
        <v>63</v>
      </c>
      <c r="H1370">
        <v>355.53072660107</v>
      </c>
      <c r="I1370">
        <v>0</v>
      </c>
      <c r="J1370">
        <v>68.357791033118005</v>
      </c>
      <c r="K1370" t="s">
        <v>31</v>
      </c>
      <c r="L1370" t="s">
        <v>29</v>
      </c>
      <c r="M1370" t="s">
        <v>28</v>
      </c>
      <c r="N1370" t="b">
        <v>0</v>
      </c>
    </row>
    <row r="1371" spans="1:14" x14ac:dyDescent="0.2">
      <c r="A1371">
        <v>1380</v>
      </c>
      <c r="B1371" t="s">
        <v>24</v>
      </c>
      <c r="C1371" t="s">
        <v>24</v>
      </c>
      <c r="D1371" t="s">
        <v>18</v>
      </c>
      <c r="E1371">
        <v>162</v>
      </c>
      <c r="F1371">
        <v>161</v>
      </c>
      <c r="G1371">
        <v>158</v>
      </c>
      <c r="H1371">
        <v>164.29737271718</v>
      </c>
      <c r="I1371">
        <v>74.506246753198994</v>
      </c>
      <c r="J1371">
        <v>74.506246753198994</v>
      </c>
      <c r="K1371" t="s">
        <v>31</v>
      </c>
      <c r="L1371" t="s">
        <v>29</v>
      </c>
      <c r="M1371" t="s">
        <v>28</v>
      </c>
      <c r="N1371" t="b">
        <v>1</v>
      </c>
    </row>
    <row r="1372" spans="1:14" x14ac:dyDescent="0.2">
      <c r="A1372">
        <v>1381</v>
      </c>
      <c r="B1372" t="s">
        <v>25</v>
      </c>
      <c r="C1372" t="s">
        <v>25</v>
      </c>
      <c r="D1372" t="s">
        <v>14</v>
      </c>
      <c r="E1372">
        <v>83</v>
      </c>
      <c r="F1372">
        <v>39</v>
      </c>
      <c r="G1372">
        <v>48</v>
      </c>
      <c r="H1372">
        <v>110.62307815001</v>
      </c>
      <c r="I1372">
        <v>95.37361447408</v>
      </c>
      <c r="J1372">
        <v>95.37361447408</v>
      </c>
      <c r="K1372" t="s">
        <v>31</v>
      </c>
      <c r="L1372" t="s">
        <v>29</v>
      </c>
      <c r="M1372" t="s">
        <v>28</v>
      </c>
      <c r="N1372" t="b">
        <v>1</v>
      </c>
    </row>
    <row r="1373" spans="1:14" x14ac:dyDescent="0.2">
      <c r="A1373">
        <v>1382</v>
      </c>
      <c r="B1373" t="s">
        <v>25</v>
      </c>
      <c r="C1373" t="s">
        <v>25</v>
      </c>
      <c r="D1373" t="s">
        <v>18</v>
      </c>
      <c r="E1373">
        <v>135</v>
      </c>
      <c r="F1373">
        <v>163</v>
      </c>
      <c r="G1373">
        <v>81</v>
      </c>
      <c r="H1373">
        <v>88.852190003483997</v>
      </c>
      <c r="I1373">
        <v>90.453914740252003</v>
      </c>
      <c r="J1373">
        <v>90.453914740252003</v>
      </c>
      <c r="K1373" t="s">
        <v>31</v>
      </c>
      <c r="L1373" t="s">
        <v>29</v>
      </c>
      <c r="M1373" t="s">
        <v>28</v>
      </c>
      <c r="N1373" t="b">
        <v>1</v>
      </c>
    </row>
    <row r="1374" spans="1:14" x14ac:dyDescent="0.2">
      <c r="A1374">
        <v>1383</v>
      </c>
      <c r="B1374" t="s">
        <v>25</v>
      </c>
      <c r="C1374" t="s">
        <v>25</v>
      </c>
      <c r="D1374" t="s">
        <v>14</v>
      </c>
      <c r="E1374">
        <v>68</v>
      </c>
      <c r="F1374">
        <v>92</v>
      </c>
      <c r="G1374">
        <v>34</v>
      </c>
      <c r="H1374">
        <v>77.373182974339002</v>
      </c>
      <c r="I1374">
        <v>99.880407190306002</v>
      </c>
      <c r="J1374">
        <v>99.880407190306002</v>
      </c>
      <c r="K1374" t="s">
        <v>31</v>
      </c>
      <c r="L1374" t="s">
        <v>29</v>
      </c>
      <c r="M1374" t="s">
        <v>28</v>
      </c>
      <c r="N1374" t="b">
        <v>1</v>
      </c>
    </row>
    <row r="1375" spans="1:14" x14ac:dyDescent="0.2">
      <c r="A1375">
        <v>1384</v>
      </c>
      <c r="B1375" t="s">
        <v>25</v>
      </c>
      <c r="C1375" t="s">
        <v>25</v>
      </c>
      <c r="D1375" t="s">
        <v>18</v>
      </c>
      <c r="E1375">
        <v>151</v>
      </c>
      <c r="F1375">
        <v>166</v>
      </c>
      <c r="G1375">
        <v>7</v>
      </c>
      <c r="H1375">
        <v>45.087612135213</v>
      </c>
      <c r="I1375">
        <v>78.449862022467002</v>
      </c>
      <c r="J1375">
        <v>78.449862022467002</v>
      </c>
      <c r="K1375" t="s">
        <v>31</v>
      </c>
      <c r="L1375" t="s">
        <v>29</v>
      </c>
      <c r="M1375" t="s">
        <v>28</v>
      </c>
      <c r="N1375" t="b">
        <v>1</v>
      </c>
    </row>
    <row r="1376" spans="1:14" x14ac:dyDescent="0.2">
      <c r="A1376">
        <v>1385</v>
      </c>
      <c r="B1376" t="s">
        <v>25</v>
      </c>
      <c r="C1376" t="s">
        <v>25</v>
      </c>
      <c r="D1376" t="s">
        <v>14</v>
      </c>
      <c r="E1376">
        <v>69</v>
      </c>
      <c r="F1376">
        <v>98</v>
      </c>
      <c r="G1376">
        <v>33</v>
      </c>
      <c r="H1376">
        <v>74.338132184079996</v>
      </c>
      <c r="I1376">
        <v>99.468648335980006</v>
      </c>
      <c r="J1376">
        <v>99.468648335980006</v>
      </c>
      <c r="K1376" t="s">
        <v>31</v>
      </c>
      <c r="L1376" t="s">
        <v>29</v>
      </c>
      <c r="M1376" t="s">
        <v>28</v>
      </c>
      <c r="N1376" t="b">
        <v>1</v>
      </c>
    </row>
    <row r="1377" spans="1:14" x14ac:dyDescent="0.2">
      <c r="A1377">
        <v>1386</v>
      </c>
      <c r="B1377" t="s">
        <v>25</v>
      </c>
      <c r="C1377" t="s">
        <v>25</v>
      </c>
      <c r="D1377" t="s">
        <v>18</v>
      </c>
      <c r="E1377">
        <v>151</v>
      </c>
      <c r="F1377">
        <v>168</v>
      </c>
      <c r="G1377">
        <v>2</v>
      </c>
      <c r="H1377">
        <v>45.899424463861997</v>
      </c>
      <c r="I1377">
        <v>79.732887285803002</v>
      </c>
      <c r="J1377">
        <v>79.732887285803002</v>
      </c>
      <c r="K1377" t="s">
        <v>31</v>
      </c>
      <c r="L1377" t="s">
        <v>29</v>
      </c>
      <c r="M1377" t="s">
        <v>28</v>
      </c>
      <c r="N1377" t="b">
        <v>1</v>
      </c>
    </row>
    <row r="1378" spans="1:14" x14ac:dyDescent="0.2">
      <c r="A1378">
        <v>1387</v>
      </c>
      <c r="B1378" t="s">
        <v>20</v>
      </c>
      <c r="C1378" t="s">
        <v>20</v>
      </c>
      <c r="D1378" t="s">
        <v>14</v>
      </c>
      <c r="E1378">
        <v>222</v>
      </c>
      <c r="F1378">
        <v>67</v>
      </c>
      <c r="G1378">
        <v>8</v>
      </c>
      <c r="H1378">
        <v>232.26241704773</v>
      </c>
      <c r="I1378">
        <v>96.152268332278993</v>
      </c>
      <c r="J1378">
        <v>96.152268332278993</v>
      </c>
      <c r="K1378" t="s">
        <v>31</v>
      </c>
      <c r="L1378" t="s">
        <v>29</v>
      </c>
      <c r="M1378" t="s">
        <v>28</v>
      </c>
      <c r="N1378" t="b">
        <v>1</v>
      </c>
    </row>
    <row r="1379" spans="1:14" x14ac:dyDescent="0.2">
      <c r="A1379">
        <v>1388</v>
      </c>
      <c r="B1379" t="s">
        <v>20</v>
      </c>
      <c r="C1379" t="s">
        <v>20</v>
      </c>
      <c r="D1379" t="s">
        <v>18</v>
      </c>
      <c r="E1379">
        <v>6</v>
      </c>
      <c r="F1379">
        <v>15</v>
      </c>
      <c r="G1379">
        <v>32</v>
      </c>
      <c r="H1379">
        <v>36.408041679975</v>
      </c>
      <c r="I1379">
        <v>100</v>
      </c>
      <c r="J1379">
        <v>100</v>
      </c>
      <c r="K1379" t="s">
        <v>31</v>
      </c>
      <c r="L1379" t="s">
        <v>29</v>
      </c>
      <c r="M1379" t="s">
        <v>28</v>
      </c>
      <c r="N1379" t="b">
        <v>1</v>
      </c>
    </row>
    <row r="1380" spans="1:14" x14ac:dyDescent="0.2">
      <c r="A1380">
        <v>1389</v>
      </c>
      <c r="B1380" t="s">
        <v>20</v>
      </c>
      <c r="C1380" t="s">
        <v>13</v>
      </c>
      <c r="D1380" t="s">
        <v>14</v>
      </c>
      <c r="E1380">
        <v>240</v>
      </c>
      <c r="F1380">
        <v>9</v>
      </c>
      <c r="G1380">
        <v>35</v>
      </c>
      <c r="H1380">
        <v>242.80890602785999</v>
      </c>
      <c r="I1380">
        <v>20.338956823532001</v>
      </c>
      <c r="J1380">
        <v>55.690606106380997</v>
      </c>
      <c r="K1380" t="s">
        <v>31</v>
      </c>
      <c r="L1380" t="s">
        <v>29</v>
      </c>
      <c r="M1380" t="s">
        <v>28</v>
      </c>
      <c r="N1380" t="b">
        <v>0</v>
      </c>
    </row>
    <row r="1381" spans="1:14" x14ac:dyDescent="0.2">
      <c r="A1381">
        <v>1390</v>
      </c>
      <c r="B1381" t="s">
        <v>20</v>
      </c>
      <c r="C1381" t="s">
        <v>19</v>
      </c>
      <c r="D1381" t="s">
        <v>18</v>
      </c>
      <c r="E1381">
        <v>84</v>
      </c>
      <c r="F1381">
        <v>86</v>
      </c>
      <c r="G1381">
        <v>94</v>
      </c>
      <c r="H1381">
        <v>153.02550860347</v>
      </c>
      <c r="I1381">
        <v>21.406523445127998</v>
      </c>
      <c r="J1381">
        <v>48.738527969464002</v>
      </c>
      <c r="K1381" t="s">
        <v>31</v>
      </c>
      <c r="L1381" t="s">
        <v>29</v>
      </c>
      <c r="M1381" t="s">
        <v>28</v>
      </c>
      <c r="N1381" t="b">
        <v>0</v>
      </c>
    </row>
    <row r="1382" spans="1:14" x14ac:dyDescent="0.2">
      <c r="A1382">
        <v>1391</v>
      </c>
      <c r="B1382" t="s">
        <v>20</v>
      </c>
      <c r="C1382" t="s">
        <v>13</v>
      </c>
      <c r="D1382" t="s">
        <v>14</v>
      </c>
      <c r="E1382">
        <v>239</v>
      </c>
      <c r="F1382">
        <v>10</v>
      </c>
      <c r="G1382">
        <v>34</v>
      </c>
      <c r="H1382">
        <v>241.59897933761999</v>
      </c>
      <c r="I1382">
        <v>22.401361722194999</v>
      </c>
      <c r="J1382">
        <v>59.062563324134999</v>
      </c>
      <c r="K1382" t="s">
        <v>31</v>
      </c>
      <c r="L1382" t="s">
        <v>29</v>
      </c>
      <c r="M1382" t="s">
        <v>28</v>
      </c>
      <c r="N1382" t="b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78"/>
  <sheetViews>
    <sheetView workbookViewId="0">
      <selection activeCell="O33" sqref="O33"/>
    </sheetView>
  </sheetViews>
  <sheetFormatPr baseColWidth="10" defaultColWidth="11.1640625" defaultRowHeight="16" x14ac:dyDescent="0.2"/>
  <cols>
    <col min="1" max="1" width="9.6640625" bestFit="1" customWidth="1"/>
    <col min="2" max="2" width="10.1640625" bestFit="1" customWidth="1"/>
  </cols>
  <sheetData>
    <row r="1" spans="1:11" x14ac:dyDescent="0.2">
      <c r="A1" t="s">
        <v>1</v>
      </c>
      <c r="B1" t="s">
        <v>3</v>
      </c>
      <c r="C1" t="s">
        <v>32</v>
      </c>
      <c r="F1" t="s">
        <v>14</v>
      </c>
      <c r="G1" t="s">
        <v>18</v>
      </c>
      <c r="J1" t="s">
        <v>14</v>
      </c>
      <c r="K1" t="s">
        <v>18</v>
      </c>
    </row>
    <row r="2" spans="1:11" x14ac:dyDescent="0.2">
      <c r="A2" t="s">
        <v>13</v>
      </c>
      <c r="B2" t="s">
        <v>14</v>
      </c>
      <c r="C2" t="b">
        <v>1</v>
      </c>
      <c r="E2" t="s">
        <v>13</v>
      </c>
      <c r="F2" s="1">
        <f>COUNTIFS($A$2:$A$1378,$E2,$B$2:$B$1378,F$1,$C$2:$C$1378,"TRUE")/COUNTIFS($A$2:$A$1378,$E2,$B$2:$B$1378,F$1)</f>
        <v>0.86904761904761907</v>
      </c>
      <c r="G2" s="1">
        <f>COUNTIFS($A$2:$A$1378,$E2,$B$2:$B$1378,G$1,$C$2:$C$1378,"TRUE")/COUNTIFS($A$2:$A$1378,$E2,$B$2:$B$1378,G$1)</f>
        <v>0.75</v>
      </c>
      <c r="I2" t="s">
        <v>44</v>
      </c>
      <c r="J2" s="1">
        <v>0.86904761904761907</v>
      </c>
      <c r="K2" s="1">
        <v>0.75</v>
      </c>
    </row>
    <row r="3" spans="1:11" x14ac:dyDescent="0.2">
      <c r="A3" t="s">
        <v>13</v>
      </c>
      <c r="B3" t="s">
        <v>18</v>
      </c>
      <c r="C3" t="b">
        <v>1</v>
      </c>
      <c r="E3" t="s">
        <v>19</v>
      </c>
      <c r="F3" s="1">
        <f t="shared" ref="F3:G9" si="0">COUNTIFS($A$2:$A$1378,$E3,$B$2:$B$1378,F$1,$C$2:$C$1378,"TRUE")/COUNTIFS($A$2:$A$1378,$E3,$B$2:$B$1378,F$1)</f>
        <v>0.93103448275862066</v>
      </c>
      <c r="G3" s="1">
        <f>COUNTIFS($A$2:$A$1378,$E3,$B$2:$B$1378,G$1,$C$2:$C$1378,"TRUE")/COUNTIFS($A$2:$A$1378,$E3,$B$2:$B$1378,G$1)</f>
        <v>0.89655172413793105</v>
      </c>
      <c r="I3" t="s">
        <v>45</v>
      </c>
      <c r="J3" s="1">
        <v>0.93103448275862066</v>
      </c>
      <c r="K3" s="1">
        <v>0.89655172413793105</v>
      </c>
    </row>
    <row r="4" spans="1:11" x14ac:dyDescent="0.2">
      <c r="A4" t="s">
        <v>13</v>
      </c>
      <c r="B4" t="s">
        <v>14</v>
      </c>
      <c r="C4" t="b">
        <v>1</v>
      </c>
      <c r="E4" t="s">
        <v>21</v>
      </c>
      <c r="F4" s="1">
        <f t="shared" si="0"/>
        <v>0.85227272727272729</v>
      </c>
      <c r="G4" s="1">
        <f t="shared" si="0"/>
        <v>0.46590909090909088</v>
      </c>
      <c r="I4" t="s">
        <v>46</v>
      </c>
      <c r="J4" s="1">
        <v>0.85227272727272729</v>
      </c>
      <c r="K4" s="1">
        <v>0.46590909090909088</v>
      </c>
    </row>
    <row r="5" spans="1:11" x14ac:dyDescent="0.2">
      <c r="A5" t="s">
        <v>13</v>
      </c>
      <c r="B5" t="s">
        <v>18</v>
      </c>
      <c r="C5" t="b">
        <v>0</v>
      </c>
      <c r="E5" t="s">
        <v>22</v>
      </c>
      <c r="F5" s="1">
        <f t="shared" si="0"/>
        <v>0.91954022988505746</v>
      </c>
      <c r="G5" s="1">
        <f>COUNTIFS($A$2:$A$1378,$E5,$B$2:$B$1378,G$1,$C$2:$C$1378,"TRUE")/COUNTIFS($A$2:$A$1378,$E5,$B$2:$B$1378,G$1)</f>
        <v>0.56321839080459768</v>
      </c>
      <c r="I5" t="s">
        <v>47</v>
      </c>
      <c r="J5" s="1">
        <v>0.91954022988505746</v>
      </c>
      <c r="K5" s="1">
        <v>0.56321839080459768</v>
      </c>
    </row>
    <row r="6" spans="1:11" x14ac:dyDescent="0.2">
      <c r="A6" t="s">
        <v>19</v>
      </c>
      <c r="B6" t="s">
        <v>14</v>
      </c>
      <c r="C6" t="b">
        <v>1</v>
      </c>
      <c r="E6" t="s">
        <v>23</v>
      </c>
      <c r="F6" s="1">
        <f>COUNTIFS($A$2:$A$1378,$E6,$B$2:$B$1378,F$1,$C$2:$C$1378,"TRUE")/COUNTIFS($A$2:$A$1378,$E6,$B$2:$B$1378,F$1)</f>
        <v>0.97647058823529409</v>
      </c>
      <c r="G6" s="1">
        <f t="shared" si="0"/>
        <v>0.76470588235294112</v>
      </c>
      <c r="I6" t="s">
        <v>48</v>
      </c>
      <c r="J6" s="1">
        <v>0.97647058823529409</v>
      </c>
      <c r="K6" s="1">
        <v>0.76470588235294112</v>
      </c>
    </row>
    <row r="7" spans="1:11" x14ac:dyDescent="0.2">
      <c r="A7" t="s">
        <v>19</v>
      </c>
      <c r="B7" t="s">
        <v>18</v>
      </c>
      <c r="C7" t="b">
        <v>0</v>
      </c>
      <c r="E7" t="s">
        <v>24</v>
      </c>
      <c r="F7" s="1">
        <f t="shared" si="0"/>
        <v>7.1428571428571425E-2</v>
      </c>
      <c r="G7" s="1">
        <f t="shared" si="0"/>
        <v>0.70238095238095233</v>
      </c>
      <c r="I7" t="s">
        <v>49</v>
      </c>
      <c r="J7" s="1">
        <v>7.1428571428571425E-2</v>
      </c>
      <c r="K7" s="1">
        <v>0.70238095238095233</v>
      </c>
    </row>
    <row r="8" spans="1:11" x14ac:dyDescent="0.2">
      <c r="A8" t="s">
        <v>19</v>
      </c>
      <c r="B8" t="s">
        <v>14</v>
      </c>
      <c r="C8" t="b">
        <v>1</v>
      </c>
      <c r="E8" t="s">
        <v>25</v>
      </c>
      <c r="F8" s="1">
        <f t="shared" si="0"/>
        <v>0.86046511627906974</v>
      </c>
      <c r="G8" s="1">
        <f>COUNTIFS($A$2:$A$1378,$E8,$B$2:$B$1378,G$1,$C$2:$C$1378,"TRUE")/COUNTIFS($A$2:$A$1378,$E8,$B$2:$B$1378,G$1)</f>
        <v>0.82558139534883723</v>
      </c>
      <c r="I8" t="s">
        <v>50</v>
      </c>
      <c r="J8" s="1">
        <v>0.86046511627906974</v>
      </c>
      <c r="K8" s="1">
        <v>0.82558139534883723</v>
      </c>
    </row>
    <row r="9" spans="1:11" x14ac:dyDescent="0.2">
      <c r="A9" t="s">
        <v>19</v>
      </c>
      <c r="B9" t="s">
        <v>18</v>
      </c>
      <c r="C9" t="b">
        <v>1</v>
      </c>
      <c r="E9" t="s">
        <v>20</v>
      </c>
      <c r="F9" s="1">
        <f t="shared" si="0"/>
        <v>0.30681818181818182</v>
      </c>
      <c r="G9" s="1">
        <f t="shared" si="0"/>
        <v>0.45977011494252873</v>
      </c>
      <c r="I9" t="s">
        <v>51</v>
      </c>
      <c r="J9" s="1">
        <v>0.30681818181818182</v>
      </c>
      <c r="K9" s="1">
        <v>0.45977011494252873</v>
      </c>
    </row>
    <row r="10" spans="1:11" x14ac:dyDescent="0.2">
      <c r="A10" t="s">
        <v>21</v>
      </c>
      <c r="B10" t="s">
        <v>14</v>
      </c>
      <c r="C10" t="b">
        <v>1</v>
      </c>
    </row>
    <row r="11" spans="1:11" x14ac:dyDescent="0.2">
      <c r="A11" t="s">
        <v>21</v>
      </c>
      <c r="B11" t="s">
        <v>18</v>
      </c>
      <c r="C11" t="b">
        <v>0</v>
      </c>
    </row>
    <row r="12" spans="1:11" x14ac:dyDescent="0.2">
      <c r="A12" t="s">
        <v>21</v>
      </c>
      <c r="B12" t="s">
        <v>14</v>
      </c>
      <c r="C12" t="b">
        <v>1</v>
      </c>
    </row>
    <row r="13" spans="1:11" x14ac:dyDescent="0.2">
      <c r="A13" t="s">
        <v>21</v>
      </c>
      <c r="B13" t="s">
        <v>18</v>
      </c>
      <c r="C13" t="b">
        <v>0</v>
      </c>
    </row>
    <row r="14" spans="1:11" x14ac:dyDescent="0.2">
      <c r="A14" t="s">
        <v>22</v>
      </c>
      <c r="B14" t="s">
        <v>14</v>
      </c>
      <c r="C14" t="b">
        <v>1</v>
      </c>
    </row>
    <row r="15" spans="1:11" x14ac:dyDescent="0.2">
      <c r="A15" t="s">
        <v>22</v>
      </c>
      <c r="B15" t="s">
        <v>18</v>
      </c>
      <c r="C15" t="b">
        <v>0</v>
      </c>
    </row>
    <row r="16" spans="1:11" x14ac:dyDescent="0.2">
      <c r="A16" t="s">
        <v>22</v>
      </c>
      <c r="B16" t="s">
        <v>14</v>
      </c>
      <c r="C16" t="b">
        <v>1</v>
      </c>
    </row>
    <row r="17" spans="1:3" x14ac:dyDescent="0.2">
      <c r="A17" t="s">
        <v>22</v>
      </c>
      <c r="B17" t="s">
        <v>18</v>
      </c>
      <c r="C17" t="b">
        <v>1</v>
      </c>
    </row>
    <row r="18" spans="1:3" x14ac:dyDescent="0.2">
      <c r="A18" t="s">
        <v>23</v>
      </c>
      <c r="B18" t="s">
        <v>14</v>
      </c>
      <c r="C18" t="b">
        <v>1</v>
      </c>
    </row>
    <row r="19" spans="1:3" x14ac:dyDescent="0.2">
      <c r="A19" t="s">
        <v>23</v>
      </c>
      <c r="B19" t="s">
        <v>18</v>
      </c>
      <c r="C19" t="b">
        <v>1</v>
      </c>
    </row>
    <row r="20" spans="1:3" x14ac:dyDescent="0.2">
      <c r="A20" t="s">
        <v>23</v>
      </c>
      <c r="B20" t="s">
        <v>14</v>
      </c>
      <c r="C20" t="b">
        <v>1</v>
      </c>
    </row>
    <row r="21" spans="1:3" x14ac:dyDescent="0.2">
      <c r="A21" t="s">
        <v>23</v>
      </c>
      <c r="B21" t="s">
        <v>18</v>
      </c>
      <c r="C21" t="b">
        <v>0</v>
      </c>
    </row>
    <row r="22" spans="1:3" x14ac:dyDescent="0.2">
      <c r="A22" t="s">
        <v>24</v>
      </c>
      <c r="B22" t="s">
        <v>14</v>
      </c>
      <c r="C22" t="b">
        <v>0</v>
      </c>
    </row>
    <row r="23" spans="1:3" x14ac:dyDescent="0.2">
      <c r="A23" t="s">
        <v>24</v>
      </c>
      <c r="B23" t="s">
        <v>18</v>
      </c>
      <c r="C23" t="b">
        <v>0</v>
      </c>
    </row>
    <row r="24" spans="1:3" x14ac:dyDescent="0.2">
      <c r="A24" t="s">
        <v>24</v>
      </c>
      <c r="B24" t="s">
        <v>14</v>
      </c>
      <c r="C24" t="b">
        <v>0</v>
      </c>
    </row>
    <row r="25" spans="1:3" x14ac:dyDescent="0.2">
      <c r="A25" t="s">
        <v>24</v>
      </c>
      <c r="B25" t="s">
        <v>18</v>
      </c>
      <c r="C25" t="b">
        <v>0</v>
      </c>
    </row>
    <row r="26" spans="1:3" x14ac:dyDescent="0.2">
      <c r="A26" t="s">
        <v>25</v>
      </c>
      <c r="B26" t="s">
        <v>14</v>
      </c>
      <c r="C26" t="b">
        <v>1</v>
      </c>
    </row>
    <row r="27" spans="1:3" x14ac:dyDescent="0.2">
      <c r="A27" t="s">
        <v>25</v>
      </c>
      <c r="B27" t="s">
        <v>18</v>
      </c>
      <c r="C27" t="b">
        <v>0</v>
      </c>
    </row>
    <row r="28" spans="1:3" x14ac:dyDescent="0.2">
      <c r="A28" t="s">
        <v>25</v>
      </c>
      <c r="B28" t="s">
        <v>14</v>
      </c>
      <c r="C28" t="b">
        <v>1</v>
      </c>
    </row>
    <row r="29" spans="1:3" x14ac:dyDescent="0.2">
      <c r="A29" t="s">
        <v>25</v>
      </c>
      <c r="B29" t="s">
        <v>18</v>
      </c>
      <c r="C29" t="b">
        <v>1</v>
      </c>
    </row>
    <row r="30" spans="1:3" x14ac:dyDescent="0.2">
      <c r="A30" t="s">
        <v>20</v>
      </c>
      <c r="B30" t="s">
        <v>14</v>
      </c>
      <c r="C30" t="b">
        <v>0</v>
      </c>
    </row>
    <row r="31" spans="1:3" x14ac:dyDescent="0.2">
      <c r="A31" t="s">
        <v>20</v>
      </c>
      <c r="B31" t="s">
        <v>18</v>
      </c>
      <c r="C31" t="b">
        <v>1</v>
      </c>
    </row>
    <row r="32" spans="1:3" x14ac:dyDescent="0.2">
      <c r="A32" t="s">
        <v>20</v>
      </c>
      <c r="B32" t="s">
        <v>14</v>
      </c>
      <c r="C32" t="b">
        <v>0</v>
      </c>
    </row>
    <row r="33" spans="1:3" x14ac:dyDescent="0.2">
      <c r="A33" t="s">
        <v>20</v>
      </c>
      <c r="B33" t="s">
        <v>18</v>
      </c>
      <c r="C33" t="b">
        <v>1</v>
      </c>
    </row>
    <row r="34" spans="1:3" x14ac:dyDescent="0.2">
      <c r="A34" t="s">
        <v>13</v>
      </c>
      <c r="B34" t="s">
        <v>14</v>
      </c>
      <c r="C34" t="b">
        <v>1</v>
      </c>
    </row>
    <row r="35" spans="1:3" x14ac:dyDescent="0.2">
      <c r="A35" t="s">
        <v>13</v>
      </c>
      <c r="B35" t="s">
        <v>18</v>
      </c>
      <c r="C35" t="b">
        <v>1</v>
      </c>
    </row>
    <row r="36" spans="1:3" x14ac:dyDescent="0.2">
      <c r="A36" t="s">
        <v>13</v>
      </c>
      <c r="B36" t="s">
        <v>14</v>
      </c>
      <c r="C36" t="b">
        <v>1</v>
      </c>
    </row>
    <row r="37" spans="1:3" x14ac:dyDescent="0.2">
      <c r="A37" t="s">
        <v>13</v>
      </c>
      <c r="B37" t="s">
        <v>18</v>
      </c>
      <c r="C37" t="b">
        <v>0</v>
      </c>
    </row>
    <row r="38" spans="1:3" x14ac:dyDescent="0.2">
      <c r="A38" t="s">
        <v>19</v>
      </c>
      <c r="B38" t="s">
        <v>14</v>
      </c>
      <c r="C38" t="b">
        <v>1</v>
      </c>
    </row>
    <row r="39" spans="1:3" x14ac:dyDescent="0.2">
      <c r="A39" t="s">
        <v>19</v>
      </c>
      <c r="B39" t="s">
        <v>18</v>
      </c>
      <c r="C39" t="b">
        <v>1</v>
      </c>
    </row>
    <row r="40" spans="1:3" x14ac:dyDescent="0.2">
      <c r="A40" t="s">
        <v>19</v>
      </c>
      <c r="B40" t="s">
        <v>14</v>
      </c>
      <c r="C40" t="b">
        <v>1</v>
      </c>
    </row>
    <row r="41" spans="1:3" x14ac:dyDescent="0.2">
      <c r="A41" t="s">
        <v>19</v>
      </c>
      <c r="B41" t="s">
        <v>18</v>
      </c>
      <c r="C41" t="b">
        <v>1</v>
      </c>
    </row>
    <row r="42" spans="1:3" x14ac:dyDescent="0.2">
      <c r="A42" t="s">
        <v>21</v>
      </c>
      <c r="B42" t="s">
        <v>14</v>
      </c>
      <c r="C42" t="b">
        <v>1</v>
      </c>
    </row>
    <row r="43" spans="1:3" x14ac:dyDescent="0.2">
      <c r="A43" t="s">
        <v>21</v>
      </c>
      <c r="B43" t="s">
        <v>18</v>
      </c>
      <c r="C43" t="b">
        <v>0</v>
      </c>
    </row>
    <row r="44" spans="1:3" x14ac:dyDescent="0.2">
      <c r="A44" t="s">
        <v>21</v>
      </c>
      <c r="B44" t="s">
        <v>14</v>
      </c>
      <c r="C44" t="b">
        <v>0</v>
      </c>
    </row>
    <row r="45" spans="1:3" x14ac:dyDescent="0.2">
      <c r="A45" t="s">
        <v>21</v>
      </c>
      <c r="B45" t="s">
        <v>18</v>
      </c>
      <c r="C45" t="b">
        <v>0</v>
      </c>
    </row>
    <row r="46" spans="1:3" x14ac:dyDescent="0.2">
      <c r="A46" t="s">
        <v>22</v>
      </c>
      <c r="B46" t="s">
        <v>14</v>
      </c>
      <c r="C46" t="b">
        <v>0</v>
      </c>
    </row>
    <row r="47" spans="1:3" x14ac:dyDescent="0.2">
      <c r="A47" t="s">
        <v>22</v>
      </c>
      <c r="B47" t="s">
        <v>18</v>
      </c>
      <c r="C47" t="b">
        <v>0</v>
      </c>
    </row>
    <row r="48" spans="1:3" x14ac:dyDescent="0.2">
      <c r="A48" t="s">
        <v>22</v>
      </c>
      <c r="B48" t="s">
        <v>14</v>
      </c>
      <c r="C48" t="b">
        <v>0</v>
      </c>
    </row>
    <row r="49" spans="1:3" x14ac:dyDescent="0.2">
      <c r="A49" t="s">
        <v>22</v>
      </c>
      <c r="B49" t="s">
        <v>18</v>
      </c>
      <c r="C49" t="b">
        <v>0</v>
      </c>
    </row>
    <row r="50" spans="1:3" x14ac:dyDescent="0.2">
      <c r="A50" t="s">
        <v>23</v>
      </c>
      <c r="B50" t="s">
        <v>14</v>
      </c>
      <c r="C50" t="b">
        <v>1</v>
      </c>
    </row>
    <row r="51" spans="1:3" x14ac:dyDescent="0.2">
      <c r="A51" t="s">
        <v>23</v>
      </c>
      <c r="B51" t="s">
        <v>18</v>
      </c>
      <c r="C51" t="b">
        <v>0</v>
      </c>
    </row>
    <row r="52" spans="1:3" x14ac:dyDescent="0.2">
      <c r="A52" t="s">
        <v>23</v>
      </c>
      <c r="B52" t="s">
        <v>14</v>
      </c>
      <c r="C52" t="b">
        <v>1</v>
      </c>
    </row>
    <row r="53" spans="1:3" x14ac:dyDescent="0.2">
      <c r="A53" t="s">
        <v>23</v>
      </c>
      <c r="B53" t="s">
        <v>18</v>
      </c>
      <c r="C53" t="b">
        <v>0</v>
      </c>
    </row>
    <row r="54" spans="1:3" x14ac:dyDescent="0.2">
      <c r="A54" t="s">
        <v>24</v>
      </c>
      <c r="B54" t="s">
        <v>14</v>
      </c>
      <c r="C54" t="b">
        <v>1</v>
      </c>
    </row>
    <row r="55" spans="1:3" x14ac:dyDescent="0.2">
      <c r="A55" t="s">
        <v>24</v>
      </c>
      <c r="B55" t="s">
        <v>18</v>
      </c>
      <c r="C55" t="b">
        <v>1</v>
      </c>
    </row>
    <row r="56" spans="1:3" x14ac:dyDescent="0.2">
      <c r="A56" t="s">
        <v>24</v>
      </c>
      <c r="B56" t="s">
        <v>14</v>
      </c>
      <c r="C56" t="b">
        <v>0</v>
      </c>
    </row>
    <row r="57" spans="1:3" x14ac:dyDescent="0.2">
      <c r="A57" t="s">
        <v>24</v>
      </c>
      <c r="B57" t="s">
        <v>18</v>
      </c>
      <c r="C57" t="b">
        <v>0</v>
      </c>
    </row>
    <row r="58" spans="1:3" x14ac:dyDescent="0.2">
      <c r="A58" t="s">
        <v>25</v>
      </c>
      <c r="B58" t="s">
        <v>14</v>
      </c>
      <c r="C58" t="b">
        <v>1</v>
      </c>
    </row>
    <row r="59" spans="1:3" x14ac:dyDescent="0.2">
      <c r="A59" t="s">
        <v>25</v>
      </c>
      <c r="B59" t="s">
        <v>18</v>
      </c>
      <c r="C59" t="b">
        <v>1</v>
      </c>
    </row>
    <row r="60" spans="1:3" x14ac:dyDescent="0.2">
      <c r="A60" t="s">
        <v>25</v>
      </c>
      <c r="B60" t="s">
        <v>14</v>
      </c>
      <c r="C60" t="b">
        <v>1</v>
      </c>
    </row>
    <row r="61" spans="1:3" x14ac:dyDescent="0.2">
      <c r="A61" t="s">
        <v>25</v>
      </c>
      <c r="B61" t="s">
        <v>18</v>
      </c>
      <c r="C61" t="b">
        <v>1</v>
      </c>
    </row>
    <row r="62" spans="1:3" x14ac:dyDescent="0.2">
      <c r="A62" t="s">
        <v>20</v>
      </c>
      <c r="B62" t="s">
        <v>14</v>
      </c>
      <c r="C62" t="b">
        <v>0</v>
      </c>
    </row>
    <row r="63" spans="1:3" x14ac:dyDescent="0.2">
      <c r="A63" t="s">
        <v>20</v>
      </c>
      <c r="B63" t="s">
        <v>18</v>
      </c>
      <c r="C63" t="b">
        <v>1</v>
      </c>
    </row>
    <row r="64" spans="1:3" x14ac:dyDescent="0.2">
      <c r="A64" t="s">
        <v>20</v>
      </c>
      <c r="B64" t="s">
        <v>14</v>
      </c>
      <c r="C64" t="b">
        <v>0</v>
      </c>
    </row>
    <row r="65" spans="1:3" x14ac:dyDescent="0.2">
      <c r="A65" t="s">
        <v>20</v>
      </c>
      <c r="B65" t="s">
        <v>18</v>
      </c>
      <c r="C65" t="b">
        <v>1</v>
      </c>
    </row>
    <row r="66" spans="1:3" x14ac:dyDescent="0.2">
      <c r="A66" t="s">
        <v>13</v>
      </c>
      <c r="B66" t="s">
        <v>14</v>
      </c>
      <c r="C66" t="b">
        <v>1</v>
      </c>
    </row>
    <row r="67" spans="1:3" x14ac:dyDescent="0.2">
      <c r="A67" t="s">
        <v>13</v>
      </c>
      <c r="B67" t="s">
        <v>18</v>
      </c>
      <c r="C67" t="b">
        <v>0</v>
      </c>
    </row>
    <row r="68" spans="1:3" x14ac:dyDescent="0.2">
      <c r="A68" t="s">
        <v>13</v>
      </c>
      <c r="B68" t="s">
        <v>14</v>
      </c>
      <c r="C68" t="b">
        <v>1</v>
      </c>
    </row>
    <row r="69" spans="1:3" x14ac:dyDescent="0.2">
      <c r="A69" t="s">
        <v>13</v>
      </c>
      <c r="B69" t="s">
        <v>18</v>
      </c>
      <c r="C69" t="b">
        <v>1</v>
      </c>
    </row>
    <row r="70" spans="1:3" x14ac:dyDescent="0.2">
      <c r="A70" t="s">
        <v>19</v>
      </c>
      <c r="B70" t="s">
        <v>14</v>
      </c>
      <c r="C70" t="b">
        <v>1</v>
      </c>
    </row>
    <row r="71" spans="1:3" x14ac:dyDescent="0.2">
      <c r="A71" t="s">
        <v>19</v>
      </c>
      <c r="B71" t="s">
        <v>18</v>
      </c>
      <c r="C71" t="b">
        <v>1</v>
      </c>
    </row>
    <row r="72" spans="1:3" x14ac:dyDescent="0.2">
      <c r="A72" t="s">
        <v>19</v>
      </c>
      <c r="B72" t="s">
        <v>14</v>
      </c>
      <c r="C72" t="b">
        <v>1</v>
      </c>
    </row>
    <row r="73" spans="1:3" x14ac:dyDescent="0.2">
      <c r="A73" t="s">
        <v>19</v>
      </c>
      <c r="B73" t="s">
        <v>18</v>
      </c>
      <c r="C73" t="b">
        <v>1</v>
      </c>
    </row>
    <row r="74" spans="1:3" x14ac:dyDescent="0.2">
      <c r="A74" t="s">
        <v>21</v>
      </c>
      <c r="B74" t="s">
        <v>14</v>
      </c>
      <c r="C74" t="b">
        <v>1</v>
      </c>
    </row>
    <row r="75" spans="1:3" x14ac:dyDescent="0.2">
      <c r="A75" t="s">
        <v>21</v>
      </c>
      <c r="B75" t="s">
        <v>18</v>
      </c>
      <c r="C75" t="b">
        <v>0</v>
      </c>
    </row>
    <row r="76" spans="1:3" x14ac:dyDescent="0.2">
      <c r="A76" t="s">
        <v>21</v>
      </c>
      <c r="B76" t="s">
        <v>14</v>
      </c>
      <c r="C76" t="b">
        <v>1</v>
      </c>
    </row>
    <row r="77" spans="1:3" x14ac:dyDescent="0.2">
      <c r="A77" t="s">
        <v>21</v>
      </c>
      <c r="B77" t="s">
        <v>18</v>
      </c>
      <c r="C77" t="b">
        <v>0</v>
      </c>
    </row>
    <row r="78" spans="1:3" x14ac:dyDescent="0.2">
      <c r="A78" t="s">
        <v>22</v>
      </c>
      <c r="B78" t="s">
        <v>14</v>
      </c>
      <c r="C78" t="b">
        <v>1</v>
      </c>
    </row>
    <row r="79" spans="1:3" x14ac:dyDescent="0.2">
      <c r="A79" t="s">
        <v>22</v>
      </c>
      <c r="B79" t="s">
        <v>18</v>
      </c>
      <c r="C79" t="b">
        <v>1</v>
      </c>
    </row>
    <row r="80" spans="1:3" x14ac:dyDescent="0.2">
      <c r="A80" t="s">
        <v>22</v>
      </c>
      <c r="B80" t="s">
        <v>14</v>
      </c>
      <c r="C80" t="b">
        <v>1</v>
      </c>
    </row>
    <row r="81" spans="1:3" x14ac:dyDescent="0.2">
      <c r="A81" t="s">
        <v>22</v>
      </c>
      <c r="B81" t="s">
        <v>18</v>
      </c>
      <c r="C81" t="b">
        <v>1</v>
      </c>
    </row>
    <row r="82" spans="1:3" x14ac:dyDescent="0.2">
      <c r="A82" t="s">
        <v>23</v>
      </c>
      <c r="B82" t="s">
        <v>14</v>
      </c>
      <c r="C82" t="b">
        <v>1</v>
      </c>
    </row>
    <row r="83" spans="1:3" x14ac:dyDescent="0.2">
      <c r="A83" t="s">
        <v>23</v>
      </c>
      <c r="B83" t="s">
        <v>18</v>
      </c>
      <c r="C83" t="b">
        <v>0</v>
      </c>
    </row>
    <row r="84" spans="1:3" x14ac:dyDescent="0.2">
      <c r="A84" t="s">
        <v>23</v>
      </c>
      <c r="B84" t="s">
        <v>14</v>
      </c>
      <c r="C84" t="b">
        <v>1</v>
      </c>
    </row>
    <row r="85" spans="1:3" x14ac:dyDescent="0.2">
      <c r="A85" t="s">
        <v>23</v>
      </c>
      <c r="B85" t="s">
        <v>18</v>
      </c>
      <c r="C85" t="b">
        <v>1</v>
      </c>
    </row>
    <row r="86" spans="1:3" x14ac:dyDescent="0.2">
      <c r="A86" t="s">
        <v>24</v>
      </c>
      <c r="B86" t="s">
        <v>14</v>
      </c>
      <c r="C86" t="b">
        <v>1</v>
      </c>
    </row>
    <row r="87" spans="1:3" x14ac:dyDescent="0.2">
      <c r="A87" t="s">
        <v>24</v>
      </c>
      <c r="B87" t="s">
        <v>18</v>
      </c>
      <c r="C87" t="b">
        <v>1</v>
      </c>
    </row>
    <row r="88" spans="1:3" x14ac:dyDescent="0.2">
      <c r="A88" t="s">
        <v>24</v>
      </c>
      <c r="B88" t="s">
        <v>14</v>
      </c>
      <c r="C88" t="b">
        <v>0</v>
      </c>
    </row>
    <row r="89" spans="1:3" x14ac:dyDescent="0.2">
      <c r="A89" t="s">
        <v>24</v>
      </c>
      <c r="B89" t="s">
        <v>18</v>
      </c>
      <c r="C89" t="b">
        <v>1</v>
      </c>
    </row>
    <row r="90" spans="1:3" x14ac:dyDescent="0.2">
      <c r="A90" t="s">
        <v>25</v>
      </c>
      <c r="B90" t="s">
        <v>14</v>
      </c>
      <c r="C90" t="b">
        <v>1</v>
      </c>
    </row>
    <row r="91" spans="1:3" x14ac:dyDescent="0.2">
      <c r="A91" t="s">
        <v>25</v>
      </c>
      <c r="B91" t="s">
        <v>18</v>
      </c>
      <c r="C91" t="b">
        <v>1</v>
      </c>
    </row>
    <row r="92" spans="1:3" x14ac:dyDescent="0.2">
      <c r="A92" t="s">
        <v>25</v>
      </c>
      <c r="B92" t="s">
        <v>14</v>
      </c>
      <c r="C92" t="b">
        <v>1</v>
      </c>
    </row>
    <row r="93" spans="1:3" x14ac:dyDescent="0.2">
      <c r="A93" t="s">
        <v>25</v>
      </c>
      <c r="B93" t="s">
        <v>18</v>
      </c>
      <c r="C93" t="b">
        <v>1</v>
      </c>
    </row>
    <row r="94" spans="1:3" x14ac:dyDescent="0.2">
      <c r="A94" t="s">
        <v>20</v>
      </c>
      <c r="B94" t="s">
        <v>14</v>
      </c>
      <c r="C94" t="b">
        <v>0</v>
      </c>
    </row>
    <row r="95" spans="1:3" x14ac:dyDescent="0.2">
      <c r="A95" t="s">
        <v>20</v>
      </c>
      <c r="B95" t="s">
        <v>18</v>
      </c>
      <c r="C95" t="b">
        <v>1</v>
      </c>
    </row>
    <row r="96" spans="1:3" x14ac:dyDescent="0.2">
      <c r="A96" t="s">
        <v>20</v>
      </c>
      <c r="B96" t="s">
        <v>14</v>
      </c>
      <c r="C96" t="b">
        <v>0</v>
      </c>
    </row>
    <row r="97" spans="1:3" x14ac:dyDescent="0.2">
      <c r="A97" t="s">
        <v>20</v>
      </c>
      <c r="B97" t="s">
        <v>18</v>
      </c>
      <c r="C97" t="b">
        <v>1</v>
      </c>
    </row>
    <row r="98" spans="1:3" x14ac:dyDescent="0.2">
      <c r="A98" t="s">
        <v>13</v>
      </c>
      <c r="B98" t="s">
        <v>14</v>
      </c>
      <c r="C98" t="b">
        <v>1</v>
      </c>
    </row>
    <row r="99" spans="1:3" x14ac:dyDescent="0.2">
      <c r="A99" t="s">
        <v>13</v>
      </c>
      <c r="B99" t="s">
        <v>18</v>
      </c>
      <c r="C99" t="b">
        <v>1</v>
      </c>
    </row>
    <row r="100" spans="1:3" x14ac:dyDescent="0.2">
      <c r="A100" t="s">
        <v>13</v>
      </c>
      <c r="B100" t="s">
        <v>14</v>
      </c>
      <c r="C100" t="b">
        <v>1</v>
      </c>
    </row>
    <row r="101" spans="1:3" x14ac:dyDescent="0.2">
      <c r="A101" t="s">
        <v>13</v>
      </c>
      <c r="B101" t="s">
        <v>18</v>
      </c>
      <c r="C101" t="b">
        <v>0</v>
      </c>
    </row>
    <row r="102" spans="1:3" x14ac:dyDescent="0.2">
      <c r="A102" t="s">
        <v>19</v>
      </c>
      <c r="B102" t="s">
        <v>14</v>
      </c>
      <c r="C102" t="b">
        <v>1</v>
      </c>
    </row>
    <row r="103" spans="1:3" x14ac:dyDescent="0.2">
      <c r="A103" t="s">
        <v>19</v>
      </c>
      <c r="B103" t="s">
        <v>18</v>
      </c>
      <c r="C103" t="b">
        <v>1</v>
      </c>
    </row>
    <row r="104" spans="1:3" x14ac:dyDescent="0.2">
      <c r="A104" t="s">
        <v>19</v>
      </c>
      <c r="B104" t="s">
        <v>14</v>
      </c>
      <c r="C104" t="b">
        <v>1</v>
      </c>
    </row>
    <row r="105" spans="1:3" x14ac:dyDescent="0.2">
      <c r="A105" t="s">
        <v>19</v>
      </c>
      <c r="B105" t="s">
        <v>18</v>
      </c>
      <c r="C105" t="b">
        <v>0</v>
      </c>
    </row>
    <row r="106" spans="1:3" x14ac:dyDescent="0.2">
      <c r="A106" t="s">
        <v>21</v>
      </c>
      <c r="B106" t="s">
        <v>14</v>
      </c>
      <c r="C106" t="b">
        <v>1</v>
      </c>
    </row>
    <row r="107" spans="1:3" x14ac:dyDescent="0.2">
      <c r="A107" t="s">
        <v>21</v>
      </c>
      <c r="B107" t="s">
        <v>18</v>
      </c>
      <c r="C107" t="b">
        <v>0</v>
      </c>
    </row>
    <row r="108" spans="1:3" x14ac:dyDescent="0.2">
      <c r="A108" t="s">
        <v>21</v>
      </c>
      <c r="B108" t="s">
        <v>14</v>
      </c>
      <c r="C108" t="b">
        <v>0</v>
      </c>
    </row>
    <row r="109" spans="1:3" x14ac:dyDescent="0.2">
      <c r="A109" t="s">
        <v>21</v>
      </c>
      <c r="B109" t="s">
        <v>18</v>
      </c>
      <c r="C109" t="b">
        <v>0</v>
      </c>
    </row>
    <row r="110" spans="1:3" x14ac:dyDescent="0.2">
      <c r="A110" t="s">
        <v>22</v>
      </c>
      <c r="B110" t="s">
        <v>14</v>
      </c>
      <c r="C110" t="b">
        <v>1</v>
      </c>
    </row>
    <row r="111" spans="1:3" x14ac:dyDescent="0.2">
      <c r="A111" t="s">
        <v>22</v>
      </c>
      <c r="B111" t="s">
        <v>18</v>
      </c>
      <c r="C111" t="b">
        <v>0</v>
      </c>
    </row>
    <row r="112" spans="1:3" x14ac:dyDescent="0.2">
      <c r="A112" t="s">
        <v>22</v>
      </c>
      <c r="B112" t="s">
        <v>14</v>
      </c>
      <c r="C112" t="b">
        <v>1</v>
      </c>
    </row>
    <row r="113" spans="1:3" x14ac:dyDescent="0.2">
      <c r="A113" t="s">
        <v>22</v>
      </c>
      <c r="B113" t="s">
        <v>18</v>
      </c>
      <c r="C113" t="b">
        <v>0</v>
      </c>
    </row>
    <row r="114" spans="1:3" x14ac:dyDescent="0.2">
      <c r="A114" t="s">
        <v>23</v>
      </c>
      <c r="B114" t="s">
        <v>14</v>
      </c>
      <c r="C114" t="b">
        <v>1</v>
      </c>
    </row>
    <row r="115" spans="1:3" x14ac:dyDescent="0.2">
      <c r="A115" t="s">
        <v>23</v>
      </c>
      <c r="B115" t="s">
        <v>18</v>
      </c>
      <c r="C115" t="b">
        <v>0</v>
      </c>
    </row>
    <row r="116" spans="1:3" x14ac:dyDescent="0.2">
      <c r="A116" t="s">
        <v>23</v>
      </c>
      <c r="B116" t="s">
        <v>14</v>
      </c>
      <c r="C116" t="b">
        <v>1</v>
      </c>
    </row>
    <row r="117" spans="1:3" x14ac:dyDescent="0.2">
      <c r="A117" t="s">
        <v>23</v>
      </c>
      <c r="B117" t="s">
        <v>18</v>
      </c>
      <c r="C117" t="b">
        <v>1</v>
      </c>
    </row>
    <row r="118" spans="1:3" x14ac:dyDescent="0.2">
      <c r="A118" t="s">
        <v>24</v>
      </c>
      <c r="B118" t="s">
        <v>14</v>
      </c>
      <c r="C118" t="b">
        <v>0</v>
      </c>
    </row>
    <row r="119" spans="1:3" x14ac:dyDescent="0.2">
      <c r="A119" t="s">
        <v>24</v>
      </c>
      <c r="B119" t="s">
        <v>18</v>
      </c>
      <c r="C119" t="b">
        <v>0</v>
      </c>
    </row>
    <row r="120" spans="1:3" x14ac:dyDescent="0.2">
      <c r="A120" t="s">
        <v>24</v>
      </c>
      <c r="B120" t="s">
        <v>14</v>
      </c>
      <c r="C120" t="b">
        <v>0</v>
      </c>
    </row>
    <row r="121" spans="1:3" x14ac:dyDescent="0.2">
      <c r="A121" t="s">
        <v>24</v>
      </c>
      <c r="B121" t="s">
        <v>18</v>
      </c>
      <c r="C121" t="b">
        <v>1</v>
      </c>
    </row>
    <row r="122" spans="1:3" x14ac:dyDescent="0.2">
      <c r="A122" t="s">
        <v>25</v>
      </c>
      <c r="B122" t="s">
        <v>14</v>
      </c>
      <c r="C122" t="b">
        <v>1</v>
      </c>
    </row>
    <row r="123" spans="1:3" x14ac:dyDescent="0.2">
      <c r="A123" t="s">
        <v>25</v>
      </c>
      <c r="B123" t="s">
        <v>18</v>
      </c>
      <c r="C123" t="b">
        <v>0</v>
      </c>
    </row>
    <row r="124" spans="1:3" x14ac:dyDescent="0.2">
      <c r="A124" t="s">
        <v>25</v>
      </c>
      <c r="B124" t="s">
        <v>14</v>
      </c>
      <c r="C124" t="b">
        <v>0</v>
      </c>
    </row>
    <row r="125" spans="1:3" x14ac:dyDescent="0.2">
      <c r="A125" t="s">
        <v>25</v>
      </c>
      <c r="B125" t="s">
        <v>18</v>
      </c>
      <c r="C125" t="b">
        <v>1</v>
      </c>
    </row>
    <row r="126" spans="1:3" x14ac:dyDescent="0.2">
      <c r="A126" t="s">
        <v>20</v>
      </c>
      <c r="B126" t="s">
        <v>14</v>
      </c>
      <c r="C126" t="b">
        <v>0</v>
      </c>
    </row>
    <row r="127" spans="1:3" x14ac:dyDescent="0.2">
      <c r="A127" t="s">
        <v>20</v>
      </c>
      <c r="B127" t="s">
        <v>18</v>
      </c>
      <c r="C127" t="b">
        <v>1</v>
      </c>
    </row>
    <row r="128" spans="1:3" x14ac:dyDescent="0.2">
      <c r="A128" t="s">
        <v>20</v>
      </c>
      <c r="B128" t="s">
        <v>14</v>
      </c>
      <c r="C128" t="b">
        <v>0</v>
      </c>
    </row>
    <row r="129" spans="1:3" x14ac:dyDescent="0.2">
      <c r="A129" t="s">
        <v>20</v>
      </c>
      <c r="B129" t="s">
        <v>18</v>
      </c>
      <c r="C129" t="b">
        <v>1</v>
      </c>
    </row>
    <row r="130" spans="1:3" x14ac:dyDescent="0.2">
      <c r="A130" t="s">
        <v>13</v>
      </c>
      <c r="B130" t="s">
        <v>14</v>
      </c>
      <c r="C130" t="b">
        <v>0</v>
      </c>
    </row>
    <row r="131" spans="1:3" x14ac:dyDescent="0.2">
      <c r="A131" t="s">
        <v>13</v>
      </c>
      <c r="B131" t="s">
        <v>18</v>
      </c>
      <c r="C131" t="b">
        <v>0</v>
      </c>
    </row>
    <row r="132" spans="1:3" x14ac:dyDescent="0.2">
      <c r="A132" t="s">
        <v>13</v>
      </c>
      <c r="B132" t="s">
        <v>14</v>
      </c>
      <c r="C132" t="b">
        <v>1</v>
      </c>
    </row>
    <row r="133" spans="1:3" x14ac:dyDescent="0.2">
      <c r="A133" t="s">
        <v>13</v>
      </c>
      <c r="B133" t="s">
        <v>18</v>
      </c>
      <c r="C133" t="b">
        <v>1</v>
      </c>
    </row>
    <row r="134" spans="1:3" x14ac:dyDescent="0.2">
      <c r="A134" t="s">
        <v>13</v>
      </c>
      <c r="B134" t="s">
        <v>14</v>
      </c>
      <c r="C134" t="b">
        <v>1</v>
      </c>
    </row>
    <row r="135" spans="1:3" x14ac:dyDescent="0.2">
      <c r="A135" t="s">
        <v>13</v>
      </c>
      <c r="B135" t="s">
        <v>18</v>
      </c>
      <c r="C135" t="b">
        <v>1</v>
      </c>
    </row>
    <row r="136" spans="1:3" x14ac:dyDescent="0.2">
      <c r="A136" t="s">
        <v>19</v>
      </c>
      <c r="B136" t="s">
        <v>14</v>
      </c>
      <c r="C136" t="b">
        <v>0</v>
      </c>
    </row>
    <row r="137" spans="1:3" x14ac:dyDescent="0.2">
      <c r="A137" t="s">
        <v>19</v>
      </c>
      <c r="B137" t="s">
        <v>18</v>
      </c>
      <c r="C137" t="b">
        <v>0</v>
      </c>
    </row>
    <row r="138" spans="1:3" x14ac:dyDescent="0.2">
      <c r="A138" t="s">
        <v>19</v>
      </c>
      <c r="B138" t="s">
        <v>14</v>
      </c>
      <c r="C138" t="b">
        <v>1</v>
      </c>
    </row>
    <row r="139" spans="1:3" x14ac:dyDescent="0.2">
      <c r="A139" t="s">
        <v>19</v>
      </c>
      <c r="B139" t="s">
        <v>18</v>
      </c>
      <c r="C139" t="b">
        <v>1</v>
      </c>
    </row>
    <row r="140" spans="1:3" x14ac:dyDescent="0.2">
      <c r="A140" t="s">
        <v>19</v>
      </c>
      <c r="B140" t="s">
        <v>14</v>
      </c>
      <c r="C140" t="b">
        <v>1</v>
      </c>
    </row>
    <row r="141" spans="1:3" x14ac:dyDescent="0.2">
      <c r="A141" t="s">
        <v>19</v>
      </c>
      <c r="B141" t="s">
        <v>18</v>
      </c>
      <c r="C141" t="b">
        <v>1</v>
      </c>
    </row>
    <row r="142" spans="1:3" x14ac:dyDescent="0.2">
      <c r="A142" t="s">
        <v>21</v>
      </c>
      <c r="B142" t="s">
        <v>14</v>
      </c>
      <c r="C142" t="b">
        <v>0</v>
      </c>
    </row>
    <row r="143" spans="1:3" x14ac:dyDescent="0.2">
      <c r="A143" t="s">
        <v>21</v>
      </c>
      <c r="B143" t="s">
        <v>18</v>
      </c>
      <c r="C143" t="b">
        <v>0</v>
      </c>
    </row>
    <row r="144" spans="1:3" x14ac:dyDescent="0.2">
      <c r="A144" t="s">
        <v>21</v>
      </c>
      <c r="B144" t="s">
        <v>14</v>
      </c>
      <c r="C144" t="b">
        <v>1</v>
      </c>
    </row>
    <row r="145" spans="1:3" x14ac:dyDescent="0.2">
      <c r="A145" t="s">
        <v>21</v>
      </c>
      <c r="B145" t="s">
        <v>18</v>
      </c>
      <c r="C145" t="b">
        <v>0</v>
      </c>
    </row>
    <row r="146" spans="1:3" x14ac:dyDescent="0.2">
      <c r="A146" t="s">
        <v>21</v>
      </c>
      <c r="B146" t="s">
        <v>14</v>
      </c>
      <c r="C146" t="b">
        <v>1</v>
      </c>
    </row>
    <row r="147" spans="1:3" x14ac:dyDescent="0.2">
      <c r="A147" t="s">
        <v>21</v>
      </c>
      <c r="B147" t="s">
        <v>18</v>
      </c>
      <c r="C147" t="b">
        <v>0</v>
      </c>
    </row>
    <row r="148" spans="1:3" x14ac:dyDescent="0.2">
      <c r="A148" t="s">
        <v>22</v>
      </c>
      <c r="B148" t="s">
        <v>14</v>
      </c>
      <c r="C148" t="b">
        <v>0</v>
      </c>
    </row>
    <row r="149" spans="1:3" x14ac:dyDescent="0.2">
      <c r="A149" t="s">
        <v>22</v>
      </c>
      <c r="B149" t="s">
        <v>18</v>
      </c>
      <c r="C149" t="b">
        <v>0</v>
      </c>
    </row>
    <row r="150" spans="1:3" x14ac:dyDescent="0.2">
      <c r="A150" t="s">
        <v>22</v>
      </c>
      <c r="B150" t="s">
        <v>14</v>
      </c>
      <c r="C150" t="b">
        <v>1</v>
      </c>
    </row>
    <row r="151" spans="1:3" x14ac:dyDescent="0.2">
      <c r="A151" t="s">
        <v>22</v>
      </c>
      <c r="B151" t="s">
        <v>18</v>
      </c>
      <c r="C151" t="b">
        <v>1</v>
      </c>
    </row>
    <row r="152" spans="1:3" x14ac:dyDescent="0.2">
      <c r="A152" t="s">
        <v>22</v>
      </c>
      <c r="B152" t="s">
        <v>14</v>
      </c>
      <c r="C152" t="b">
        <v>1</v>
      </c>
    </row>
    <row r="153" spans="1:3" x14ac:dyDescent="0.2">
      <c r="A153" t="s">
        <v>22</v>
      </c>
      <c r="B153" t="s">
        <v>18</v>
      </c>
      <c r="C153" t="b">
        <v>1</v>
      </c>
    </row>
    <row r="154" spans="1:3" x14ac:dyDescent="0.2">
      <c r="A154" t="s">
        <v>23</v>
      </c>
      <c r="B154" t="s">
        <v>14</v>
      </c>
      <c r="C154" t="b">
        <v>0</v>
      </c>
    </row>
    <row r="155" spans="1:3" x14ac:dyDescent="0.2">
      <c r="A155" t="s">
        <v>23</v>
      </c>
      <c r="B155" t="s">
        <v>18</v>
      </c>
      <c r="C155" t="b">
        <v>0</v>
      </c>
    </row>
    <row r="156" spans="1:3" x14ac:dyDescent="0.2">
      <c r="A156" t="s">
        <v>23</v>
      </c>
      <c r="B156" t="s">
        <v>14</v>
      </c>
      <c r="C156" t="b">
        <v>1</v>
      </c>
    </row>
    <row r="157" spans="1:3" x14ac:dyDescent="0.2">
      <c r="A157" t="s">
        <v>23</v>
      </c>
      <c r="B157" t="s">
        <v>18</v>
      </c>
      <c r="C157" t="b">
        <v>0</v>
      </c>
    </row>
    <row r="158" spans="1:3" x14ac:dyDescent="0.2">
      <c r="A158" t="s">
        <v>23</v>
      </c>
      <c r="B158" t="s">
        <v>14</v>
      </c>
      <c r="C158" t="b">
        <v>1</v>
      </c>
    </row>
    <row r="159" spans="1:3" x14ac:dyDescent="0.2">
      <c r="A159" t="s">
        <v>23</v>
      </c>
      <c r="B159" t="s">
        <v>18</v>
      </c>
      <c r="C159" t="b">
        <v>0</v>
      </c>
    </row>
    <row r="160" spans="1:3" x14ac:dyDescent="0.2">
      <c r="A160" t="s">
        <v>24</v>
      </c>
      <c r="B160" t="s">
        <v>14</v>
      </c>
      <c r="C160" t="b">
        <v>0</v>
      </c>
    </row>
    <row r="161" spans="1:3" x14ac:dyDescent="0.2">
      <c r="A161" t="s">
        <v>24</v>
      </c>
      <c r="B161" t="s">
        <v>18</v>
      </c>
      <c r="C161" t="b">
        <v>0</v>
      </c>
    </row>
    <row r="162" spans="1:3" x14ac:dyDescent="0.2">
      <c r="A162" t="s">
        <v>24</v>
      </c>
      <c r="B162" t="s">
        <v>14</v>
      </c>
      <c r="C162" t="b">
        <v>0</v>
      </c>
    </row>
    <row r="163" spans="1:3" x14ac:dyDescent="0.2">
      <c r="A163" t="s">
        <v>24</v>
      </c>
      <c r="B163" t="s">
        <v>18</v>
      </c>
      <c r="C163" t="b">
        <v>0</v>
      </c>
    </row>
    <row r="164" spans="1:3" x14ac:dyDescent="0.2">
      <c r="A164" t="s">
        <v>24</v>
      </c>
      <c r="B164" t="s">
        <v>14</v>
      </c>
      <c r="C164" t="b">
        <v>0</v>
      </c>
    </row>
    <row r="165" spans="1:3" x14ac:dyDescent="0.2">
      <c r="A165" t="s">
        <v>24</v>
      </c>
      <c r="B165" t="s">
        <v>18</v>
      </c>
      <c r="C165" t="b">
        <v>0</v>
      </c>
    </row>
    <row r="166" spans="1:3" x14ac:dyDescent="0.2">
      <c r="A166" t="s">
        <v>25</v>
      </c>
      <c r="B166" t="s">
        <v>14</v>
      </c>
      <c r="C166" t="b">
        <v>0</v>
      </c>
    </row>
    <row r="167" spans="1:3" x14ac:dyDescent="0.2">
      <c r="A167" t="s">
        <v>25</v>
      </c>
      <c r="B167" t="s">
        <v>18</v>
      </c>
      <c r="C167" t="b">
        <v>0</v>
      </c>
    </row>
    <row r="168" spans="1:3" x14ac:dyDescent="0.2">
      <c r="A168" t="s">
        <v>25</v>
      </c>
      <c r="B168" t="s">
        <v>14</v>
      </c>
      <c r="C168" t="b">
        <v>0</v>
      </c>
    </row>
    <row r="169" spans="1:3" x14ac:dyDescent="0.2">
      <c r="A169" t="s">
        <v>25</v>
      </c>
      <c r="B169" t="s">
        <v>18</v>
      </c>
      <c r="C169" t="b">
        <v>0</v>
      </c>
    </row>
    <row r="170" spans="1:3" x14ac:dyDescent="0.2">
      <c r="A170" t="s">
        <v>25</v>
      </c>
      <c r="B170" t="s">
        <v>14</v>
      </c>
      <c r="C170" t="b">
        <v>1</v>
      </c>
    </row>
    <row r="171" spans="1:3" x14ac:dyDescent="0.2">
      <c r="A171" t="s">
        <v>25</v>
      </c>
      <c r="B171" t="s">
        <v>18</v>
      </c>
      <c r="C171" t="b">
        <v>0</v>
      </c>
    </row>
    <row r="172" spans="1:3" x14ac:dyDescent="0.2">
      <c r="A172" t="s">
        <v>20</v>
      </c>
      <c r="B172" t="s">
        <v>14</v>
      </c>
      <c r="C172" t="b">
        <v>1</v>
      </c>
    </row>
    <row r="173" spans="1:3" x14ac:dyDescent="0.2">
      <c r="A173" t="s">
        <v>20</v>
      </c>
      <c r="B173" t="s">
        <v>18</v>
      </c>
      <c r="C173" t="b">
        <v>1</v>
      </c>
    </row>
    <row r="174" spans="1:3" x14ac:dyDescent="0.2">
      <c r="A174" t="s">
        <v>20</v>
      </c>
      <c r="B174" t="s">
        <v>14</v>
      </c>
      <c r="C174" t="b">
        <v>1</v>
      </c>
    </row>
    <row r="175" spans="1:3" x14ac:dyDescent="0.2">
      <c r="A175" t="s">
        <v>20</v>
      </c>
      <c r="B175" t="s">
        <v>18</v>
      </c>
      <c r="C175" t="b">
        <v>1</v>
      </c>
    </row>
    <row r="176" spans="1:3" x14ac:dyDescent="0.2">
      <c r="A176" t="s">
        <v>20</v>
      </c>
      <c r="B176" t="s">
        <v>14</v>
      </c>
      <c r="C176" t="b">
        <v>1</v>
      </c>
    </row>
    <row r="177" spans="1:3" x14ac:dyDescent="0.2">
      <c r="A177" t="s">
        <v>20</v>
      </c>
      <c r="B177" t="s">
        <v>18</v>
      </c>
      <c r="C177" t="b">
        <v>1</v>
      </c>
    </row>
    <row r="178" spans="1:3" x14ac:dyDescent="0.2">
      <c r="A178" t="s">
        <v>13</v>
      </c>
      <c r="B178" t="s">
        <v>14</v>
      </c>
      <c r="C178" t="b">
        <v>1</v>
      </c>
    </row>
    <row r="179" spans="1:3" x14ac:dyDescent="0.2">
      <c r="A179" t="s">
        <v>13</v>
      </c>
      <c r="B179" t="s">
        <v>18</v>
      </c>
      <c r="C179" t="b">
        <v>0</v>
      </c>
    </row>
    <row r="180" spans="1:3" x14ac:dyDescent="0.2">
      <c r="A180" t="s">
        <v>13</v>
      </c>
      <c r="B180" t="s">
        <v>14</v>
      </c>
      <c r="C180" t="b">
        <v>1</v>
      </c>
    </row>
    <row r="181" spans="1:3" x14ac:dyDescent="0.2">
      <c r="A181" t="s">
        <v>13</v>
      </c>
      <c r="B181" t="s">
        <v>18</v>
      </c>
      <c r="C181" t="b">
        <v>1</v>
      </c>
    </row>
    <row r="182" spans="1:3" x14ac:dyDescent="0.2">
      <c r="A182" t="s">
        <v>13</v>
      </c>
      <c r="B182" t="s">
        <v>14</v>
      </c>
      <c r="C182" t="b">
        <v>1</v>
      </c>
    </row>
    <row r="183" spans="1:3" x14ac:dyDescent="0.2">
      <c r="A183" t="s">
        <v>13</v>
      </c>
      <c r="B183" t="s">
        <v>18</v>
      </c>
      <c r="C183" t="b">
        <v>1</v>
      </c>
    </row>
    <row r="184" spans="1:3" x14ac:dyDescent="0.2">
      <c r="A184" t="s">
        <v>19</v>
      </c>
      <c r="B184" t="s">
        <v>14</v>
      </c>
      <c r="C184" t="b">
        <v>0</v>
      </c>
    </row>
    <row r="185" spans="1:3" x14ac:dyDescent="0.2">
      <c r="A185" t="s">
        <v>19</v>
      </c>
      <c r="B185" t="s">
        <v>18</v>
      </c>
      <c r="C185" t="b">
        <v>1</v>
      </c>
    </row>
    <row r="186" spans="1:3" x14ac:dyDescent="0.2">
      <c r="A186" t="s">
        <v>19</v>
      </c>
      <c r="B186" t="s">
        <v>14</v>
      </c>
      <c r="C186" t="b">
        <v>1</v>
      </c>
    </row>
    <row r="187" spans="1:3" x14ac:dyDescent="0.2">
      <c r="A187" t="s">
        <v>19</v>
      </c>
      <c r="B187" t="s">
        <v>18</v>
      </c>
      <c r="C187" t="b">
        <v>1</v>
      </c>
    </row>
    <row r="188" spans="1:3" x14ac:dyDescent="0.2">
      <c r="A188" t="s">
        <v>19</v>
      </c>
      <c r="B188" t="s">
        <v>14</v>
      </c>
      <c r="C188" t="b">
        <v>1</v>
      </c>
    </row>
    <row r="189" spans="1:3" x14ac:dyDescent="0.2">
      <c r="A189" t="s">
        <v>19</v>
      </c>
      <c r="B189" t="s">
        <v>18</v>
      </c>
      <c r="C189" t="b">
        <v>1</v>
      </c>
    </row>
    <row r="190" spans="1:3" x14ac:dyDescent="0.2">
      <c r="A190" t="s">
        <v>21</v>
      </c>
      <c r="B190" t="s">
        <v>14</v>
      </c>
      <c r="C190" t="b">
        <v>0</v>
      </c>
    </row>
    <row r="191" spans="1:3" x14ac:dyDescent="0.2">
      <c r="A191" t="s">
        <v>21</v>
      </c>
      <c r="B191" t="s">
        <v>18</v>
      </c>
      <c r="C191" t="b">
        <v>0</v>
      </c>
    </row>
    <row r="192" spans="1:3" x14ac:dyDescent="0.2">
      <c r="A192" t="s">
        <v>21</v>
      </c>
      <c r="B192" t="s">
        <v>14</v>
      </c>
      <c r="C192" t="b">
        <v>1</v>
      </c>
    </row>
    <row r="193" spans="1:3" x14ac:dyDescent="0.2">
      <c r="A193" t="s">
        <v>21</v>
      </c>
      <c r="B193" t="s">
        <v>18</v>
      </c>
      <c r="C193" t="b">
        <v>0</v>
      </c>
    </row>
    <row r="194" spans="1:3" x14ac:dyDescent="0.2">
      <c r="A194" t="s">
        <v>21</v>
      </c>
      <c r="B194" t="s">
        <v>14</v>
      </c>
      <c r="C194" t="b">
        <v>1</v>
      </c>
    </row>
    <row r="195" spans="1:3" x14ac:dyDescent="0.2">
      <c r="A195" t="s">
        <v>21</v>
      </c>
      <c r="B195" t="s">
        <v>18</v>
      </c>
      <c r="C195" t="b">
        <v>0</v>
      </c>
    </row>
    <row r="196" spans="1:3" x14ac:dyDescent="0.2">
      <c r="A196" t="s">
        <v>22</v>
      </c>
      <c r="B196" t="s">
        <v>14</v>
      </c>
      <c r="C196" t="b">
        <v>0</v>
      </c>
    </row>
    <row r="197" spans="1:3" x14ac:dyDescent="0.2">
      <c r="A197" t="s">
        <v>22</v>
      </c>
      <c r="B197" t="s">
        <v>18</v>
      </c>
      <c r="C197" t="b">
        <v>0</v>
      </c>
    </row>
    <row r="198" spans="1:3" x14ac:dyDescent="0.2">
      <c r="A198" t="s">
        <v>22</v>
      </c>
      <c r="B198" t="s">
        <v>14</v>
      </c>
      <c r="C198" t="b">
        <v>1</v>
      </c>
    </row>
    <row r="199" spans="1:3" x14ac:dyDescent="0.2">
      <c r="A199" t="s">
        <v>22</v>
      </c>
      <c r="B199" t="s">
        <v>18</v>
      </c>
      <c r="C199" t="b">
        <v>1</v>
      </c>
    </row>
    <row r="200" spans="1:3" x14ac:dyDescent="0.2">
      <c r="A200" t="s">
        <v>22</v>
      </c>
      <c r="B200" t="s">
        <v>14</v>
      </c>
      <c r="C200" t="b">
        <v>1</v>
      </c>
    </row>
    <row r="201" spans="1:3" x14ac:dyDescent="0.2">
      <c r="A201" t="s">
        <v>22</v>
      </c>
      <c r="B201" t="s">
        <v>18</v>
      </c>
      <c r="C201" t="b">
        <v>1</v>
      </c>
    </row>
    <row r="202" spans="1:3" x14ac:dyDescent="0.2">
      <c r="A202" t="s">
        <v>23</v>
      </c>
      <c r="B202" t="s">
        <v>14</v>
      </c>
      <c r="C202" t="b">
        <v>1</v>
      </c>
    </row>
    <row r="203" spans="1:3" x14ac:dyDescent="0.2">
      <c r="A203" t="s">
        <v>23</v>
      </c>
      <c r="B203" t="s">
        <v>18</v>
      </c>
      <c r="C203" t="b">
        <v>0</v>
      </c>
    </row>
    <row r="204" spans="1:3" x14ac:dyDescent="0.2">
      <c r="A204" t="s">
        <v>23</v>
      </c>
      <c r="B204" t="s">
        <v>14</v>
      </c>
      <c r="C204" t="b">
        <v>1</v>
      </c>
    </row>
    <row r="205" spans="1:3" x14ac:dyDescent="0.2">
      <c r="A205" t="s">
        <v>23</v>
      </c>
      <c r="B205" t="s">
        <v>18</v>
      </c>
      <c r="C205" t="b">
        <v>0</v>
      </c>
    </row>
    <row r="206" spans="1:3" x14ac:dyDescent="0.2">
      <c r="A206" t="s">
        <v>23</v>
      </c>
      <c r="B206" t="s">
        <v>14</v>
      </c>
      <c r="C206" t="b">
        <v>1</v>
      </c>
    </row>
    <row r="207" spans="1:3" x14ac:dyDescent="0.2">
      <c r="A207" t="s">
        <v>23</v>
      </c>
      <c r="B207" t="s">
        <v>18</v>
      </c>
      <c r="C207" t="b">
        <v>0</v>
      </c>
    </row>
    <row r="208" spans="1:3" x14ac:dyDescent="0.2">
      <c r="A208" t="s">
        <v>24</v>
      </c>
      <c r="B208" t="s">
        <v>14</v>
      </c>
      <c r="C208" t="b">
        <v>0</v>
      </c>
    </row>
    <row r="209" spans="1:3" x14ac:dyDescent="0.2">
      <c r="A209" t="s">
        <v>24</v>
      </c>
      <c r="B209" t="s">
        <v>18</v>
      </c>
      <c r="C209" t="b">
        <v>1</v>
      </c>
    </row>
    <row r="210" spans="1:3" x14ac:dyDescent="0.2">
      <c r="A210" t="s">
        <v>24</v>
      </c>
      <c r="B210" t="s">
        <v>14</v>
      </c>
      <c r="C210" t="b">
        <v>0</v>
      </c>
    </row>
    <row r="211" spans="1:3" x14ac:dyDescent="0.2">
      <c r="A211" t="s">
        <v>24</v>
      </c>
      <c r="B211" t="s">
        <v>18</v>
      </c>
      <c r="C211" t="b">
        <v>0</v>
      </c>
    </row>
    <row r="212" spans="1:3" x14ac:dyDescent="0.2">
      <c r="A212" t="s">
        <v>24</v>
      </c>
      <c r="B212" t="s">
        <v>14</v>
      </c>
      <c r="C212" t="b">
        <v>0</v>
      </c>
    </row>
    <row r="213" spans="1:3" x14ac:dyDescent="0.2">
      <c r="A213" t="s">
        <v>24</v>
      </c>
      <c r="B213" t="s">
        <v>18</v>
      </c>
      <c r="C213" t="b">
        <v>0</v>
      </c>
    </row>
    <row r="214" spans="1:3" x14ac:dyDescent="0.2">
      <c r="A214" t="s">
        <v>25</v>
      </c>
      <c r="B214" t="s">
        <v>14</v>
      </c>
      <c r="C214" t="b">
        <v>0</v>
      </c>
    </row>
    <row r="215" spans="1:3" x14ac:dyDescent="0.2">
      <c r="A215" t="s">
        <v>25</v>
      </c>
      <c r="B215" t="s">
        <v>18</v>
      </c>
      <c r="C215" t="b">
        <v>0</v>
      </c>
    </row>
    <row r="216" spans="1:3" x14ac:dyDescent="0.2">
      <c r="A216" t="s">
        <v>25</v>
      </c>
      <c r="B216" t="s">
        <v>14</v>
      </c>
      <c r="C216" t="b">
        <v>1</v>
      </c>
    </row>
    <row r="217" spans="1:3" x14ac:dyDescent="0.2">
      <c r="A217" t="s">
        <v>25</v>
      </c>
      <c r="B217" t="s">
        <v>18</v>
      </c>
      <c r="C217" t="b">
        <v>0</v>
      </c>
    </row>
    <row r="218" spans="1:3" x14ac:dyDescent="0.2">
      <c r="A218" t="s">
        <v>25</v>
      </c>
      <c r="B218" t="s">
        <v>14</v>
      </c>
      <c r="C218" t="b">
        <v>0</v>
      </c>
    </row>
    <row r="219" spans="1:3" x14ac:dyDescent="0.2">
      <c r="A219" t="s">
        <v>25</v>
      </c>
      <c r="B219" t="s">
        <v>18</v>
      </c>
      <c r="C219" t="b">
        <v>0</v>
      </c>
    </row>
    <row r="220" spans="1:3" x14ac:dyDescent="0.2">
      <c r="A220" t="s">
        <v>20</v>
      </c>
      <c r="B220" t="s">
        <v>14</v>
      </c>
      <c r="C220" t="b">
        <v>1</v>
      </c>
    </row>
    <row r="221" spans="1:3" x14ac:dyDescent="0.2">
      <c r="A221" t="s">
        <v>20</v>
      </c>
      <c r="B221" t="s">
        <v>18</v>
      </c>
      <c r="C221" t="b">
        <v>1</v>
      </c>
    </row>
    <row r="222" spans="1:3" x14ac:dyDescent="0.2">
      <c r="A222" t="s">
        <v>20</v>
      </c>
      <c r="B222" t="s">
        <v>14</v>
      </c>
      <c r="C222" t="b">
        <v>1</v>
      </c>
    </row>
    <row r="223" spans="1:3" x14ac:dyDescent="0.2">
      <c r="A223" t="s">
        <v>20</v>
      </c>
      <c r="B223" t="s">
        <v>18</v>
      </c>
      <c r="C223" t="b">
        <v>1</v>
      </c>
    </row>
    <row r="224" spans="1:3" x14ac:dyDescent="0.2">
      <c r="A224" t="s">
        <v>20</v>
      </c>
      <c r="B224" t="s">
        <v>14</v>
      </c>
      <c r="C224" t="b">
        <v>1</v>
      </c>
    </row>
    <row r="225" spans="1:3" x14ac:dyDescent="0.2">
      <c r="A225" t="s">
        <v>20</v>
      </c>
      <c r="B225" t="s">
        <v>18</v>
      </c>
      <c r="C225" t="b">
        <v>1</v>
      </c>
    </row>
    <row r="226" spans="1:3" x14ac:dyDescent="0.2">
      <c r="A226" t="s">
        <v>13</v>
      </c>
      <c r="B226" t="s">
        <v>14</v>
      </c>
      <c r="C226" t="b">
        <v>1</v>
      </c>
    </row>
    <row r="227" spans="1:3" x14ac:dyDescent="0.2">
      <c r="A227" t="s">
        <v>13</v>
      </c>
      <c r="B227" t="s">
        <v>18</v>
      </c>
      <c r="C227" t="b">
        <v>0</v>
      </c>
    </row>
    <row r="228" spans="1:3" x14ac:dyDescent="0.2">
      <c r="A228" t="s">
        <v>13</v>
      </c>
      <c r="B228" t="s">
        <v>14</v>
      </c>
      <c r="C228" t="b">
        <v>1</v>
      </c>
    </row>
    <row r="229" spans="1:3" x14ac:dyDescent="0.2">
      <c r="A229" t="s">
        <v>13</v>
      </c>
      <c r="B229" t="s">
        <v>18</v>
      </c>
      <c r="C229" t="b">
        <v>1</v>
      </c>
    </row>
    <row r="230" spans="1:3" x14ac:dyDescent="0.2">
      <c r="A230" t="s">
        <v>19</v>
      </c>
      <c r="B230" t="s">
        <v>14</v>
      </c>
      <c r="C230" t="b">
        <v>1</v>
      </c>
    </row>
    <row r="231" spans="1:3" x14ac:dyDescent="0.2">
      <c r="A231" t="s">
        <v>19</v>
      </c>
      <c r="B231" t="s">
        <v>18</v>
      </c>
      <c r="C231" t="b">
        <v>1</v>
      </c>
    </row>
    <row r="232" spans="1:3" x14ac:dyDescent="0.2">
      <c r="A232" t="s">
        <v>19</v>
      </c>
      <c r="B232" t="s">
        <v>14</v>
      </c>
      <c r="C232" t="b">
        <v>1</v>
      </c>
    </row>
    <row r="233" spans="1:3" x14ac:dyDescent="0.2">
      <c r="A233" t="s">
        <v>19</v>
      </c>
      <c r="B233" t="s">
        <v>18</v>
      </c>
      <c r="C233" t="b">
        <v>1</v>
      </c>
    </row>
    <row r="234" spans="1:3" x14ac:dyDescent="0.2">
      <c r="A234" t="s">
        <v>21</v>
      </c>
      <c r="B234" t="s">
        <v>14</v>
      </c>
      <c r="C234" t="b">
        <v>0</v>
      </c>
    </row>
    <row r="235" spans="1:3" x14ac:dyDescent="0.2">
      <c r="A235" t="s">
        <v>21</v>
      </c>
      <c r="B235" t="s">
        <v>18</v>
      </c>
      <c r="C235" t="b">
        <v>0</v>
      </c>
    </row>
    <row r="236" spans="1:3" x14ac:dyDescent="0.2">
      <c r="A236" t="s">
        <v>21</v>
      </c>
      <c r="B236" t="s">
        <v>14</v>
      </c>
      <c r="C236" t="b">
        <v>0</v>
      </c>
    </row>
    <row r="237" spans="1:3" x14ac:dyDescent="0.2">
      <c r="A237" t="s">
        <v>21</v>
      </c>
      <c r="B237" t="s">
        <v>18</v>
      </c>
      <c r="C237" t="b">
        <v>0</v>
      </c>
    </row>
    <row r="238" spans="1:3" x14ac:dyDescent="0.2">
      <c r="A238" t="s">
        <v>22</v>
      </c>
      <c r="B238" t="s">
        <v>14</v>
      </c>
      <c r="C238" t="b">
        <v>0</v>
      </c>
    </row>
    <row r="239" spans="1:3" x14ac:dyDescent="0.2">
      <c r="A239" t="s">
        <v>22</v>
      </c>
      <c r="B239" t="s">
        <v>18</v>
      </c>
      <c r="C239" t="b">
        <v>1</v>
      </c>
    </row>
    <row r="240" spans="1:3" x14ac:dyDescent="0.2">
      <c r="A240" t="s">
        <v>22</v>
      </c>
      <c r="B240" t="s">
        <v>14</v>
      </c>
      <c r="C240" t="b">
        <v>0</v>
      </c>
    </row>
    <row r="241" spans="1:3" x14ac:dyDescent="0.2">
      <c r="A241" t="s">
        <v>22</v>
      </c>
      <c r="B241" t="s">
        <v>18</v>
      </c>
      <c r="C241" t="b">
        <v>0</v>
      </c>
    </row>
    <row r="242" spans="1:3" x14ac:dyDescent="0.2">
      <c r="A242" t="s">
        <v>23</v>
      </c>
      <c r="B242" t="s">
        <v>14</v>
      </c>
      <c r="C242" t="b">
        <v>1</v>
      </c>
    </row>
    <row r="243" spans="1:3" x14ac:dyDescent="0.2">
      <c r="A243" t="s">
        <v>23</v>
      </c>
      <c r="B243" t="s">
        <v>18</v>
      </c>
      <c r="C243" t="b">
        <v>0</v>
      </c>
    </row>
    <row r="244" spans="1:3" x14ac:dyDescent="0.2">
      <c r="A244" t="s">
        <v>23</v>
      </c>
      <c r="B244" t="s">
        <v>14</v>
      </c>
      <c r="C244" t="b">
        <v>1</v>
      </c>
    </row>
    <row r="245" spans="1:3" x14ac:dyDescent="0.2">
      <c r="A245" t="s">
        <v>23</v>
      </c>
      <c r="B245" t="s">
        <v>18</v>
      </c>
      <c r="C245" t="b">
        <v>0</v>
      </c>
    </row>
    <row r="246" spans="1:3" x14ac:dyDescent="0.2">
      <c r="A246" t="s">
        <v>24</v>
      </c>
      <c r="B246" t="s">
        <v>14</v>
      </c>
      <c r="C246" t="b">
        <v>0</v>
      </c>
    </row>
    <row r="247" spans="1:3" x14ac:dyDescent="0.2">
      <c r="A247" t="s">
        <v>24</v>
      </c>
      <c r="B247" t="s">
        <v>18</v>
      </c>
      <c r="C247" t="b">
        <v>0</v>
      </c>
    </row>
    <row r="248" spans="1:3" x14ac:dyDescent="0.2">
      <c r="A248" t="s">
        <v>24</v>
      </c>
      <c r="B248" t="s">
        <v>14</v>
      </c>
      <c r="C248" t="b">
        <v>0</v>
      </c>
    </row>
    <row r="249" spans="1:3" x14ac:dyDescent="0.2">
      <c r="A249" t="s">
        <v>24</v>
      </c>
      <c r="B249" t="s">
        <v>18</v>
      </c>
      <c r="C249" t="b">
        <v>0</v>
      </c>
    </row>
    <row r="250" spans="1:3" x14ac:dyDescent="0.2">
      <c r="A250" t="s">
        <v>25</v>
      </c>
      <c r="B250" t="s">
        <v>14</v>
      </c>
      <c r="C250" t="b">
        <v>0</v>
      </c>
    </row>
    <row r="251" spans="1:3" x14ac:dyDescent="0.2">
      <c r="A251" t="s">
        <v>25</v>
      </c>
      <c r="B251" t="s">
        <v>18</v>
      </c>
      <c r="C251" t="b">
        <v>0</v>
      </c>
    </row>
    <row r="252" spans="1:3" x14ac:dyDescent="0.2">
      <c r="A252" t="s">
        <v>25</v>
      </c>
      <c r="B252" t="s">
        <v>14</v>
      </c>
      <c r="C252" t="b">
        <v>0</v>
      </c>
    </row>
    <row r="253" spans="1:3" x14ac:dyDescent="0.2">
      <c r="A253" t="s">
        <v>25</v>
      </c>
      <c r="B253" t="s">
        <v>18</v>
      </c>
      <c r="C253" t="b">
        <v>0</v>
      </c>
    </row>
    <row r="254" spans="1:3" x14ac:dyDescent="0.2">
      <c r="A254" t="s">
        <v>20</v>
      </c>
      <c r="B254" t="s">
        <v>14</v>
      </c>
      <c r="C254" t="b">
        <v>1</v>
      </c>
    </row>
    <row r="255" spans="1:3" x14ac:dyDescent="0.2">
      <c r="A255" t="s">
        <v>20</v>
      </c>
      <c r="B255" t="s">
        <v>18</v>
      </c>
      <c r="C255" t="b">
        <v>1</v>
      </c>
    </row>
    <row r="256" spans="1:3" x14ac:dyDescent="0.2">
      <c r="A256" t="s">
        <v>20</v>
      </c>
      <c r="B256" t="s">
        <v>14</v>
      </c>
      <c r="C256" t="b">
        <v>1</v>
      </c>
    </row>
    <row r="257" spans="1:3" x14ac:dyDescent="0.2">
      <c r="A257" t="s">
        <v>20</v>
      </c>
      <c r="B257" t="s">
        <v>18</v>
      </c>
      <c r="C257" t="b">
        <v>1</v>
      </c>
    </row>
    <row r="258" spans="1:3" x14ac:dyDescent="0.2">
      <c r="A258" t="s">
        <v>13</v>
      </c>
      <c r="B258" t="s">
        <v>14</v>
      </c>
      <c r="C258" t="b">
        <v>1</v>
      </c>
    </row>
    <row r="259" spans="1:3" x14ac:dyDescent="0.2">
      <c r="A259" t="s">
        <v>13</v>
      </c>
      <c r="B259" t="s">
        <v>18</v>
      </c>
      <c r="C259" t="b">
        <v>0</v>
      </c>
    </row>
    <row r="260" spans="1:3" x14ac:dyDescent="0.2">
      <c r="A260" t="s">
        <v>13</v>
      </c>
      <c r="B260" t="s">
        <v>14</v>
      </c>
      <c r="C260" t="b">
        <v>1</v>
      </c>
    </row>
    <row r="261" spans="1:3" x14ac:dyDescent="0.2">
      <c r="A261" t="s">
        <v>13</v>
      </c>
      <c r="B261" t="s">
        <v>18</v>
      </c>
      <c r="C261" t="b">
        <v>1</v>
      </c>
    </row>
    <row r="262" spans="1:3" x14ac:dyDescent="0.2">
      <c r="A262" t="s">
        <v>13</v>
      </c>
      <c r="B262" t="s">
        <v>14</v>
      </c>
      <c r="C262" t="b">
        <v>1</v>
      </c>
    </row>
    <row r="263" spans="1:3" x14ac:dyDescent="0.2">
      <c r="A263" t="s">
        <v>13</v>
      </c>
      <c r="B263" t="s">
        <v>18</v>
      </c>
      <c r="C263" t="b">
        <v>1</v>
      </c>
    </row>
    <row r="264" spans="1:3" x14ac:dyDescent="0.2">
      <c r="A264" t="s">
        <v>19</v>
      </c>
      <c r="B264" t="s">
        <v>14</v>
      </c>
      <c r="C264" t="b">
        <v>1</v>
      </c>
    </row>
    <row r="265" spans="1:3" x14ac:dyDescent="0.2">
      <c r="A265" t="s">
        <v>19</v>
      </c>
      <c r="B265" t="s">
        <v>18</v>
      </c>
      <c r="C265" t="b">
        <v>0</v>
      </c>
    </row>
    <row r="266" spans="1:3" x14ac:dyDescent="0.2">
      <c r="A266" t="s">
        <v>19</v>
      </c>
      <c r="B266" t="s">
        <v>14</v>
      </c>
      <c r="C266" t="b">
        <v>1</v>
      </c>
    </row>
    <row r="267" spans="1:3" x14ac:dyDescent="0.2">
      <c r="A267" t="s">
        <v>19</v>
      </c>
      <c r="B267" t="s">
        <v>18</v>
      </c>
      <c r="C267" t="b">
        <v>1</v>
      </c>
    </row>
    <row r="268" spans="1:3" x14ac:dyDescent="0.2">
      <c r="A268" t="s">
        <v>19</v>
      </c>
      <c r="B268" t="s">
        <v>14</v>
      </c>
      <c r="C268" t="b">
        <v>1</v>
      </c>
    </row>
    <row r="269" spans="1:3" x14ac:dyDescent="0.2">
      <c r="A269" t="s">
        <v>19</v>
      </c>
      <c r="B269" t="s">
        <v>18</v>
      </c>
      <c r="C269" t="b">
        <v>1</v>
      </c>
    </row>
    <row r="270" spans="1:3" x14ac:dyDescent="0.2">
      <c r="A270" t="s">
        <v>21</v>
      </c>
      <c r="B270" t="s">
        <v>14</v>
      </c>
      <c r="C270" t="b">
        <v>0</v>
      </c>
    </row>
    <row r="271" spans="1:3" x14ac:dyDescent="0.2">
      <c r="A271" t="s">
        <v>21</v>
      </c>
      <c r="B271" t="s">
        <v>18</v>
      </c>
      <c r="C271" t="b">
        <v>0</v>
      </c>
    </row>
    <row r="272" spans="1:3" x14ac:dyDescent="0.2">
      <c r="A272" t="s">
        <v>21</v>
      </c>
      <c r="B272" t="s">
        <v>14</v>
      </c>
      <c r="C272" t="b">
        <v>1</v>
      </c>
    </row>
    <row r="273" spans="1:3" x14ac:dyDescent="0.2">
      <c r="A273" t="s">
        <v>21</v>
      </c>
      <c r="B273" t="s">
        <v>18</v>
      </c>
      <c r="C273" t="b">
        <v>0</v>
      </c>
    </row>
    <row r="274" spans="1:3" x14ac:dyDescent="0.2">
      <c r="A274" t="s">
        <v>21</v>
      </c>
      <c r="B274" t="s">
        <v>14</v>
      </c>
      <c r="C274" t="b">
        <v>1</v>
      </c>
    </row>
    <row r="275" spans="1:3" x14ac:dyDescent="0.2">
      <c r="A275" t="s">
        <v>21</v>
      </c>
      <c r="B275" t="s">
        <v>18</v>
      </c>
      <c r="C275" t="b">
        <v>0</v>
      </c>
    </row>
    <row r="276" spans="1:3" x14ac:dyDescent="0.2">
      <c r="A276" t="s">
        <v>22</v>
      </c>
      <c r="B276" t="s">
        <v>14</v>
      </c>
      <c r="C276" t="b">
        <v>1</v>
      </c>
    </row>
    <row r="277" spans="1:3" x14ac:dyDescent="0.2">
      <c r="A277" t="s">
        <v>22</v>
      </c>
      <c r="B277" t="s">
        <v>18</v>
      </c>
      <c r="C277" t="b">
        <v>1</v>
      </c>
    </row>
    <row r="278" spans="1:3" x14ac:dyDescent="0.2">
      <c r="A278" t="s">
        <v>22</v>
      </c>
      <c r="B278" t="s">
        <v>14</v>
      </c>
      <c r="C278" t="b">
        <v>1</v>
      </c>
    </row>
    <row r="279" spans="1:3" x14ac:dyDescent="0.2">
      <c r="A279" t="s">
        <v>22</v>
      </c>
      <c r="B279" t="s">
        <v>18</v>
      </c>
      <c r="C279" t="b">
        <v>1</v>
      </c>
    </row>
    <row r="280" spans="1:3" x14ac:dyDescent="0.2">
      <c r="A280" t="s">
        <v>23</v>
      </c>
      <c r="B280" t="s">
        <v>14</v>
      </c>
      <c r="C280" t="b">
        <v>1</v>
      </c>
    </row>
    <row r="281" spans="1:3" x14ac:dyDescent="0.2">
      <c r="A281" t="s">
        <v>23</v>
      </c>
      <c r="B281" t="s">
        <v>18</v>
      </c>
      <c r="C281" t="b">
        <v>0</v>
      </c>
    </row>
    <row r="282" spans="1:3" x14ac:dyDescent="0.2">
      <c r="A282" t="s">
        <v>23</v>
      </c>
      <c r="B282" t="s">
        <v>14</v>
      </c>
      <c r="C282" t="b">
        <v>1</v>
      </c>
    </row>
    <row r="283" spans="1:3" x14ac:dyDescent="0.2">
      <c r="A283" t="s">
        <v>23</v>
      </c>
      <c r="B283" t="s">
        <v>18</v>
      </c>
      <c r="C283" t="b">
        <v>0</v>
      </c>
    </row>
    <row r="284" spans="1:3" x14ac:dyDescent="0.2">
      <c r="A284" t="s">
        <v>23</v>
      </c>
      <c r="B284" t="s">
        <v>14</v>
      </c>
      <c r="C284" t="b">
        <v>1</v>
      </c>
    </row>
    <row r="285" spans="1:3" x14ac:dyDescent="0.2">
      <c r="A285" t="s">
        <v>23</v>
      </c>
      <c r="B285" t="s">
        <v>18</v>
      </c>
      <c r="C285" t="b">
        <v>0</v>
      </c>
    </row>
    <row r="286" spans="1:3" x14ac:dyDescent="0.2">
      <c r="A286" t="s">
        <v>24</v>
      </c>
      <c r="B286" t="s">
        <v>14</v>
      </c>
      <c r="C286" t="b">
        <v>0</v>
      </c>
    </row>
    <row r="287" spans="1:3" x14ac:dyDescent="0.2">
      <c r="A287" t="s">
        <v>24</v>
      </c>
      <c r="B287" t="s">
        <v>18</v>
      </c>
      <c r="C287" t="b">
        <v>0</v>
      </c>
    </row>
    <row r="288" spans="1:3" x14ac:dyDescent="0.2">
      <c r="A288" t="s">
        <v>24</v>
      </c>
      <c r="B288" t="s">
        <v>14</v>
      </c>
      <c r="C288" t="b">
        <v>0</v>
      </c>
    </row>
    <row r="289" spans="1:3" x14ac:dyDescent="0.2">
      <c r="A289" t="s">
        <v>24</v>
      </c>
      <c r="B289" t="s">
        <v>18</v>
      </c>
      <c r="C289" t="b">
        <v>0</v>
      </c>
    </row>
    <row r="290" spans="1:3" x14ac:dyDescent="0.2">
      <c r="A290" t="s">
        <v>24</v>
      </c>
      <c r="B290" t="s">
        <v>14</v>
      </c>
      <c r="C290" t="b">
        <v>0</v>
      </c>
    </row>
    <row r="291" spans="1:3" x14ac:dyDescent="0.2">
      <c r="A291" t="s">
        <v>24</v>
      </c>
      <c r="B291" t="s">
        <v>18</v>
      </c>
      <c r="C291" t="b">
        <v>0</v>
      </c>
    </row>
    <row r="292" spans="1:3" x14ac:dyDescent="0.2">
      <c r="A292" t="s">
        <v>25</v>
      </c>
      <c r="B292" t="s">
        <v>14</v>
      </c>
      <c r="C292" t="b">
        <v>0</v>
      </c>
    </row>
    <row r="293" spans="1:3" x14ac:dyDescent="0.2">
      <c r="A293" t="s">
        <v>25</v>
      </c>
      <c r="B293" t="s">
        <v>18</v>
      </c>
      <c r="C293" t="b">
        <v>0</v>
      </c>
    </row>
    <row r="294" spans="1:3" x14ac:dyDescent="0.2">
      <c r="A294" t="s">
        <v>25</v>
      </c>
      <c r="B294" t="s">
        <v>14</v>
      </c>
      <c r="C294" t="b">
        <v>1</v>
      </c>
    </row>
    <row r="295" spans="1:3" x14ac:dyDescent="0.2">
      <c r="A295" t="s">
        <v>25</v>
      </c>
      <c r="B295" t="s">
        <v>18</v>
      </c>
      <c r="C295" t="b">
        <v>0</v>
      </c>
    </row>
    <row r="296" spans="1:3" x14ac:dyDescent="0.2">
      <c r="A296" t="s">
        <v>25</v>
      </c>
      <c r="B296" t="s">
        <v>14</v>
      </c>
      <c r="C296" t="b">
        <v>1</v>
      </c>
    </row>
    <row r="297" spans="1:3" x14ac:dyDescent="0.2">
      <c r="A297" t="s">
        <v>25</v>
      </c>
      <c r="B297" t="s">
        <v>18</v>
      </c>
      <c r="C297" t="b">
        <v>0</v>
      </c>
    </row>
    <row r="298" spans="1:3" x14ac:dyDescent="0.2">
      <c r="A298" t="s">
        <v>20</v>
      </c>
      <c r="B298" t="s">
        <v>14</v>
      </c>
      <c r="C298" t="b">
        <v>1</v>
      </c>
    </row>
    <row r="299" spans="1:3" x14ac:dyDescent="0.2">
      <c r="A299" t="s">
        <v>20</v>
      </c>
      <c r="B299" t="s">
        <v>18</v>
      </c>
      <c r="C299" t="b">
        <v>1</v>
      </c>
    </row>
    <row r="300" spans="1:3" x14ac:dyDescent="0.2">
      <c r="A300" t="s">
        <v>20</v>
      </c>
      <c r="B300" t="s">
        <v>14</v>
      </c>
      <c r="C300" t="b">
        <v>1</v>
      </c>
    </row>
    <row r="301" spans="1:3" x14ac:dyDescent="0.2">
      <c r="A301" t="s">
        <v>20</v>
      </c>
      <c r="B301" t="s">
        <v>18</v>
      </c>
      <c r="C301" t="b">
        <v>1</v>
      </c>
    </row>
    <row r="302" spans="1:3" x14ac:dyDescent="0.2">
      <c r="A302" t="s">
        <v>20</v>
      </c>
      <c r="B302" t="s">
        <v>14</v>
      </c>
      <c r="C302" t="b">
        <v>1</v>
      </c>
    </row>
    <row r="303" spans="1:3" x14ac:dyDescent="0.2">
      <c r="A303" t="s">
        <v>20</v>
      </c>
      <c r="B303" t="s">
        <v>18</v>
      </c>
      <c r="C303" t="b">
        <v>1</v>
      </c>
    </row>
    <row r="304" spans="1:3" x14ac:dyDescent="0.2">
      <c r="A304" t="s">
        <v>20</v>
      </c>
      <c r="B304" t="s">
        <v>14</v>
      </c>
      <c r="C304" t="b">
        <v>1</v>
      </c>
    </row>
    <row r="305" spans="1:3" x14ac:dyDescent="0.2">
      <c r="A305" t="s">
        <v>20</v>
      </c>
      <c r="B305" t="s">
        <v>18</v>
      </c>
      <c r="C305" t="b">
        <v>1</v>
      </c>
    </row>
    <row r="306" spans="1:3" x14ac:dyDescent="0.2">
      <c r="A306" t="s">
        <v>13</v>
      </c>
      <c r="B306" t="s">
        <v>14</v>
      </c>
      <c r="C306" t="b">
        <v>1</v>
      </c>
    </row>
    <row r="307" spans="1:3" x14ac:dyDescent="0.2">
      <c r="A307" t="s">
        <v>13</v>
      </c>
      <c r="B307" t="s">
        <v>18</v>
      </c>
      <c r="C307" t="b">
        <v>1</v>
      </c>
    </row>
    <row r="308" spans="1:3" x14ac:dyDescent="0.2">
      <c r="A308" t="s">
        <v>13</v>
      </c>
      <c r="B308" t="s">
        <v>14</v>
      </c>
      <c r="C308" t="b">
        <v>1</v>
      </c>
    </row>
    <row r="309" spans="1:3" x14ac:dyDescent="0.2">
      <c r="A309" t="s">
        <v>13</v>
      </c>
      <c r="B309" t="s">
        <v>18</v>
      </c>
      <c r="C309" t="b">
        <v>1</v>
      </c>
    </row>
    <row r="310" spans="1:3" x14ac:dyDescent="0.2">
      <c r="A310" t="s">
        <v>19</v>
      </c>
      <c r="B310" t="s">
        <v>14</v>
      </c>
      <c r="C310" t="b">
        <v>1</v>
      </c>
    </row>
    <row r="311" spans="1:3" x14ac:dyDescent="0.2">
      <c r="A311" t="s">
        <v>19</v>
      </c>
      <c r="B311" t="s">
        <v>18</v>
      </c>
      <c r="C311" t="b">
        <v>1</v>
      </c>
    </row>
    <row r="312" spans="1:3" x14ac:dyDescent="0.2">
      <c r="A312" t="s">
        <v>19</v>
      </c>
      <c r="B312" t="s">
        <v>14</v>
      </c>
      <c r="C312" t="b">
        <v>1</v>
      </c>
    </row>
    <row r="313" spans="1:3" x14ac:dyDescent="0.2">
      <c r="A313" t="s">
        <v>19</v>
      </c>
      <c r="B313" t="s">
        <v>18</v>
      </c>
      <c r="C313" t="b">
        <v>1</v>
      </c>
    </row>
    <row r="314" spans="1:3" x14ac:dyDescent="0.2">
      <c r="A314" t="s">
        <v>21</v>
      </c>
      <c r="B314" t="s">
        <v>14</v>
      </c>
      <c r="C314" t="b">
        <v>1</v>
      </c>
    </row>
    <row r="315" spans="1:3" x14ac:dyDescent="0.2">
      <c r="A315" t="s">
        <v>21</v>
      </c>
      <c r="B315" t="s">
        <v>18</v>
      </c>
      <c r="C315" t="b">
        <v>0</v>
      </c>
    </row>
    <row r="316" spans="1:3" x14ac:dyDescent="0.2">
      <c r="A316" t="s">
        <v>22</v>
      </c>
      <c r="B316" t="s">
        <v>14</v>
      </c>
      <c r="C316" t="b">
        <v>1</v>
      </c>
    </row>
    <row r="317" spans="1:3" x14ac:dyDescent="0.2">
      <c r="A317" t="s">
        <v>22</v>
      </c>
      <c r="B317" t="s">
        <v>18</v>
      </c>
      <c r="C317" t="b">
        <v>0</v>
      </c>
    </row>
    <row r="318" spans="1:3" x14ac:dyDescent="0.2">
      <c r="A318" t="s">
        <v>22</v>
      </c>
      <c r="B318" t="s">
        <v>14</v>
      </c>
      <c r="C318" t="b">
        <v>1</v>
      </c>
    </row>
    <row r="319" spans="1:3" x14ac:dyDescent="0.2">
      <c r="A319" t="s">
        <v>22</v>
      </c>
      <c r="B319" t="s">
        <v>18</v>
      </c>
      <c r="C319" t="b">
        <v>1</v>
      </c>
    </row>
    <row r="320" spans="1:3" x14ac:dyDescent="0.2">
      <c r="A320" t="s">
        <v>23</v>
      </c>
      <c r="B320" t="s">
        <v>14</v>
      </c>
      <c r="C320" t="b">
        <v>1</v>
      </c>
    </row>
    <row r="321" spans="1:3" x14ac:dyDescent="0.2">
      <c r="A321" t="s">
        <v>23</v>
      </c>
      <c r="B321" t="s">
        <v>18</v>
      </c>
      <c r="C321" t="b">
        <v>1</v>
      </c>
    </row>
    <row r="322" spans="1:3" x14ac:dyDescent="0.2">
      <c r="A322" t="s">
        <v>24</v>
      </c>
      <c r="B322" t="s">
        <v>14</v>
      </c>
      <c r="C322" t="b">
        <v>0</v>
      </c>
    </row>
    <row r="323" spans="1:3" x14ac:dyDescent="0.2">
      <c r="A323" t="s">
        <v>24</v>
      </c>
      <c r="B323" t="s">
        <v>18</v>
      </c>
      <c r="C323" t="b">
        <v>1</v>
      </c>
    </row>
    <row r="324" spans="1:3" x14ac:dyDescent="0.2">
      <c r="A324" t="s">
        <v>24</v>
      </c>
      <c r="B324" t="s">
        <v>14</v>
      </c>
      <c r="C324" t="b">
        <v>0</v>
      </c>
    </row>
    <row r="325" spans="1:3" x14ac:dyDescent="0.2">
      <c r="A325" t="s">
        <v>24</v>
      </c>
      <c r="B325" t="s">
        <v>18</v>
      </c>
      <c r="C325" t="b">
        <v>0</v>
      </c>
    </row>
    <row r="326" spans="1:3" x14ac:dyDescent="0.2">
      <c r="A326" t="s">
        <v>25</v>
      </c>
      <c r="B326" t="s">
        <v>14</v>
      </c>
      <c r="C326" t="b">
        <v>1</v>
      </c>
    </row>
    <row r="327" spans="1:3" x14ac:dyDescent="0.2">
      <c r="A327" t="s">
        <v>25</v>
      </c>
      <c r="B327" t="s">
        <v>18</v>
      </c>
      <c r="C327" t="b">
        <v>1</v>
      </c>
    </row>
    <row r="328" spans="1:3" x14ac:dyDescent="0.2">
      <c r="A328" t="s">
        <v>25</v>
      </c>
      <c r="B328" t="s">
        <v>14</v>
      </c>
      <c r="C328" t="b">
        <v>1</v>
      </c>
    </row>
    <row r="329" spans="1:3" x14ac:dyDescent="0.2">
      <c r="A329" t="s">
        <v>25</v>
      </c>
      <c r="B329" t="s">
        <v>18</v>
      </c>
      <c r="C329" t="b">
        <v>1</v>
      </c>
    </row>
    <row r="330" spans="1:3" x14ac:dyDescent="0.2">
      <c r="A330" t="s">
        <v>20</v>
      </c>
      <c r="B330" t="s">
        <v>14</v>
      </c>
      <c r="C330" t="b">
        <v>0</v>
      </c>
    </row>
    <row r="331" spans="1:3" x14ac:dyDescent="0.2">
      <c r="A331" t="s">
        <v>20</v>
      </c>
      <c r="B331" t="s">
        <v>18</v>
      </c>
      <c r="C331" t="b">
        <v>0</v>
      </c>
    </row>
    <row r="332" spans="1:3" x14ac:dyDescent="0.2">
      <c r="A332" t="s">
        <v>20</v>
      </c>
      <c r="B332" t="s">
        <v>14</v>
      </c>
      <c r="C332" t="b">
        <v>0</v>
      </c>
    </row>
    <row r="333" spans="1:3" x14ac:dyDescent="0.2">
      <c r="A333" t="s">
        <v>20</v>
      </c>
      <c r="B333" t="s">
        <v>18</v>
      </c>
      <c r="C333" t="b">
        <v>0</v>
      </c>
    </row>
    <row r="334" spans="1:3" x14ac:dyDescent="0.2">
      <c r="A334" t="s">
        <v>13</v>
      </c>
      <c r="B334" t="s">
        <v>14</v>
      </c>
      <c r="C334" t="b">
        <v>1</v>
      </c>
    </row>
    <row r="335" spans="1:3" x14ac:dyDescent="0.2">
      <c r="A335" t="s">
        <v>13</v>
      </c>
      <c r="B335" t="s">
        <v>18</v>
      </c>
      <c r="C335" t="b">
        <v>1</v>
      </c>
    </row>
    <row r="336" spans="1:3" x14ac:dyDescent="0.2">
      <c r="A336" t="s">
        <v>13</v>
      </c>
      <c r="B336" t="s">
        <v>14</v>
      </c>
      <c r="C336" t="b">
        <v>1</v>
      </c>
    </row>
    <row r="337" spans="1:3" x14ac:dyDescent="0.2">
      <c r="A337" t="s">
        <v>13</v>
      </c>
      <c r="B337" t="s">
        <v>18</v>
      </c>
      <c r="C337" t="b">
        <v>1</v>
      </c>
    </row>
    <row r="338" spans="1:3" x14ac:dyDescent="0.2">
      <c r="A338" t="s">
        <v>19</v>
      </c>
      <c r="B338" t="s">
        <v>14</v>
      </c>
      <c r="C338" t="b">
        <v>1</v>
      </c>
    </row>
    <row r="339" spans="1:3" x14ac:dyDescent="0.2">
      <c r="A339" t="s">
        <v>19</v>
      </c>
      <c r="B339" t="s">
        <v>18</v>
      </c>
      <c r="C339" t="b">
        <v>1</v>
      </c>
    </row>
    <row r="340" spans="1:3" x14ac:dyDescent="0.2">
      <c r="A340" t="s">
        <v>19</v>
      </c>
      <c r="B340" t="s">
        <v>14</v>
      </c>
      <c r="C340" t="b">
        <v>1</v>
      </c>
    </row>
    <row r="341" spans="1:3" x14ac:dyDescent="0.2">
      <c r="A341" t="s">
        <v>19</v>
      </c>
      <c r="B341" t="s">
        <v>18</v>
      </c>
      <c r="C341" t="b">
        <v>1</v>
      </c>
    </row>
    <row r="342" spans="1:3" x14ac:dyDescent="0.2">
      <c r="A342" t="s">
        <v>21</v>
      </c>
      <c r="B342" t="s">
        <v>14</v>
      </c>
      <c r="C342" t="b">
        <v>1</v>
      </c>
    </row>
    <row r="343" spans="1:3" x14ac:dyDescent="0.2">
      <c r="A343" t="s">
        <v>21</v>
      </c>
      <c r="B343" t="s">
        <v>18</v>
      </c>
      <c r="C343" t="b">
        <v>1</v>
      </c>
    </row>
    <row r="344" spans="1:3" x14ac:dyDescent="0.2">
      <c r="A344" t="s">
        <v>21</v>
      </c>
      <c r="B344" t="s">
        <v>14</v>
      </c>
      <c r="C344" t="b">
        <v>1</v>
      </c>
    </row>
    <row r="345" spans="1:3" x14ac:dyDescent="0.2">
      <c r="A345" t="s">
        <v>21</v>
      </c>
      <c r="B345" t="s">
        <v>18</v>
      </c>
      <c r="C345" t="b">
        <v>1</v>
      </c>
    </row>
    <row r="346" spans="1:3" x14ac:dyDescent="0.2">
      <c r="A346" t="s">
        <v>22</v>
      </c>
      <c r="B346" t="s">
        <v>14</v>
      </c>
      <c r="C346" t="b">
        <v>1</v>
      </c>
    </row>
    <row r="347" spans="1:3" x14ac:dyDescent="0.2">
      <c r="A347" t="s">
        <v>22</v>
      </c>
      <c r="B347" t="s">
        <v>18</v>
      </c>
      <c r="C347" t="b">
        <v>0</v>
      </c>
    </row>
    <row r="348" spans="1:3" x14ac:dyDescent="0.2">
      <c r="A348" t="s">
        <v>22</v>
      </c>
      <c r="B348" t="s">
        <v>14</v>
      </c>
      <c r="C348" t="b">
        <v>1</v>
      </c>
    </row>
    <row r="349" spans="1:3" x14ac:dyDescent="0.2">
      <c r="A349" t="s">
        <v>22</v>
      </c>
      <c r="B349" t="s">
        <v>18</v>
      </c>
      <c r="C349" t="b">
        <v>0</v>
      </c>
    </row>
    <row r="350" spans="1:3" x14ac:dyDescent="0.2">
      <c r="A350" t="s">
        <v>23</v>
      </c>
      <c r="B350" t="s">
        <v>14</v>
      </c>
      <c r="C350" t="b">
        <v>1</v>
      </c>
    </row>
    <row r="351" spans="1:3" x14ac:dyDescent="0.2">
      <c r="A351" t="s">
        <v>23</v>
      </c>
      <c r="B351" t="s">
        <v>18</v>
      </c>
      <c r="C351" t="b">
        <v>1</v>
      </c>
    </row>
    <row r="352" spans="1:3" x14ac:dyDescent="0.2">
      <c r="A352" t="s">
        <v>23</v>
      </c>
      <c r="B352" t="s">
        <v>14</v>
      </c>
      <c r="C352" t="b">
        <v>1</v>
      </c>
    </row>
    <row r="353" spans="1:3" x14ac:dyDescent="0.2">
      <c r="A353" t="s">
        <v>23</v>
      </c>
      <c r="B353" t="s">
        <v>18</v>
      </c>
      <c r="C353" t="b">
        <v>1</v>
      </c>
    </row>
    <row r="354" spans="1:3" x14ac:dyDescent="0.2">
      <c r="A354" t="s">
        <v>24</v>
      </c>
      <c r="B354" t="s">
        <v>14</v>
      </c>
      <c r="C354" t="b">
        <v>0</v>
      </c>
    </row>
    <row r="355" spans="1:3" x14ac:dyDescent="0.2">
      <c r="A355" t="s">
        <v>24</v>
      </c>
      <c r="B355" t="s">
        <v>18</v>
      </c>
      <c r="C355" t="b">
        <v>1</v>
      </c>
    </row>
    <row r="356" spans="1:3" x14ac:dyDescent="0.2">
      <c r="A356" t="s">
        <v>24</v>
      </c>
      <c r="B356" t="s">
        <v>14</v>
      </c>
      <c r="C356" t="b">
        <v>0</v>
      </c>
    </row>
    <row r="357" spans="1:3" x14ac:dyDescent="0.2">
      <c r="A357" t="s">
        <v>24</v>
      </c>
      <c r="B357" t="s">
        <v>18</v>
      </c>
      <c r="C357" t="b">
        <v>1</v>
      </c>
    </row>
    <row r="358" spans="1:3" x14ac:dyDescent="0.2">
      <c r="A358" t="s">
        <v>25</v>
      </c>
      <c r="B358" t="s">
        <v>14</v>
      </c>
      <c r="C358" t="b">
        <v>1</v>
      </c>
    </row>
    <row r="359" spans="1:3" x14ac:dyDescent="0.2">
      <c r="A359" t="s">
        <v>25</v>
      </c>
      <c r="B359" t="s">
        <v>18</v>
      </c>
      <c r="C359" t="b">
        <v>1</v>
      </c>
    </row>
    <row r="360" spans="1:3" x14ac:dyDescent="0.2">
      <c r="A360" t="s">
        <v>25</v>
      </c>
      <c r="B360" t="s">
        <v>14</v>
      </c>
      <c r="C360" t="b">
        <v>1</v>
      </c>
    </row>
    <row r="361" spans="1:3" x14ac:dyDescent="0.2">
      <c r="A361" t="s">
        <v>25</v>
      </c>
      <c r="B361" t="s">
        <v>18</v>
      </c>
      <c r="C361" t="b">
        <v>0</v>
      </c>
    </row>
    <row r="362" spans="1:3" x14ac:dyDescent="0.2">
      <c r="A362" t="s">
        <v>20</v>
      </c>
      <c r="B362" t="s">
        <v>14</v>
      </c>
      <c r="C362" t="b">
        <v>0</v>
      </c>
    </row>
    <row r="363" spans="1:3" x14ac:dyDescent="0.2">
      <c r="A363" t="s">
        <v>20</v>
      </c>
      <c r="B363" t="s">
        <v>18</v>
      </c>
      <c r="C363" t="b">
        <v>1</v>
      </c>
    </row>
    <row r="364" spans="1:3" x14ac:dyDescent="0.2">
      <c r="A364" t="s">
        <v>20</v>
      </c>
      <c r="B364" t="s">
        <v>14</v>
      </c>
      <c r="C364" t="b">
        <v>0</v>
      </c>
    </row>
    <row r="365" spans="1:3" x14ac:dyDescent="0.2">
      <c r="A365" t="s">
        <v>20</v>
      </c>
      <c r="B365" t="s">
        <v>18</v>
      </c>
      <c r="C365" t="b">
        <v>1</v>
      </c>
    </row>
    <row r="366" spans="1:3" x14ac:dyDescent="0.2">
      <c r="A366" t="s">
        <v>13</v>
      </c>
      <c r="B366" t="s">
        <v>14</v>
      </c>
      <c r="C366" t="b">
        <v>1</v>
      </c>
    </row>
    <row r="367" spans="1:3" x14ac:dyDescent="0.2">
      <c r="A367" t="s">
        <v>13</v>
      </c>
      <c r="B367" t="s">
        <v>18</v>
      </c>
      <c r="C367" t="b">
        <v>1</v>
      </c>
    </row>
    <row r="368" spans="1:3" x14ac:dyDescent="0.2">
      <c r="A368" t="s">
        <v>13</v>
      </c>
      <c r="B368" t="s">
        <v>14</v>
      </c>
      <c r="C368" t="b">
        <v>1</v>
      </c>
    </row>
    <row r="369" spans="1:3" x14ac:dyDescent="0.2">
      <c r="A369" t="s">
        <v>13</v>
      </c>
      <c r="B369" t="s">
        <v>18</v>
      </c>
      <c r="C369" t="b">
        <v>1</v>
      </c>
    </row>
    <row r="370" spans="1:3" x14ac:dyDescent="0.2">
      <c r="A370" t="s">
        <v>19</v>
      </c>
      <c r="B370" t="s">
        <v>14</v>
      </c>
      <c r="C370" t="b">
        <v>1</v>
      </c>
    </row>
    <row r="371" spans="1:3" x14ac:dyDescent="0.2">
      <c r="A371" t="s">
        <v>19</v>
      </c>
      <c r="B371" t="s">
        <v>18</v>
      </c>
      <c r="C371" t="b">
        <v>1</v>
      </c>
    </row>
    <row r="372" spans="1:3" x14ac:dyDescent="0.2">
      <c r="A372" t="s">
        <v>19</v>
      </c>
      <c r="B372" t="s">
        <v>14</v>
      </c>
      <c r="C372" t="b">
        <v>1</v>
      </c>
    </row>
    <row r="373" spans="1:3" x14ac:dyDescent="0.2">
      <c r="A373" t="s">
        <v>19</v>
      </c>
      <c r="B373" t="s">
        <v>18</v>
      </c>
      <c r="C373" t="b">
        <v>1</v>
      </c>
    </row>
    <row r="374" spans="1:3" x14ac:dyDescent="0.2">
      <c r="A374" t="s">
        <v>21</v>
      </c>
      <c r="B374" t="s">
        <v>14</v>
      </c>
      <c r="C374" t="b">
        <v>1</v>
      </c>
    </row>
    <row r="375" spans="1:3" x14ac:dyDescent="0.2">
      <c r="A375" t="s">
        <v>21</v>
      </c>
      <c r="B375" t="s">
        <v>18</v>
      </c>
      <c r="C375" t="b">
        <v>1</v>
      </c>
    </row>
    <row r="376" spans="1:3" x14ac:dyDescent="0.2">
      <c r="A376" t="s">
        <v>21</v>
      </c>
      <c r="B376" t="s">
        <v>14</v>
      </c>
      <c r="C376" t="b">
        <v>1</v>
      </c>
    </row>
    <row r="377" spans="1:3" x14ac:dyDescent="0.2">
      <c r="A377" t="s">
        <v>21</v>
      </c>
      <c r="B377" t="s">
        <v>18</v>
      </c>
      <c r="C377" t="b">
        <v>0</v>
      </c>
    </row>
    <row r="378" spans="1:3" x14ac:dyDescent="0.2">
      <c r="A378" t="s">
        <v>22</v>
      </c>
      <c r="B378" t="s">
        <v>14</v>
      </c>
      <c r="C378" t="b">
        <v>1</v>
      </c>
    </row>
    <row r="379" spans="1:3" x14ac:dyDescent="0.2">
      <c r="A379" t="s">
        <v>22</v>
      </c>
      <c r="B379" t="s">
        <v>18</v>
      </c>
      <c r="C379" t="b">
        <v>0</v>
      </c>
    </row>
    <row r="380" spans="1:3" x14ac:dyDescent="0.2">
      <c r="A380" t="s">
        <v>22</v>
      </c>
      <c r="B380" t="s">
        <v>14</v>
      </c>
      <c r="C380" t="b">
        <v>1</v>
      </c>
    </row>
    <row r="381" spans="1:3" x14ac:dyDescent="0.2">
      <c r="A381" t="s">
        <v>22</v>
      </c>
      <c r="B381" t="s">
        <v>18</v>
      </c>
      <c r="C381" t="b">
        <v>1</v>
      </c>
    </row>
    <row r="382" spans="1:3" x14ac:dyDescent="0.2">
      <c r="A382" t="s">
        <v>23</v>
      </c>
      <c r="B382" t="s">
        <v>14</v>
      </c>
      <c r="C382" t="b">
        <v>1</v>
      </c>
    </row>
    <row r="383" spans="1:3" x14ac:dyDescent="0.2">
      <c r="A383" t="s">
        <v>23</v>
      </c>
      <c r="B383" t="s">
        <v>18</v>
      </c>
      <c r="C383" t="b">
        <v>1</v>
      </c>
    </row>
    <row r="384" spans="1:3" x14ac:dyDescent="0.2">
      <c r="A384" t="s">
        <v>23</v>
      </c>
      <c r="B384" t="s">
        <v>14</v>
      </c>
      <c r="C384" t="b">
        <v>1</v>
      </c>
    </row>
    <row r="385" spans="1:3" x14ac:dyDescent="0.2">
      <c r="A385" t="s">
        <v>23</v>
      </c>
      <c r="B385" t="s">
        <v>18</v>
      </c>
      <c r="C385" t="b">
        <v>1</v>
      </c>
    </row>
    <row r="386" spans="1:3" x14ac:dyDescent="0.2">
      <c r="A386" t="s">
        <v>24</v>
      </c>
      <c r="B386" t="s">
        <v>14</v>
      </c>
      <c r="C386" t="b">
        <v>0</v>
      </c>
    </row>
    <row r="387" spans="1:3" x14ac:dyDescent="0.2">
      <c r="A387" t="s">
        <v>24</v>
      </c>
      <c r="B387" t="s">
        <v>18</v>
      </c>
      <c r="C387" t="b">
        <v>1</v>
      </c>
    </row>
    <row r="388" spans="1:3" x14ac:dyDescent="0.2">
      <c r="A388" t="s">
        <v>24</v>
      </c>
      <c r="B388" t="s">
        <v>14</v>
      </c>
      <c r="C388" t="b">
        <v>0</v>
      </c>
    </row>
    <row r="389" spans="1:3" x14ac:dyDescent="0.2">
      <c r="A389" t="s">
        <v>24</v>
      </c>
      <c r="B389" t="s">
        <v>18</v>
      </c>
      <c r="C389" t="b">
        <v>0</v>
      </c>
    </row>
    <row r="390" spans="1:3" x14ac:dyDescent="0.2">
      <c r="A390" t="s">
        <v>25</v>
      </c>
      <c r="B390" t="s">
        <v>14</v>
      </c>
      <c r="C390" t="b">
        <v>1</v>
      </c>
    </row>
    <row r="391" spans="1:3" x14ac:dyDescent="0.2">
      <c r="A391" t="s">
        <v>25</v>
      </c>
      <c r="B391" t="s">
        <v>18</v>
      </c>
      <c r="C391" t="b">
        <v>1</v>
      </c>
    </row>
    <row r="392" spans="1:3" x14ac:dyDescent="0.2">
      <c r="A392" t="s">
        <v>25</v>
      </c>
      <c r="B392" t="s">
        <v>14</v>
      </c>
      <c r="C392" t="b">
        <v>1</v>
      </c>
    </row>
    <row r="393" spans="1:3" x14ac:dyDescent="0.2">
      <c r="A393" t="s">
        <v>25</v>
      </c>
      <c r="B393" t="s">
        <v>18</v>
      </c>
      <c r="C393" t="b">
        <v>1</v>
      </c>
    </row>
    <row r="394" spans="1:3" x14ac:dyDescent="0.2">
      <c r="A394" t="s">
        <v>20</v>
      </c>
      <c r="B394" t="s">
        <v>14</v>
      </c>
      <c r="C394" t="b">
        <v>0</v>
      </c>
    </row>
    <row r="395" spans="1:3" x14ac:dyDescent="0.2">
      <c r="A395" t="s">
        <v>20</v>
      </c>
      <c r="B395" t="s">
        <v>18</v>
      </c>
      <c r="C395" t="b">
        <v>0</v>
      </c>
    </row>
    <row r="396" spans="1:3" x14ac:dyDescent="0.2">
      <c r="A396" t="s">
        <v>20</v>
      </c>
      <c r="B396" t="s">
        <v>14</v>
      </c>
      <c r="C396" t="b">
        <v>0</v>
      </c>
    </row>
    <row r="397" spans="1:3" x14ac:dyDescent="0.2">
      <c r="A397" t="s">
        <v>20</v>
      </c>
      <c r="B397" t="s">
        <v>18</v>
      </c>
      <c r="C397" t="b">
        <v>0</v>
      </c>
    </row>
    <row r="398" spans="1:3" x14ac:dyDescent="0.2">
      <c r="A398" t="s">
        <v>13</v>
      </c>
      <c r="B398" t="s">
        <v>14</v>
      </c>
      <c r="C398" t="b">
        <v>1</v>
      </c>
    </row>
    <row r="399" spans="1:3" x14ac:dyDescent="0.2">
      <c r="A399" t="s">
        <v>13</v>
      </c>
      <c r="B399" t="s">
        <v>18</v>
      </c>
      <c r="C399" t="b">
        <v>1</v>
      </c>
    </row>
    <row r="400" spans="1:3" x14ac:dyDescent="0.2">
      <c r="A400" t="s">
        <v>19</v>
      </c>
      <c r="B400" t="s">
        <v>14</v>
      </c>
      <c r="C400" t="b">
        <v>1</v>
      </c>
    </row>
    <row r="401" spans="1:3" x14ac:dyDescent="0.2">
      <c r="A401" t="s">
        <v>19</v>
      </c>
      <c r="B401" t="s">
        <v>18</v>
      </c>
      <c r="C401" t="b">
        <v>1</v>
      </c>
    </row>
    <row r="402" spans="1:3" x14ac:dyDescent="0.2">
      <c r="A402" t="s">
        <v>19</v>
      </c>
      <c r="B402" t="s">
        <v>14</v>
      </c>
      <c r="C402" t="b">
        <v>1</v>
      </c>
    </row>
    <row r="403" spans="1:3" x14ac:dyDescent="0.2">
      <c r="A403" t="s">
        <v>19</v>
      </c>
      <c r="B403" t="s">
        <v>18</v>
      </c>
      <c r="C403" t="b">
        <v>1</v>
      </c>
    </row>
    <row r="404" spans="1:3" x14ac:dyDescent="0.2">
      <c r="A404" t="s">
        <v>21</v>
      </c>
      <c r="B404" t="s">
        <v>14</v>
      </c>
      <c r="C404" t="b">
        <v>1</v>
      </c>
    </row>
    <row r="405" spans="1:3" x14ac:dyDescent="0.2">
      <c r="A405" t="s">
        <v>21</v>
      </c>
      <c r="B405" t="s">
        <v>18</v>
      </c>
      <c r="C405" t="b">
        <v>1</v>
      </c>
    </row>
    <row r="406" spans="1:3" x14ac:dyDescent="0.2">
      <c r="A406" t="s">
        <v>21</v>
      </c>
      <c r="B406" t="s">
        <v>14</v>
      </c>
      <c r="C406" t="b">
        <v>1</v>
      </c>
    </row>
    <row r="407" spans="1:3" x14ac:dyDescent="0.2">
      <c r="A407" t="s">
        <v>21</v>
      </c>
      <c r="B407" t="s">
        <v>18</v>
      </c>
      <c r="C407" t="b">
        <v>0</v>
      </c>
    </row>
    <row r="408" spans="1:3" x14ac:dyDescent="0.2">
      <c r="A408" t="s">
        <v>22</v>
      </c>
      <c r="B408" t="s">
        <v>14</v>
      </c>
      <c r="C408" t="b">
        <v>1</v>
      </c>
    </row>
    <row r="409" spans="1:3" x14ac:dyDescent="0.2">
      <c r="A409" t="s">
        <v>22</v>
      </c>
      <c r="B409" t="s">
        <v>18</v>
      </c>
      <c r="C409" t="b">
        <v>0</v>
      </c>
    </row>
    <row r="410" spans="1:3" x14ac:dyDescent="0.2">
      <c r="A410" t="s">
        <v>22</v>
      </c>
      <c r="B410" t="s">
        <v>14</v>
      </c>
      <c r="C410" t="b">
        <v>1</v>
      </c>
    </row>
    <row r="411" spans="1:3" x14ac:dyDescent="0.2">
      <c r="A411" t="s">
        <v>22</v>
      </c>
      <c r="B411" t="s">
        <v>18</v>
      </c>
      <c r="C411" t="b">
        <v>1</v>
      </c>
    </row>
    <row r="412" spans="1:3" x14ac:dyDescent="0.2">
      <c r="A412" t="s">
        <v>23</v>
      </c>
      <c r="B412" t="s">
        <v>14</v>
      </c>
      <c r="C412" t="b">
        <v>1</v>
      </c>
    </row>
    <row r="413" spans="1:3" x14ac:dyDescent="0.2">
      <c r="A413" t="s">
        <v>23</v>
      </c>
      <c r="B413" t="s">
        <v>18</v>
      </c>
      <c r="C413" t="b">
        <v>1</v>
      </c>
    </row>
    <row r="414" spans="1:3" x14ac:dyDescent="0.2">
      <c r="A414" t="s">
        <v>23</v>
      </c>
      <c r="B414" t="s">
        <v>14</v>
      </c>
      <c r="C414" t="b">
        <v>1</v>
      </c>
    </row>
    <row r="415" spans="1:3" x14ac:dyDescent="0.2">
      <c r="A415" t="s">
        <v>23</v>
      </c>
      <c r="B415" t="s">
        <v>18</v>
      </c>
      <c r="C415" t="b">
        <v>1</v>
      </c>
    </row>
    <row r="416" spans="1:3" x14ac:dyDescent="0.2">
      <c r="A416" t="s">
        <v>24</v>
      </c>
      <c r="B416" t="s">
        <v>14</v>
      </c>
      <c r="C416" t="b">
        <v>0</v>
      </c>
    </row>
    <row r="417" spans="1:3" x14ac:dyDescent="0.2">
      <c r="A417" t="s">
        <v>24</v>
      </c>
      <c r="B417" t="s">
        <v>18</v>
      </c>
      <c r="C417" t="b">
        <v>1</v>
      </c>
    </row>
    <row r="418" spans="1:3" x14ac:dyDescent="0.2">
      <c r="A418" t="s">
        <v>24</v>
      </c>
      <c r="B418" t="s">
        <v>14</v>
      </c>
      <c r="C418" t="b">
        <v>0</v>
      </c>
    </row>
    <row r="419" spans="1:3" x14ac:dyDescent="0.2">
      <c r="A419" t="s">
        <v>24</v>
      </c>
      <c r="B419" t="s">
        <v>18</v>
      </c>
      <c r="C419" t="b">
        <v>1</v>
      </c>
    </row>
    <row r="420" spans="1:3" x14ac:dyDescent="0.2">
      <c r="A420" t="s">
        <v>25</v>
      </c>
      <c r="B420" t="s">
        <v>14</v>
      </c>
      <c r="C420" t="b">
        <v>1</v>
      </c>
    </row>
    <row r="421" spans="1:3" x14ac:dyDescent="0.2">
      <c r="A421" t="s">
        <v>25</v>
      </c>
      <c r="B421" t="s">
        <v>18</v>
      </c>
      <c r="C421" t="b">
        <v>1</v>
      </c>
    </row>
    <row r="422" spans="1:3" x14ac:dyDescent="0.2">
      <c r="A422" t="s">
        <v>25</v>
      </c>
      <c r="B422" t="s">
        <v>14</v>
      </c>
      <c r="C422" t="b">
        <v>1</v>
      </c>
    </row>
    <row r="423" spans="1:3" x14ac:dyDescent="0.2">
      <c r="A423" t="s">
        <v>25</v>
      </c>
      <c r="B423" t="s">
        <v>18</v>
      </c>
      <c r="C423" t="b">
        <v>1</v>
      </c>
    </row>
    <row r="424" spans="1:3" x14ac:dyDescent="0.2">
      <c r="A424" t="s">
        <v>20</v>
      </c>
      <c r="B424" t="s">
        <v>14</v>
      </c>
      <c r="C424" t="b">
        <v>0</v>
      </c>
    </row>
    <row r="425" spans="1:3" x14ac:dyDescent="0.2">
      <c r="A425" t="s">
        <v>20</v>
      </c>
      <c r="B425" t="s">
        <v>18</v>
      </c>
      <c r="C425" t="b">
        <v>0</v>
      </c>
    </row>
    <row r="426" spans="1:3" x14ac:dyDescent="0.2">
      <c r="A426" t="s">
        <v>20</v>
      </c>
      <c r="B426" t="s">
        <v>14</v>
      </c>
      <c r="C426" t="b">
        <v>0</v>
      </c>
    </row>
    <row r="427" spans="1:3" x14ac:dyDescent="0.2">
      <c r="A427" t="s">
        <v>20</v>
      </c>
      <c r="B427" t="s">
        <v>18</v>
      </c>
      <c r="C427" t="b">
        <v>1</v>
      </c>
    </row>
    <row r="428" spans="1:3" x14ac:dyDescent="0.2">
      <c r="A428" t="s">
        <v>13</v>
      </c>
      <c r="B428" t="s">
        <v>14</v>
      </c>
      <c r="C428" t="b">
        <v>1</v>
      </c>
    </row>
    <row r="429" spans="1:3" x14ac:dyDescent="0.2">
      <c r="A429" t="s">
        <v>13</v>
      </c>
      <c r="B429" t="s">
        <v>18</v>
      </c>
      <c r="C429" t="b">
        <v>1</v>
      </c>
    </row>
    <row r="430" spans="1:3" x14ac:dyDescent="0.2">
      <c r="A430" t="s">
        <v>13</v>
      </c>
      <c r="B430" t="s">
        <v>14</v>
      </c>
      <c r="C430" t="b">
        <v>1</v>
      </c>
    </row>
    <row r="431" spans="1:3" x14ac:dyDescent="0.2">
      <c r="A431" t="s">
        <v>13</v>
      </c>
      <c r="B431" t="s">
        <v>18</v>
      </c>
      <c r="C431" t="b">
        <v>1</v>
      </c>
    </row>
    <row r="432" spans="1:3" x14ac:dyDescent="0.2">
      <c r="A432" t="s">
        <v>13</v>
      </c>
      <c r="B432" t="s">
        <v>14</v>
      </c>
      <c r="C432" t="b">
        <v>1</v>
      </c>
    </row>
    <row r="433" spans="1:3" x14ac:dyDescent="0.2">
      <c r="A433" t="s">
        <v>13</v>
      </c>
      <c r="B433" t="s">
        <v>18</v>
      </c>
      <c r="C433" t="b">
        <v>1</v>
      </c>
    </row>
    <row r="434" spans="1:3" x14ac:dyDescent="0.2">
      <c r="A434" t="s">
        <v>19</v>
      </c>
      <c r="B434" t="s">
        <v>14</v>
      </c>
      <c r="C434" t="b">
        <v>1</v>
      </c>
    </row>
    <row r="435" spans="1:3" x14ac:dyDescent="0.2">
      <c r="A435" t="s">
        <v>19</v>
      </c>
      <c r="B435" t="s">
        <v>18</v>
      </c>
      <c r="C435" t="b">
        <v>1</v>
      </c>
    </row>
    <row r="436" spans="1:3" x14ac:dyDescent="0.2">
      <c r="A436" t="s">
        <v>19</v>
      </c>
      <c r="B436" t="s">
        <v>14</v>
      </c>
      <c r="C436" t="b">
        <v>1</v>
      </c>
    </row>
    <row r="437" spans="1:3" x14ac:dyDescent="0.2">
      <c r="A437" t="s">
        <v>19</v>
      </c>
      <c r="B437" t="s">
        <v>18</v>
      </c>
      <c r="C437" t="b">
        <v>1</v>
      </c>
    </row>
    <row r="438" spans="1:3" x14ac:dyDescent="0.2">
      <c r="A438" t="s">
        <v>19</v>
      </c>
      <c r="B438" t="s">
        <v>14</v>
      </c>
      <c r="C438" t="b">
        <v>1</v>
      </c>
    </row>
    <row r="439" spans="1:3" x14ac:dyDescent="0.2">
      <c r="A439" t="s">
        <v>19</v>
      </c>
      <c r="B439" t="s">
        <v>18</v>
      </c>
      <c r="C439" t="b">
        <v>1</v>
      </c>
    </row>
    <row r="440" spans="1:3" x14ac:dyDescent="0.2">
      <c r="A440" t="s">
        <v>21</v>
      </c>
      <c r="B440" t="s">
        <v>14</v>
      </c>
      <c r="C440" t="b">
        <v>1</v>
      </c>
    </row>
    <row r="441" spans="1:3" x14ac:dyDescent="0.2">
      <c r="A441" t="s">
        <v>21</v>
      </c>
      <c r="B441" t="s">
        <v>18</v>
      </c>
      <c r="C441" t="b">
        <v>1</v>
      </c>
    </row>
    <row r="442" spans="1:3" x14ac:dyDescent="0.2">
      <c r="A442" t="s">
        <v>21</v>
      </c>
      <c r="B442" t="s">
        <v>14</v>
      </c>
      <c r="C442" t="b">
        <v>1</v>
      </c>
    </row>
    <row r="443" spans="1:3" x14ac:dyDescent="0.2">
      <c r="A443" t="s">
        <v>21</v>
      </c>
      <c r="B443" t="s">
        <v>18</v>
      </c>
      <c r="C443" t="b">
        <v>1</v>
      </c>
    </row>
    <row r="444" spans="1:3" x14ac:dyDescent="0.2">
      <c r="A444" t="s">
        <v>21</v>
      </c>
      <c r="B444" t="s">
        <v>14</v>
      </c>
      <c r="C444" t="b">
        <v>1</v>
      </c>
    </row>
    <row r="445" spans="1:3" x14ac:dyDescent="0.2">
      <c r="A445" t="s">
        <v>21</v>
      </c>
      <c r="B445" t="s">
        <v>18</v>
      </c>
      <c r="C445" t="b">
        <v>1</v>
      </c>
    </row>
    <row r="446" spans="1:3" x14ac:dyDescent="0.2">
      <c r="A446" t="s">
        <v>22</v>
      </c>
      <c r="B446" t="s">
        <v>14</v>
      </c>
      <c r="C446" t="b">
        <v>1</v>
      </c>
    </row>
    <row r="447" spans="1:3" x14ac:dyDescent="0.2">
      <c r="A447" t="s">
        <v>22</v>
      </c>
      <c r="B447" t="s">
        <v>18</v>
      </c>
      <c r="C447" t="b">
        <v>0</v>
      </c>
    </row>
    <row r="448" spans="1:3" x14ac:dyDescent="0.2">
      <c r="A448" t="s">
        <v>22</v>
      </c>
      <c r="B448" t="s">
        <v>14</v>
      </c>
      <c r="C448" t="b">
        <v>1</v>
      </c>
    </row>
    <row r="449" spans="1:3" x14ac:dyDescent="0.2">
      <c r="A449" t="s">
        <v>22</v>
      </c>
      <c r="B449" t="s">
        <v>18</v>
      </c>
      <c r="C449" t="b">
        <v>1</v>
      </c>
    </row>
    <row r="450" spans="1:3" x14ac:dyDescent="0.2">
      <c r="A450" t="s">
        <v>22</v>
      </c>
      <c r="B450" t="s">
        <v>14</v>
      </c>
      <c r="C450" t="b">
        <v>1</v>
      </c>
    </row>
    <row r="451" spans="1:3" x14ac:dyDescent="0.2">
      <c r="A451" t="s">
        <v>22</v>
      </c>
      <c r="B451" t="s">
        <v>18</v>
      </c>
      <c r="C451" t="b">
        <v>0</v>
      </c>
    </row>
    <row r="452" spans="1:3" x14ac:dyDescent="0.2">
      <c r="A452" t="s">
        <v>23</v>
      </c>
      <c r="B452" t="s">
        <v>14</v>
      </c>
      <c r="C452" t="b">
        <v>1</v>
      </c>
    </row>
    <row r="453" spans="1:3" x14ac:dyDescent="0.2">
      <c r="A453" t="s">
        <v>23</v>
      </c>
      <c r="B453" t="s">
        <v>18</v>
      </c>
      <c r="C453" t="b">
        <v>1</v>
      </c>
    </row>
    <row r="454" spans="1:3" x14ac:dyDescent="0.2">
      <c r="A454" t="s">
        <v>23</v>
      </c>
      <c r="B454" t="s">
        <v>14</v>
      </c>
      <c r="C454" t="b">
        <v>1</v>
      </c>
    </row>
    <row r="455" spans="1:3" x14ac:dyDescent="0.2">
      <c r="A455" t="s">
        <v>23</v>
      </c>
      <c r="B455" t="s">
        <v>18</v>
      </c>
      <c r="C455" t="b">
        <v>1</v>
      </c>
    </row>
    <row r="456" spans="1:3" x14ac:dyDescent="0.2">
      <c r="A456" t="s">
        <v>23</v>
      </c>
      <c r="B456" t="s">
        <v>14</v>
      </c>
      <c r="C456" t="b">
        <v>1</v>
      </c>
    </row>
    <row r="457" spans="1:3" x14ac:dyDescent="0.2">
      <c r="A457" t="s">
        <v>23</v>
      </c>
      <c r="B457" t="s">
        <v>18</v>
      </c>
      <c r="C457" t="b">
        <v>1</v>
      </c>
    </row>
    <row r="458" spans="1:3" x14ac:dyDescent="0.2">
      <c r="A458" t="s">
        <v>24</v>
      </c>
      <c r="B458" t="s">
        <v>14</v>
      </c>
      <c r="C458" t="b">
        <v>0</v>
      </c>
    </row>
    <row r="459" spans="1:3" x14ac:dyDescent="0.2">
      <c r="A459" t="s">
        <v>24</v>
      </c>
      <c r="B459" t="s">
        <v>18</v>
      </c>
      <c r="C459" t="b">
        <v>1</v>
      </c>
    </row>
    <row r="460" spans="1:3" x14ac:dyDescent="0.2">
      <c r="A460" t="s">
        <v>24</v>
      </c>
      <c r="B460" t="s">
        <v>14</v>
      </c>
      <c r="C460" t="b">
        <v>0</v>
      </c>
    </row>
    <row r="461" spans="1:3" x14ac:dyDescent="0.2">
      <c r="A461" t="s">
        <v>24</v>
      </c>
      <c r="B461" t="s">
        <v>18</v>
      </c>
      <c r="C461" t="b">
        <v>1</v>
      </c>
    </row>
    <row r="462" spans="1:3" x14ac:dyDescent="0.2">
      <c r="A462" t="s">
        <v>24</v>
      </c>
      <c r="B462" t="s">
        <v>14</v>
      </c>
      <c r="C462" t="b">
        <v>1</v>
      </c>
    </row>
    <row r="463" spans="1:3" x14ac:dyDescent="0.2">
      <c r="A463" t="s">
        <v>24</v>
      </c>
      <c r="B463" t="s">
        <v>18</v>
      </c>
      <c r="C463" t="b">
        <v>1</v>
      </c>
    </row>
    <row r="464" spans="1:3" x14ac:dyDescent="0.2">
      <c r="A464" t="s">
        <v>25</v>
      </c>
      <c r="B464" t="s">
        <v>14</v>
      </c>
      <c r="C464" t="b">
        <v>1</v>
      </c>
    </row>
    <row r="465" spans="1:3" x14ac:dyDescent="0.2">
      <c r="A465" t="s">
        <v>25</v>
      </c>
      <c r="B465" t="s">
        <v>18</v>
      </c>
      <c r="C465" t="b">
        <v>1</v>
      </c>
    </row>
    <row r="466" spans="1:3" x14ac:dyDescent="0.2">
      <c r="A466" t="s">
        <v>25</v>
      </c>
      <c r="B466" t="s">
        <v>14</v>
      </c>
      <c r="C466" t="b">
        <v>1</v>
      </c>
    </row>
    <row r="467" spans="1:3" x14ac:dyDescent="0.2">
      <c r="A467" t="s">
        <v>25</v>
      </c>
      <c r="B467" t="s">
        <v>18</v>
      </c>
      <c r="C467" t="b">
        <v>1</v>
      </c>
    </row>
    <row r="468" spans="1:3" x14ac:dyDescent="0.2">
      <c r="A468" t="s">
        <v>25</v>
      </c>
      <c r="B468" t="s">
        <v>14</v>
      </c>
      <c r="C468" t="b">
        <v>1</v>
      </c>
    </row>
    <row r="469" spans="1:3" x14ac:dyDescent="0.2">
      <c r="A469" t="s">
        <v>25</v>
      </c>
      <c r="B469" t="s">
        <v>18</v>
      </c>
      <c r="C469" t="b">
        <v>1</v>
      </c>
    </row>
    <row r="470" spans="1:3" x14ac:dyDescent="0.2">
      <c r="A470" t="s">
        <v>20</v>
      </c>
      <c r="B470" t="s">
        <v>14</v>
      </c>
      <c r="C470" t="b">
        <v>1</v>
      </c>
    </row>
    <row r="471" spans="1:3" x14ac:dyDescent="0.2">
      <c r="A471" t="s">
        <v>20</v>
      </c>
      <c r="B471" t="s">
        <v>18</v>
      </c>
      <c r="C471" t="b">
        <v>1</v>
      </c>
    </row>
    <row r="472" spans="1:3" x14ac:dyDescent="0.2">
      <c r="A472" t="s">
        <v>20</v>
      </c>
      <c r="B472" t="s">
        <v>14</v>
      </c>
      <c r="C472" t="b">
        <v>1</v>
      </c>
    </row>
    <row r="473" spans="1:3" x14ac:dyDescent="0.2">
      <c r="A473" t="s">
        <v>20</v>
      </c>
      <c r="B473" t="s">
        <v>18</v>
      </c>
      <c r="C473" t="b">
        <v>0</v>
      </c>
    </row>
    <row r="474" spans="1:3" x14ac:dyDescent="0.2">
      <c r="A474" t="s">
        <v>20</v>
      </c>
      <c r="B474" t="s">
        <v>14</v>
      </c>
      <c r="C474" t="b">
        <v>0</v>
      </c>
    </row>
    <row r="475" spans="1:3" x14ac:dyDescent="0.2">
      <c r="A475" t="s">
        <v>20</v>
      </c>
      <c r="B475" t="s">
        <v>18</v>
      </c>
      <c r="C475" t="b">
        <v>0</v>
      </c>
    </row>
    <row r="476" spans="1:3" x14ac:dyDescent="0.2">
      <c r="A476" t="s">
        <v>13</v>
      </c>
      <c r="B476" t="s">
        <v>14</v>
      </c>
      <c r="C476" t="b">
        <v>1</v>
      </c>
    </row>
    <row r="477" spans="1:3" x14ac:dyDescent="0.2">
      <c r="A477" t="s">
        <v>13</v>
      </c>
      <c r="B477" t="s">
        <v>18</v>
      </c>
      <c r="C477" t="b">
        <v>1</v>
      </c>
    </row>
    <row r="478" spans="1:3" x14ac:dyDescent="0.2">
      <c r="A478" t="s">
        <v>13</v>
      </c>
      <c r="B478" t="s">
        <v>14</v>
      </c>
      <c r="C478" t="b">
        <v>1</v>
      </c>
    </row>
    <row r="479" spans="1:3" x14ac:dyDescent="0.2">
      <c r="A479" t="s">
        <v>13</v>
      </c>
      <c r="B479" t="s">
        <v>18</v>
      </c>
      <c r="C479" t="b">
        <v>1</v>
      </c>
    </row>
    <row r="480" spans="1:3" x14ac:dyDescent="0.2">
      <c r="A480" t="s">
        <v>13</v>
      </c>
      <c r="B480" t="s">
        <v>14</v>
      </c>
      <c r="C480" t="b">
        <v>1</v>
      </c>
    </row>
    <row r="481" spans="1:3" x14ac:dyDescent="0.2">
      <c r="A481" t="s">
        <v>13</v>
      </c>
      <c r="B481" t="s">
        <v>18</v>
      </c>
      <c r="C481" t="b">
        <v>1</v>
      </c>
    </row>
    <row r="482" spans="1:3" x14ac:dyDescent="0.2">
      <c r="A482" t="s">
        <v>19</v>
      </c>
      <c r="B482" t="s">
        <v>14</v>
      </c>
      <c r="C482" t="b">
        <v>1</v>
      </c>
    </row>
    <row r="483" spans="1:3" x14ac:dyDescent="0.2">
      <c r="A483" t="s">
        <v>19</v>
      </c>
      <c r="B483" t="s">
        <v>18</v>
      </c>
      <c r="C483" t="b">
        <v>1</v>
      </c>
    </row>
    <row r="484" spans="1:3" x14ac:dyDescent="0.2">
      <c r="A484" t="s">
        <v>19</v>
      </c>
      <c r="B484" t="s">
        <v>14</v>
      </c>
      <c r="C484" t="b">
        <v>1</v>
      </c>
    </row>
    <row r="485" spans="1:3" x14ac:dyDescent="0.2">
      <c r="A485" t="s">
        <v>19</v>
      </c>
      <c r="B485" t="s">
        <v>18</v>
      </c>
      <c r="C485" t="b">
        <v>1</v>
      </c>
    </row>
    <row r="486" spans="1:3" x14ac:dyDescent="0.2">
      <c r="A486" t="s">
        <v>19</v>
      </c>
      <c r="B486" t="s">
        <v>14</v>
      </c>
      <c r="C486" t="b">
        <v>1</v>
      </c>
    </row>
    <row r="487" spans="1:3" x14ac:dyDescent="0.2">
      <c r="A487" t="s">
        <v>19</v>
      </c>
      <c r="B487" t="s">
        <v>18</v>
      </c>
      <c r="C487" t="b">
        <v>1</v>
      </c>
    </row>
    <row r="488" spans="1:3" x14ac:dyDescent="0.2">
      <c r="A488" t="s">
        <v>21</v>
      </c>
      <c r="B488" t="s">
        <v>14</v>
      </c>
      <c r="C488" t="b">
        <v>1</v>
      </c>
    </row>
    <row r="489" spans="1:3" x14ac:dyDescent="0.2">
      <c r="A489" t="s">
        <v>21</v>
      </c>
      <c r="B489" t="s">
        <v>18</v>
      </c>
      <c r="C489" t="b">
        <v>1</v>
      </c>
    </row>
    <row r="490" spans="1:3" x14ac:dyDescent="0.2">
      <c r="A490" t="s">
        <v>21</v>
      </c>
      <c r="B490" t="s">
        <v>14</v>
      </c>
      <c r="C490" t="b">
        <v>1</v>
      </c>
    </row>
    <row r="491" spans="1:3" x14ac:dyDescent="0.2">
      <c r="A491" t="s">
        <v>21</v>
      </c>
      <c r="B491" t="s">
        <v>18</v>
      </c>
      <c r="C491" t="b">
        <v>1</v>
      </c>
    </row>
    <row r="492" spans="1:3" x14ac:dyDescent="0.2">
      <c r="A492" t="s">
        <v>21</v>
      </c>
      <c r="B492" t="s">
        <v>14</v>
      </c>
      <c r="C492" t="b">
        <v>1</v>
      </c>
    </row>
    <row r="493" spans="1:3" x14ac:dyDescent="0.2">
      <c r="A493" t="s">
        <v>21</v>
      </c>
      <c r="B493" t="s">
        <v>18</v>
      </c>
      <c r="C493" t="b">
        <v>1</v>
      </c>
    </row>
    <row r="494" spans="1:3" x14ac:dyDescent="0.2">
      <c r="A494" t="s">
        <v>22</v>
      </c>
      <c r="B494" t="s">
        <v>14</v>
      </c>
      <c r="C494" t="b">
        <v>1</v>
      </c>
    </row>
    <row r="495" spans="1:3" x14ac:dyDescent="0.2">
      <c r="A495" t="s">
        <v>22</v>
      </c>
      <c r="B495" t="s">
        <v>18</v>
      </c>
      <c r="C495" t="b">
        <v>1</v>
      </c>
    </row>
    <row r="496" spans="1:3" x14ac:dyDescent="0.2">
      <c r="A496" t="s">
        <v>22</v>
      </c>
      <c r="B496" t="s">
        <v>14</v>
      </c>
      <c r="C496" t="b">
        <v>1</v>
      </c>
    </row>
    <row r="497" spans="1:3" x14ac:dyDescent="0.2">
      <c r="A497" t="s">
        <v>22</v>
      </c>
      <c r="B497" t="s">
        <v>18</v>
      </c>
      <c r="C497" t="b">
        <v>0</v>
      </c>
    </row>
    <row r="498" spans="1:3" x14ac:dyDescent="0.2">
      <c r="A498" t="s">
        <v>22</v>
      </c>
      <c r="B498" t="s">
        <v>14</v>
      </c>
      <c r="C498" t="b">
        <v>1</v>
      </c>
    </row>
    <row r="499" spans="1:3" x14ac:dyDescent="0.2">
      <c r="A499" t="s">
        <v>22</v>
      </c>
      <c r="B499" t="s">
        <v>18</v>
      </c>
      <c r="C499" t="b">
        <v>1</v>
      </c>
    </row>
    <row r="500" spans="1:3" x14ac:dyDescent="0.2">
      <c r="A500" t="s">
        <v>23</v>
      </c>
      <c r="B500" t="s">
        <v>14</v>
      </c>
      <c r="C500" t="b">
        <v>1</v>
      </c>
    </row>
    <row r="501" spans="1:3" x14ac:dyDescent="0.2">
      <c r="A501" t="s">
        <v>23</v>
      </c>
      <c r="B501" t="s">
        <v>18</v>
      </c>
      <c r="C501" t="b">
        <v>0</v>
      </c>
    </row>
    <row r="502" spans="1:3" x14ac:dyDescent="0.2">
      <c r="A502" t="s">
        <v>23</v>
      </c>
      <c r="B502" t="s">
        <v>14</v>
      </c>
      <c r="C502" t="b">
        <v>1</v>
      </c>
    </row>
    <row r="503" spans="1:3" x14ac:dyDescent="0.2">
      <c r="A503" t="s">
        <v>23</v>
      </c>
      <c r="B503" t="s">
        <v>18</v>
      </c>
      <c r="C503" t="b">
        <v>1</v>
      </c>
    </row>
    <row r="504" spans="1:3" x14ac:dyDescent="0.2">
      <c r="A504" t="s">
        <v>23</v>
      </c>
      <c r="B504" t="s">
        <v>14</v>
      </c>
      <c r="C504" t="b">
        <v>1</v>
      </c>
    </row>
    <row r="505" spans="1:3" x14ac:dyDescent="0.2">
      <c r="A505" t="s">
        <v>23</v>
      </c>
      <c r="B505" t="s">
        <v>18</v>
      </c>
      <c r="C505" t="b">
        <v>1</v>
      </c>
    </row>
    <row r="506" spans="1:3" x14ac:dyDescent="0.2">
      <c r="A506" t="s">
        <v>24</v>
      </c>
      <c r="B506" t="s">
        <v>14</v>
      </c>
      <c r="C506" t="b">
        <v>0</v>
      </c>
    </row>
    <row r="507" spans="1:3" x14ac:dyDescent="0.2">
      <c r="A507" t="s">
        <v>24</v>
      </c>
      <c r="B507" t="s">
        <v>18</v>
      </c>
      <c r="C507" t="b">
        <v>1</v>
      </c>
    </row>
    <row r="508" spans="1:3" x14ac:dyDescent="0.2">
      <c r="A508" t="s">
        <v>24</v>
      </c>
      <c r="B508" t="s">
        <v>14</v>
      </c>
      <c r="C508" t="b">
        <v>0</v>
      </c>
    </row>
    <row r="509" spans="1:3" x14ac:dyDescent="0.2">
      <c r="A509" t="s">
        <v>24</v>
      </c>
      <c r="B509" t="s">
        <v>18</v>
      </c>
      <c r="C509" t="b">
        <v>1</v>
      </c>
    </row>
    <row r="510" spans="1:3" x14ac:dyDescent="0.2">
      <c r="A510" t="s">
        <v>24</v>
      </c>
      <c r="B510" t="s">
        <v>14</v>
      </c>
      <c r="C510" t="b">
        <v>0</v>
      </c>
    </row>
    <row r="511" spans="1:3" x14ac:dyDescent="0.2">
      <c r="A511" t="s">
        <v>24</v>
      </c>
      <c r="B511" t="s">
        <v>18</v>
      </c>
      <c r="C511" t="b">
        <v>1</v>
      </c>
    </row>
    <row r="512" spans="1:3" x14ac:dyDescent="0.2">
      <c r="A512" t="s">
        <v>25</v>
      </c>
      <c r="B512" t="s">
        <v>14</v>
      </c>
      <c r="C512" t="b">
        <v>0</v>
      </c>
    </row>
    <row r="513" spans="1:3" x14ac:dyDescent="0.2">
      <c r="A513" t="s">
        <v>25</v>
      </c>
      <c r="B513" t="s">
        <v>18</v>
      </c>
      <c r="C513" t="b">
        <v>1</v>
      </c>
    </row>
    <row r="514" spans="1:3" x14ac:dyDescent="0.2">
      <c r="A514" t="s">
        <v>25</v>
      </c>
      <c r="B514" t="s">
        <v>14</v>
      </c>
      <c r="C514" t="b">
        <v>1</v>
      </c>
    </row>
    <row r="515" spans="1:3" x14ac:dyDescent="0.2">
      <c r="A515" t="s">
        <v>25</v>
      </c>
      <c r="B515" t="s">
        <v>18</v>
      </c>
      <c r="C515" t="b">
        <v>1</v>
      </c>
    </row>
    <row r="516" spans="1:3" x14ac:dyDescent="0.2">
      <c r="A516" t="s">
        <v>25</v>
      </c>
      <c r="B516" t="s">
        <v>14</v>
      </c>
      <c r="C516" t="b">
        <v>1</v>
      </c>
    </row>
    <row r="517" spans="1:3" x14ac:dyDescent="0.2">
      <c r="A517" t="s">
        <v>25</v>
      </c>
      <c r="B517" t="s">
        <v>18</v>
      </c>
      <c r="C517" t="b">
        <v>1</v>
      </c>
    </row>
    <row r="518" spans="1:3" x14ac:dyDescent="0.2">
      <c r="A518" t="s">
        <v>20</v>
      </c>
      <c r="B518" t="s">
        <v>14</v>
      </c>
      <c r="C518" t="b">
        <v>0</v>
      </c>
    </row>
    <row r="519" spans="1:3" x14ac:dyDescent="0.2">
      <c r="A519" t="s">
        <v>20</v>
      </c>
      <c r="B519" t="s">
        <v>18</v>
      </c>
      <c r="C519" t="b">
        <v>0</v>
      </c>
    </row>
    <row r="520" spans="1:3" x14ac:dyDescent="0.2">
      <c r="A520" t="s">
        <v>20</v>
      </c>
      <c r="B520" t="s">
        <v>14</v>
      </c>
      <c r="C520" t="b">
        <v>1</v>
      </c>
    </row>
    <row r="521" spans="1:3" x14ac:dyDescent="0.2">
      <c r="A521" t="s">
        <v>20</v>
      </c>
      <c r="B521" t="s">
        <v>18</v>
      </c>
      <c r="C521" t="b">
        <v>1</v>
      </c>
    </row>
    <row r="522" spans="1:3" x14ac:dyDescent="0.2">
      <c r="A522" t="s">
        <v>20</v>
      </c>
      <c r="B522" t="s">
        <v>14</v>
      </c>
      <c r="C522" t="b">
        <v>1</v>
      </c>
    </row>
    <row r="523" spans="1:3" x14ac:dyDescent="0.2">
      <c r="A523" t="s">
        <v>20</v>
      </c>
      <c r="B523" t="s">
        <v>18</v>
      </c>
      <c r="C523" t="b">
        <v>1</v>
      </c>
    </row>
    <row r="524" spans="1:3" x14ac:dyDescent="0.2">
      <c r="A524" t="s">
        <v>13</v>
      </c>
      <c r="B524" t="s">
        <v>14</v>
      </c>
      <c r="C524" t="b">
        <v>0</v>
      </c>
    </row>
    <row r="525" spans="1:3" x14ac:dyDescent="0.2">
      <c r="A525" t="s">
        <v>13</v>
      </c>
      <c r="B525" t="s">
        <v>18</v>
      </c>
      <c r="C525" t="b">
        <v>0</v>
      </c>
    </row>
    <row r="526" spans="1:3" x14ac:dyDescent="0.2">
      <c r="A526" t="s">
        <v>13</v>
      </c>
      <c r="B526" t="s">
        <v>14</v>
      </c>
      <c r="C526" t="b">
        <v>1</v>
      </c>
    </row>
    <row r="527" spans="1:3" x14ac:dyDescent="0.2">
      <c r="A527" t="s">
        <v>13</v>
      </c>
      <c r="B527" t="s">
        <v>18</v>
      </c>
      <c r="C527" t="b">
        <v>1</v>
      </c>
    </row>
    <row r="528" spans="1:3" x14ac:dyDescent="0.2">
      <c r="A528" t="s">
        <v>13</v>
      </c>
      <c r="B528" t="s">
        <v>14</v>
      </c>
      <c r="C528" t="b">
        <v>1</v>
      </c>
    </row>
    <row r="529" spans="1:3" x14ac:dyDescent="0.2">
      <c r="A529" t="s">
        <v>13</v>
      </c>
      <c r="B529" t="s">
        <v>18</v>
      </c>
      <c r="C529" t="b">
        <v>1</v>
      </c>
    </row>
    <row r="530" spans="1:3" x14ac:dyDescent="0.2">
      <c r="A530" t="s">
        <v>19</v>
      </c>
      <c r="B530" t="s">
        <v>14</v>
      </c>
      <c r="C530" t="b">
        <v>1</v>
      </c>
    </row>
    <row r="531" spans="1:3" x14ac:dyDescent="0.2">
      <c r="A531" t="s">
        <v>19</v>
      </c>
      <c r="B531" t="s">
        <v>18</v>
      </c>
      <c r="C531" t="b">
        <v>1</v>
      </c>
    </row>
    <row r="532" spans="1:3" x14ac:dyDescent="0.2">
      <c r="A532" t="s">
        <v>19</v>
      </c>
      <c r="B532" t="s">
        <v>14</v>
      </c>
      <c r="C532" t="b">
        <v>1</v>
      </c>
    </row>
    <row r="533" spans="1:3" x14ac:dyDescent="0.2">
      <c r="A533" t="s">
        <v>19</v>
      </c>
      <c r="B533" t="s">
        <v>18</v>
      </c>
      <c r="C533" t="b">
        <v>1</v>
      </c>
    </row>
    <row r="534" spans="1:3" x14ac:dyDescent="0.2">
      <c r="A534" t="s">
        <v>19</v>
      </c>
      <c r="B534" t="s">
        <v>14</v>
      </c>
      <c r="C534" t="b">
        <v>1</v>
      </c>
    </row>
    <row r="535" spans="1:3" x14ac:dyDescent="0.2">
      <c r="A535" t="s">
        <v>19</v>
      </c>
      <c r="B535" t="s">
        <v>18</v>
      </c>
      <c r="C535" t="b">
        <v>1</v>
      </c>
    </row>
    <row r="536" spans="1:3" x14ac:dyDescent="0.2">
      <c r="A536" t="s">
        <v>21</v>
      </c>
      <c r="B536" t="s">
        <v>14</v>
      </c>
      <c r="C536" t="b">
        <v>0</v>
      </c>
    </row>
    <row r="537" spans="1:3" x14ac:dyDescent="0.2">
      <c r="A537" t="s">
        <v>21</v>
      </c>
      <c r="B537" t="s">
        <v>18</v>
      </c>
      <c r="C537" t="b">
        <v>0</v>
      </c>
    </row>
    <row r="538" spans="1:3" x14ac:dyDescent="0.2">
      <c r="A538" t="s">
        <v>21</v>
      </c>
      <c r="B538" t="s">
        <v>14</v>
      </c>
      <c r="C538" t="b">
        <v>1</v>
      </c>
    </row>
    <row r="539" spans="1:3" x14ac:dyDescent="0.2">
      <c r="A539" t="s">
        <v>21</v>
      </c>
      <c r="B539" t="s">
        <v>18</v>
      </c>
      <c r="C539" t="b">
        <v>1</v>
      </c>
    </row>
    <row r="540" spans="1:3" x14ac:dyDescent="0.2">
      <c r="A540" t="s">
        <v>21</v>
      </c>
      <c r="B540" t="s">
        <v>14</v>
      </c>
      <c r="C540" t="b">
        <v>1</v>
      </c>
    </row>
    <row r="541" spans="1:3" x14ac:dyDescent="0.2">
      <c r="A541" t="s">
        <v>21</v>
      </c>
      <c r="B541" t="s">
        <v>18</v>
      </c>
      <c r="C541" t="b">
        <v>1</v>
      </c>
    </row>
    <row r="542" spans="1:3" x14ac:dyDescent="0.2">
      <c r="A542" t="s">
        <v>22</v>
      </c>
      <c r="B542" t="s">
        <v>14</v>
      </c>
      <c r="C542" t="b">
        <v>1</v>
      </c>
    </row>
    <row r="543" spans="1:3" x14ac:dyDescent="0.2">
      <c r="A543" t="s">
        <v>22</v>
      </c>
      <c r="B543" t="s">
        <v>18</v>
      </c>
      <c r="C543" t="b">
        <v>0</v>
      </c>
    </row>
    <row r="544" spans="1:3" x14ac:dyDescent="0.2">
      <c r="A544" t="s">
        <v>22</v>
      </c>
      <c r="B544" t="s">
        <v>14</v>
      </c>
      <c r="C544" t="b">
        <v>1</v>
      </c>
    </row>
    <row r="545" spans="1:3" x14ac:dyDescent="0.2">
      <c r="A545" t="s">
        <v>22</v>
      </c>
      <c r="B545" t="s">
        <v>18</v>
      </c>
      <c r="C545" t="b">
        <v>0</v>
      </c>
    </row>
    <row r="546" spans="1:3" x14ac:dyDescent="0.2">
      <c r="A546" t="s">
        <v>22</v>
      </c>
      <c r="B546" t="s">
        <v>14</v>
      </c>
      <c r="C546" t="b">
        <v>1</v>
      </c>
    </row>
    <row r="547" spans="1:3" x14ac:dyDescent="0.2">
      <c r="A547" t="s">
        <v>22</v>
      </c>
      <c r="B547" t="s">
        <v>18</v>
      </c>
      <c r="C547" t="b">
        <v>0</v>
      </c>
    </row>
    <row r="548" spans="1:3" x14ac:dyDescent="0.2">
      <c r="A548" t="s">
        <v>23</v>
      </c>
      <c r="B548" t="s">
        <v>14</v>
      </c>
      <c r="C548" t="b">
        <v>0</v>
      </c>
    </row>
    <row r="549" spans="1:3" x14ac:dyDescent="0.2">
      <c r="A549" t="s">
        <v>23</v>
      </c>
      <c r="B549" t="s">
        <v>18</v>
      </c>
      <c r="C549" t="b">
        <v>0</v>
      </c>
    </row>
    <row r="550" spans="1:3" x14ac:dyDescent="0.2">
      <c r="A550" t="s">
        <v>23</v>
      </c>
      <c r="B550" t="s">
        <v>14</v>
      </c>
      <c r="C550" t="b">
        <v>1</v>
      </c>
    </row>
    <row r="551" spans="1:3" x14ac:dyDescent="0.2">
      <c r="A551" t="s">
        <v>23</v>
      </c>
      <c r="B551" t="s">
        <v>18</v>
      </c>
      <c r="C551" t="b">
        <v>1</v>
      </c>
    </row>
    <row r="552" spans="1:3" x14ac:dyDescent="0.2">
      <c r="A552" t="s">
        <v>23</v>
      </c>
      <c r="B552" t="s">
        <v>14</v>
      </c>
      <c r="C552" t="b">
        <v>1</v>
      </c>
    </row>
    <row r="553" spans="1:3" x14ac:dyDescent="0.2">
      <c r="A553" t="s">
        <v>23</v>
      </c>
      <c r="B553" t="s">
        <v>18</v>
      </c>
      <c r="C553" t="b">
        <v>1</v>
      </c>
    </row>
    <row r="554" spans="1:3" x14ac:dyDescent="0.2">
      <c r="A554" t="s">
        <v>24</v>
      </c>
      <c r="B554" t="s">
        <v>14</v>
      </c>
      <c r="C554" t="b">
        <v>1</v>
      </c>
    </row>
    <row r="555" spans="1:3" x14ac:dyDescent="0.2">
      <c r="A555" t="s">
        <v>24</v>
      </c>
      <c r="B555" t="s">
        <v>18</v>
      </c>
      <c r="C555" t="b">
        <v>0</v>
      </c>
    </row>
    <row r="556" spans="1:3" x14ac:dyDescent="0.2">
      <c r="A556" t="s">
        <v>24</v>
      </c>
      <c r="B556" t="s">
        <v>14</v>
      </c>
      <c r="C556" t="b">
        <v>0</v>
      </c>
    </row>
    <row r="557" spans="1:3" x14ac:dyDescent="0.2">
      <c r="A557" t="s">
        <v>24</v>
      </c>
      <c r="B557" t="s">
        <v>18</v>
      </c>
      <c r="C557" t="b">
        <v>1</v>
      </c>
    </row>
    <row r="558" spans="1:3" x14ac:dyDescent="0.2">
      <c r="A558" t="s">
        <v>24</v>
      </c>
      <c r="B558" t="s">
        <v>14</v>
      </c>
      <c r="C558" t="b">
        <v>0</v>
      </c>
    </row>
    <row r="559" spans="1:3" x14ac:dyDescent="0.2">
      <c r="A559" t="s">
        <v>24</v>
      </c>
      <c r="B559" t="s">
        <v>18</v>
      </c>
      <c r="C559" t="b">
        <v>1</v>
      </c>
    </row>
    <row r="560" spans="1:3" x14ac:dyDescent="0.2">
      <c r="A560" t="s">
        <v>25</v>
      </c>
      <c r="B560" t="s">
        <v>14</v>
      </c>
      <c r="C560" t="b">
        <v>0</v>
      </c>
    </row>
    <row r="561" spans="1:3" x14ac:dyDescent="0.2">
      <c r="A561" t="s">
        <v>25</v>
      </c>
      <c r="B561" t="s">
        <v>18</v>
      </c>
      <c r="C561" t="b">
        <v>0</v>
      </c>
    </row>
    <row r="562" spans="1:3" x14ac:dyDescent="0.2">
      <c r="A562" t="s">
        <v>25</v>
      </c>
      <c r="B562" t="s">
        <v>14</v>
      </c>
      <c r="C562" t="b">
        <v>1</v>
      </c>
    </row>
    <row r="563" spans="1:3" x14ac:dyDescent="0.2">
      <c r="A563" t="s">
        <v>25</v>
      </c>
      <c r="B563" t="s">
        <v>18</v>
      </c>
      <c r="C563" t="b">
        <v>1</v>
      </c>
    </row>
    <row r="564" spans="1:3" x14ac:dyDescent="0.2">
      <c r="A564" t="s">
        <v>25</v>
      </c>
      <c r="B564" t="s">
        <v>14</v>
      </c>
      <c r="C564" t="b">
        <v>1</v>
      </c>
    </row>
    <row r="565" spans="1:3" x14ac:dyDescent="0.2">
      <c r="A565" t="s">
        <v>25</v>
      </c>
      <c r="B565" t="s">
        <v>18</v>
      </c>
      <c r="C565" t="b">
        <v>1</v>
      </c>
    </row>
    <row r="566" spans="1:3" x14ac:dyDescent="0.2">
      <c r="A566" t="s">
        <v>20</v>
      </c>
      <c r="B566" t="s">
        <v>14</v>
      </c>
      <c r="C566" t="b">
        <v>1</v>
      </c>
    </row>
    <row r="567" spans="1:3" x14ac:dyDescent="0.2">
      <c r="A567" t="s">
        <v>20</v>
      </c>
      <c r="B567" t="s">
        <v>18</v>
      </c>
      <c r="C567" t="b">
        <v>1</v>
      </c>
    </row>
    <row r="568" spans="1:3" x14ac:dyDescent="0.2">
      <c r="A568" t="s">
        <v>20</v>
      </c>
      <c r="B568" t="s">
        <v>14</v>
      </c>
      <c r="C568" t="b">
        <v>1</v>
      </c>
    </row>
    <row r="569" spans="1:3" x14ac:dyDescent="0.2">
      <c r="A569" t="s">
        <v>20</v>
      </c>
      <c r="B569" t="s">
        <v>18</v>
      </c>
      <c r="C569" t="b">
        <v>1</v>
      </c>
    </row>
    <row r="570" spans="1:3" x14ac:dyDescent="0.2">
      <c r="A570" t="s">
        <v>20</v>
      </c>
      <c r="B570" t="s">
        <v>14</v>
      </c>
      <c r="C570" t="b">
        <v>1</v>
      </c>
    </row>
    <row r="571" spans="1:3" x14ac:dyDescent="0.2">
      <c r="A571" t="s">
        <v>20</v>
      </c>
      <c r="B571" t="s">
        <v>18</v>
      </c>
      <c r="C571" t="b">
        <v>1</v>
      </c>
    </row>
    <row r="572" spans="1:3" x14ac:dyDescent="0.2">
      <c r="A572" t="s">
        <v>13</v>
      </c>
      <c r="B572" t="s">
        <v>14</v>
      </c>
      <c r="C572" t="b">
        <v>1</v>
      </c>
    </row>
    <row r="573" spans="1:3" x14ac:dyDescent="0.2">
      <c r="A573" t="s">
        <v>13</v>
      </c>
      <c r="B573" t="s">
        <v>18</v>
      </c>
      <c r="C573" t="b">
        <v>1</v>
      </c>
    </row>
    <row r="574" spans="1:3" x14ac:dyDescent="0.2">
      <c r="A574" t="s">
        <v>13</v>
      </c>
      <c r="B574" t="s">
        <v>14</v>
      </c>
      <c r="C574" t="b">
        <v>1</v>
      </c>
    </row>
    <row r="575" spans="1:3" x14ac:dyDescent="0.2">
      <c r="A575" t="s">
        <v>13</v>
      </c>
      <c r="B575" t="s">
        <v>18</v>
      </c>
      <c r="C575" t="b">
        <v>1</v>
      </c>
    </row>
    <row r="576" spans="1:3" x14ac:dyDescent="0.2">
      <c r="A576" t="s">
        <v>13</v>
      </c>
      <c r="B576" t="s">
        <v>14</v>
      </c>
      <c r="C576" t="b">
        <v>1</v>
      </c>
    </row>
    <row r="577" spans="1:3" x14ac:dyDescent="0.2">
      <c r="A577" t="s">
        <v>13</v>
      </c>
      <c r="B577" t="s">
        <v>18</v>
      </c>
      <c r="C577" t="b">
        <v>1</v>
      </c>
    </row>
    <row r="578" spans="1:3" x14ac:dyDescent="0.2">
      <c r="A578" t="s">
        <v>19</v>
      </c>
      <c r="B578" t="s">
        <v>14</v>
      </c>
      <c r="C578" t="b">
        <v>1</v>
      </c>
    </row>
    <row r="579" spans="1:3" x14ac:dyDescent="0.2">
      <c r="A579" t="s">
        <v>19</v>
      </c>
      <c r="B579" t="s">
        <v>18</v>
      </c>
      <c r="C579" t="b">
        <v>1</v>
      </c>
    </row>
    <row r="580" spans="1:3" x14ac:dyDescent="0.2">
      <c r="A580" t="s">
        <v>19</v>
      </c>
      <c r="B580" t="s">
        <v>14</v>
      </c>
      <c r="C580" t="b">
        <v>1</v>
      </c>
    </row>
    <row r="581" spans="1:3" x14ac:dyDescent="0.2">
      <c r="A581" t="s">
        <v>19</v>
      </c>
      <c r="B581" t="s">
        <v>18</v>
      </c>
      <c r="C581" t="b">
        <v>1</v>
      </c>
    </row>
    <row r="582" spans="1:3" x14ac:dyDescent="0.2">
      <c r="A582" t="s">
        <v>19</v>
      </c>
      <c r="B582" t="s">
        <v>14</v>
      </c>
      <c r="C582" t="b">
        <v>1</v>
      </c>
    </row>
    <row r="583" spans="1:3" x14ac:dyDescent="0.2">
      <c r="A583" t="s">
        <v>19</v>
      </c>
      <c r="B583" t="s">
        <v>18</v>
      </c>
      <c r="C583" t="b">
        <v>1</v>
      </c>
    </row>
    <row r="584" spans="1:3" x14ac:dyDescent="0.2">
      <c r="A584" t="s">
        <v>21</v>
      </c>
      <c r="B584" t="s">
        <v>14</v>
      </c>
      <c r="C584" t="b">
        <v>1</v>
      </c>
    </row>
    <row r="585" spans="1:3" x14ac:dyDescent="0.2">
      <c r="A585" t="s">
        <v>21</v>
      </c>
      <c r="B585" t="s">
        <v>18</v>
      </c>
      <c r="C585" t="b">
        <v>1</v>
      </c>
    </row>
    <row r="586" spans="1:3" x14ac:dyDescent="0.2">
      <c r="A586" t="s">
        <v>21</v>
      </c>
      <c r="B586" t="s">
        <v>14</v>
      </c>
      <c r="C586" t="b">
        <v>1</v>
      </c>
    </row>
    <row r="587" spans="1:3" x14ac:dyDescent="0.2">
      <c r="A587" t="s">
        <v>21</v>
      </c>
      <c r="B587" t="s">
        <v>18</v>
      </c>
      <c r="C587" t="b">
        <v>1</v>
      </c>
    </row>
    <row r="588" spans="1:3" x14ac:dyDescent="0.2">
      <c r="A588" t="s">
        <v>21</v>
      </c>
      <c r="B588" t="s">
        <v>14</v>
      </c>
      <c r="C588" t="b">
        <v>1</v>
      </c>
    </row>
    <row r="589" spans="1:3" x14ac:dyDescent="0.2">
      <c r="A589" t="s">
        <v>21</v>
      </c>
      <c r="B589" t="s">
        <v>18</v>
      </c>
      <c r="C589" t="b">
        <v>1</v>
      </c>
    </row>
    <row r="590" spans="1:3" x14ac:dyDescent="0.2">
      <c r="A590" t="s">
        <v>22</v>
      </c>
      <c r="B590" t="s">
        <v>14</v>
      </c>
      <c r="C590" t="b">
        <v>1</v>
      </c>
    </row>
    <row r="591" spans="1:3" x14ac:dyDescent="0.2">
      <c r="A591" t="s">
        <v>22</v>
      </c>
      <c r="B591" t="s">
        <v>18</v>
      </c>
      <c r="C591" t="b">
        <v>0</v>
      </c>
    </row>
    <row r="592" spans="1:3" x14ac:dyDescent="0.2">
      <c r="A592" t="s">
        <v>22</v>
      </c>
      <c r="B592" t="s">
        <v>14</v>
      </c>
      <c r="C592" t="b">
        <v>1</v>
      </c>
    </row>
    <row r="593" spans="1:3" x14ac:dyDescent="0.2">
      <c r="A593" t="s">
        <v>22</v>
      </c>
      <c r="B593" t="s">
        <v>18</v>
      </c>
      <c r="C593" t="b">
        <v>0</v>
      </c>
    </row>
    <row r="594" spans="1:3" x14ac:dyDescent="0.2">
      <c r="A594" t="s">
        <v>22</v>
      </c>
      <c r="B594" t="s">
        <v>14</v>
      </c>
      <c r="C594" t="b">
        <v>1</v>
      </c>
    </row>
    <row r="595" spans="1:3" x14ac:dyDescent="0.2">
      <c r="A595" t="s">
        <v>22</v>
      </c>
      <c r="B595" t="s">
        <v>18</v>
      </c>
      <c r="C595" t="b">
        <v>0</v>
      </c>
    </row>
    <row r="596" spans="1:3" x14ac:dyDescent="0.2">
      <c r="A596" t="s">
        <v>23</v>
      </c>
      <c r="B596" t="s">
        <v>14</v>
      </c>
      <c r="C596" t="b">
        <v>1</v>
      </c>
    </row>
    <row r="597" spans="1:3" x14ac:dyDescent="0.2">
      <c r="A597" t="s">
        <v>23</v>
      </c>
      <c r="B597" t="s">
        <v>18</v>
      </c>
      <c r="C597" t="b">
        <v>1</v>
      </c>
    </row>
    <row r="598" spans="1:3" x14ac:dyDescent="0.2">
      <c r="A598" t="s">
        <v>23</v>
      </c>
      <c r="B598" t="s">
        <v>14</v>
      </c>
      <c r="C598" t="b">
        <v>1</v>
      </c>
    </row>
    <row r="599" spans="1:3" x14ac:dyDescent="0.2">
      <c r="A599" t="s">
        <v>23</v>
      </c>
      <c r="B599" t="s">
        <v>18</v>
      </c>
      <c r="C599" t="b">
        <v>1</v>
      </c>
    </row>
    <row r="600" spans="1:3" x14ac:dyDescent="0.2">
      <c r="A600" t="s">
        <v>23</v>
      </c>
      <c r="B600" t="s">
        <v>14</v>
      </c>
      <c r="C600" t="b">
        <v>1</v>
      </c>
    </row>
    <row r="601" spans="1:3" x14ac:dyDescent="0.2">
      <c r="A601" t="s">
        <v>23</v>
      </c>
      <c r="B601" t="s">
        <v>18</v>
      </c>
      <c r="C601" t="b">
        <v>1</v>
      </c>
    </row>
    <row r="602" spans="1:3" x14ac:dyDescent="0.2">
      <c r="A602" t="s">
        <v>24</v>
      </c>
      <c r="B602" t="s">
        <v>14</v>
      </c>
      <c r="C602" t="b">
        <v>0</v>
      </c>
    </row>
    <row r="603" spans="1:3" x14ac:dyDescent="0.2">
      <c r="A603" t="s">
        <v>24</v>
      </c>
      <c r="B603" t="s">
        <v>18</v>
      </c>
      <c r="C603" t="b">
        <v>1</v>
      </c>
    </row>
    <row r="604" spans="1:3" x14ac:dyDescent="0.2">
      <c r="A604" t="s">
        <v>24</v>
      </c>
      <c r="B604" t="s">
        <v>14</v>
      </c>
      <c r="C604" t="b">
        <v>0</v>
      </c>
    </row>
    <row r="605" spans="1:3" x14ac:dyDescent="0.2">
      <c r="A605" t="s">
        <v>24</v>
      </c>
      <c r="B605" t="s">
        <v>18</v>
      </c>
      <c r="C605" t="b">
        <v>1</v>
      </c>
    </row>
    <row r="606" spans="1:3" x14ac:dyDescent="0.2">
      <c r="A606" t="s">
        <v>24</v>
      </c>
      <c r="B606" t="s">
        <v>14</v>
      </c>
      <c r="C606" t="b">
        <v>1</v>
      </c>
    </row>
    <row r="607" spans="1:3" x14ac:dyDescent="0.2">
      <c r="A607" t="s">
        <v>24</v>
      </c>
      <c r="B607" t="s">
        <v>18</v>
      </c>
      <c r="C607" t="b">
        <v>1</v>
      </c>
    </row>
    <row r="608" spans="1:3" x14ac:dyDescent="0.2">
      <c r="A608" t="s">
        <v>25</v>
      </c>
      <c r="B608" t="s">
        <v>14</v>
      </c>
      <c r="C608" t="b">
        <v>1</v>
      </c>
    </row>
    <row r="609" spans="1:3" x14ac:dyDescent="0.2">
      <c r="A609" t="s">
        <v>25</v>
      </c>
      <c r="B609" t="s">
        <v>18</v>
      </c>
      <c r="C609" t="b">
        <v>1</v>
      </c>
    </row>
    <row r="610" spans="1:3" x14ac:dyDescent="0.2">
      <c r="A610" t="s">
        <v>25</v>
      </c>
      <c r="B610" t="s">
        <v>14</v>
      </c>
      <c r="C610" t="b">
        <v>1</v>
      </c>
    </row>
    <row r="611" spans="1:3" x14ac:dyDescent="0.2">
      <c r="A611" t="s">
        <v>25</v>
      </c>
      <c r="B611" t="s">
        <v>18</v>
      </c>
      <c r="C611" t="b">
        <v>1</v>
      </c>
    </row>
    <row r="612" spans="1:3" x14ac:dyDescent="0.2">
      <c r="A612" t="s">
        <v>25</v>
      </c>
      <c r="B612" t="s">
        <v>14</v>
      </c>
      <c r="C612" t="b">
        <v>1</v>
      </c>
    </row>
    <row r="613" spans="1:3" x14ac:dyDescent="0.2">
      <c r="A613" t="s">
        <v>25</v>
      </c>
      <c r="B613" t="s">
        <v>18</v>
      </c>
      <c r="C613" t="b">
        <v>1</v>
      </c>
    </row>
    <row r="614" spans="1:3" x14ac:dyDescent="0.2">
      <c r="A614" t="s">
        <v>20</v>
      </c>
      <c r="B614" t="s">
        <v>14</v>
      </c>
      <c r="C614" t="b">
        <v>1</v>
      </c>
    </row>
    <row r="615" spans="1:3" x14ac:dyDescent="0.2">
      <c r="A615" t="s">
        <v>20</v>
      </c>
      <c r="B615" t="s">
        <v>18</v>
      </c>
      <c r="C615" t="b">
        <v>1</v>
      </c>
    </row>
    <row r="616" spans="1:3" x14ac:dyDescent="0.2">
      <c r="A616" t="s">
        <v>20</v>
      </c>
      <c r="B616" t="s">
        <v>14</v>
      </c>
      <c r="C616" t="b">
        <v>0</v>
      </c>
    </row>
    <row r="617" spans="1:3" x14ac:dyDescent="0.2">
      <c r="A617" t="s">
        <v>20</v>
      </c>
      <c r="B617" t="s">
        <v>18</v>
      </c>
      <c r="C617" t="b">
        <v>0</v>
      </c>
    </row>
    <row r="618" spans="1:3" x14ac:dyDescent="0.2">
      <c r="A618" t="s">
        <v>20</v>
      </c>
      <c r="B618" t="s">
        <v>14</v>
      </c>
      <c r="C618" t="b">
        <v>1</v>
      </c>
    </row>
    <row r="619" spans="1:3" x14ac:dyDescent="0.2">
      <c r="A619" t="s">
        <v>20</v>
      </c>
      <c r="B619" t="s">
        <v>18</v>
      </c>
      <c r="C619" t="b">
        <v>1</v>
      </c>
    </row>
    <row r="620" spans="1:3" x14ac:dyDescent="0.2">
      <c r="A620" t="s">
        <v>13</v>
      </c>
      <c r="B620" t="s">
        <v>14</v>
      </c>
      <c r="C620" t="b">
        <v>1</v>
      </c>
    </row>
    <row r="621" spans="1:3" x14ac:dyDescent="0.2">
      <c r="A621" t="s">
        <v>13</v>
      </c>
      <c r="B621" t="s">
        <v>18</v>
      </c>
      <c r="C621" t="b">
        <v>1</v>
      </c>
    </row>
    <row r="622" spans="1:3" x14ac:dyDescent="0.2">
      <c r="A622" t="s">
        <v>13</v>
      </c>
      <c r="B622" t="s">
        <v>14</v>
      </c>
      <c r="C622" t="b">
        <v>0</v>
      </c>
    </row>
    <row r="623" spans="1:3" x14ac:dyDescent="0.2">
      <c r="A623" t="s">
        <v>13</v>
      </c>
      <c r="B623" t="s">
        <v>18</v>
      </c>
      <c r="C623" t="b">
        <v>1</v>
      </c>
    </row>
    <row r="624" spans="1:3" x14ac:dyDescent="0.2">
      <c r="A624" t="s">
        <v>19</v>
      </c>
      <c r="B624" t="s">
        <v>14</v>
      </c>
      <c r="C624" t="b">
        <v>1</v>
      </c>
    </row>
    <row r="625" spans="1:3" x14ac:dyDescent="0.2">
      <c r="A625" t="s">
        <v>19</v>
      </c>
      <c r="B625" t="s">
        <v>18</v>
      </c>
      <c r="C625" t="b">
        <v>1</v>
      </c>
    </row>
    <row r="626" spans="1:3" x14ac:dyDescent="0.2">
      <c r="A626" t="s">
        <v>19</v>
      </c>
      <c r="B626" t="s">
        <v>14</v>
      </c>
      <c r="C626" t="b">
        <v>0</v>
      </c>
    </row>
    <row r="627" spans="1:3" x14ac:dyDescent="0.2">
      <c r="A627" t="s">
        <v>19</v>
      </c>
      <c r="B627" t="s">
        <v>18</v>
      </c>
      <c r="C627" t="b">
        <v>1</v>
      </c>
    </row>
    <row r="628" spans="1:3" x14ac:dyDescent="0.2">
      <c r="A628" t="s">
        <v>19</v>
      </c>
      <c r="B628" t="s">
        <v>14</v>
      </c>
      <c r="C628" t="b">
        <v>0</v>
      </c>
    </row>
    <row r="629" spans="1:3" x14ac:dyDescent="0.2">
      <c r="A629" t="s">
        <v>19</v>
      </c>
      <c r="B629" t="s">
        <v>18</v>
      </c>
      <c r="C629" t="b">
        <v>0</v>
      </c>
    </row>
    <row r="630" spans="1:3" x14ac:dyDescent="0.2">
      <c r="A630" t="s">
        <v>21</v>
      </c>
      <c r="B630" t="s">
        <v>14</v>
      </c>
      <c r="C630" t="b">
        <v>1</v>
      </c>
    </row>
    <row r="631" spans="1:3" x14ac:dyDescent="0.2">
      <c r="A631" t="s">
        <v>21</v>
      </c>
      <c r="B631" t="s">
        <v>18</v>
      </c>
      <c r="C631" t="b">
        <v>1</v>
      </c>
    </row>
    <row r="632" spans="1:3" x14ac:dyDescent="0.2">
      <c r="A632" t="s">
        <v>21</v>
      </c>
      <c r="B632" t="s">
        <v>14</v>
      </c>
      <c r="C632" t="b">
        <v>0</v>
      </c>
    </row>
    <row r="633" spans="1:3" x14ac:dyDescent="0.2">
      <c r="A633" t="s">
        <v>21</v>
      </c>
      <c r="B633" t="s">
        <v>18</v>
      </c>
      <c r="C633" t="b">
        <v>0</v>
      </c>
    </row>
    <row r="634" spans="1:3" x14ac:dyDescent="0.2">
      <c r="A634" t="s">
        <v>21</v>
      </c>
      <c r="B634" t="s">
        <v>14</v>
      </c>
      <c r="C634" t="b">
        <v>0</v>
      </c>
    </row>
    <row r="635" spans="1:3" x14ac:dyDescent="0.2">
      <c r="A635" t="s">
        <v>21</v>
      </c>
      <c r="B635" t="s">
        <v>18</v>
      </c>
      <c r="C635" t="b">
        <v>0</v>
      </c>
    </row>
    <row r="636" spans="1:3" x14ac:dyDescent="0.2">
      <c r="A636" t="s">
        <v>22</v>
      </c>
      <c r="B636" t="s">
        <v>14</v>
      </c>
      <c r="C636" t="b">
        <v>1</v>
      </c>
    </row>
    <row r="637" spans="1:3" x14ac:dyDescent="0.2">
      <c r="A637" t="s">
        <v>22</v>
      </c>
      <c r="B637" t="s">
        <v>18</v>
      </c>
      <c r="C637" t="b">
        <v>1</v>
      </c>
    </row>
    <row r="638" spans="1:3" x14ac:dyDescent="0.2">
      <c r="A638" t="s">
        <v>22</v>
      </c>
      <c r="B638" t="s">
        <v>14</v>
      </c>
      <c r="C638" t="b">
        <v>0</v>
      </c>
    </row>
    <row r="639" spans="1:3" x14ac:dyDescent="0.2">
      <c r="A639" t="s">
        <v>22</v>
      </c>
      <c r="B639" t="s">
        <v>18</v>
      </c>
      <c r="C639" t="b">
        <v>1</v>
      </c>
    </row>
    <row r="640" spans="1:3" x14ac:dyDescent="0.2">
      <c r="A640" t="s">
        <v>22</v>
      </c>
      <c r="B640" t="s">
        <v>14</v>
      </c>
      <c r="C640" t="b">
        <v>1</v>
      </c>
    </row>
    <row r="641" spans="1:3" x14ac:dyDescent="0.2">
      <c r="A641" t="s">
        <v>22</v>
      </c>
      <c r="B641" t="s">
        <v>18</v>
      </c>
      <c r="C641" t="b">
        <v>1</v>
      </c>
    </row>
    <row r="642" spans="1:3" x14ac:dyDescent="0.2">
      <c r="A642" t="s">
        <v>23</v>
      </c>
      <c r="B642" t="s">
        <v>14</v>
      </c>
      <c r="C642" t="b">
        <v>1</v>
      </c>
    </row>
    <row r="643" spans="1:3" x14ac:dyDescent="0.2">
      <c r="A643" t="s">
        <v>23</v>
      </c>
      <c r="B643" t="s">
        <v>18</v>
      </c>
      <c r="C643" t="b">
        <v>1</v>
      </c>
    </row>
    <row r="644" spans="1:3" x14ac:dyDescent="0.2">
      <c r="A644" t="s">
        <v>23</v>
      </c>
      <c r="B644" t="s">
        <v>14</v>
      </c>
      <c r="C644" t="b">
        <v>1</v>
      </c>
    </row>
    <row r="645" spans="1:3" x14ac:dyDescent="0.2">
      <c r="A645" t="s">
        <v>23</v>
      </c>
      <c r="B645" t="s">
        <v>18</v>
      </c>
      <c r="C645" t="b">
        <v>1</v>
      </c>
    </row>
    <row r="646" spans="1:3" x14ac:dyDescent="0.2">
      <c r="A646" t="s">
        <v>23</v>
      </c>
      <c r="B646" t="s">
        <v>14</v>
      </c>
      <c r="C646" t="b">
        <v>1</v>
      </c>
    </row>
    <row r="647" spans="1:3" x14ac:dyDescent="0.2">
      <c r="A647" t="s">
        <v>23</v>
      </c>
      <c r="B647" t="s">
        <v>18</v>
      </c>
      <c r="C647" t="b">
        <v>1</v>
      </c>
    </row>
    <row r="648" spans="1:3" x14ac:dyDescent="0.2">
      <c r="A648" t="s">
        <v>24</v>
      </c>
      <c r="B648" t="s">
        <v>14</v>
      </c>
      <c r="C648" t="b">
        <v>0</v>
      </c>
    </row>
    <row r="649" spans="1:3" x14ac:dyDescent="0.2">
      <c r="A649" t="s">
        <v>24</v>
      </c>
      <c r="B649" t="s">
        <v>18</v>
      </c>
      <c r="C649" t="b">
        <v>1</v>
      </c>
    </row>
    <row r="650" spans="1:3" x14ac:dyDescent="0.2">
      <c r="A650" t="s">
        <v>24</v>
      </c>
      <c r="B650" t="s">
        <v>14</v>
      </c>
      <c r="C650" t="b">
        <v>0</v>
      </c>
    </row>
    <row r="651" spans="1:3" x14ac:dyDescent="0.2">
      <c r="A651" t="s">
        <v>24</v>
      </c>
      <c r="B651" t="s">
        <v>18</v>
      </c>
      <c r="C651" t="b">
        <v>0</v>
      </c>
    </row>
    <row r="652" spans="1:3" x14ac:dyDescent="0.2">
      <c r="A652" t="s">
        <v>24</v>
      </c>
      <c r="B652" t="s">
        <v>14</v>
      </c>
      <c r="C652" t="b">
        <v>0</v>
      </c>
    </row>
    <row r="653" spans="1:3" x14ac:dyDescent="0.2">
      <c r="A653" t="s">
        <v>24</v>
      </c>
      <c r="B653" t="s">
        <v>18</v>
      </c>
      <c r="C653" t="b">
        <v>1</v>
      </c>
    </row>
    <row r="654" spans="1:3" x14ac:dyDescent="0.2">
      <c r="A654" t="s">
        <v>25</v>
      </c>
      <c r="B654" t="s">
        <v>14</v>
      </c>
      <c r="C654" t="b">
        <v>1</v>
      </c>
    </row>
    <row r="655" spans="1:3" x14ac:dyDescent="0.2">
      <c r="A655" t="s">
        <v>25</v>
      </c>
      <c r="B655" t="s">
        <v>18</v>
      </c>
      <c r="C655" t="b">
        <v>1</v>
      </c>
    </row>
    <row r="656" spans="1:3" x14ac:dyDescent="0.2">
      <c r="A656" t="s">
        <v>25</v>
      </c>
      <c r="B656" t="s">
        <v>14</v>
      </c>
      <c r="C656" t="b">
        <v>0</v>
      </c>
    </row>
    <row r="657" spans="1:3" x14ac:dyDescent="0.2">
      <c r="A657" t="s">
        <v>25</v>
      </c>
      <c r="B657" t="s">
        <v>18</v>
      </c>
      <c r="C657" t="b">
        <v>1</v>
      </c>
    </row>
    <row r="658" spans="1:3" x14ac:dyDescent="0.2">
      <c r="A658" t="s">
        <v>25</v>
      </c>
      <c r="B658" t="s">
        <v>14</v>
      </c>
      <c r="C658" t="b">
        <v>1</v>
      </c>
    </row>
    <row r="659" spans="1:3" x14ac:dyDescent="0.2">
      <c r="A659" t="s">
        <v>25</v>
      </c>
      <c r="B659" t="s">
        <v>18</v>
      </c>
      <c r="C659" t="b">
        <v>1</v>
      </c>
    </row>
    <row r="660" spans="1:3" x14ac:dyDescent="0.2">
      <c r="A660" t="s">
        <v>20</v>
      </c>
      <c r="B660" t="s">
        <v>14</v>
      </c>
      <c r="C660" t="b">
        <v>0</v>
      </c>
    </row>
    <row r="661" spans="1:3" x14ac:dyDescent="0.2">
      <c r="A661" t="s">
        <v>20</v>
      </c>
      <c r="B661" t="s">
        <v>18</v>
      </c>
      <c r="C661" t="b">
        <v>0</v>
      </c>
    </row>
    <row r="662" spans="1:3" x14ac:dyDescent="0.2">
      <c r="A662" t="s">
        <v>20</v>
      </c>
      <c r="B662" t="s">
        <v>14</v>
      </c>
      <c r="C662" t="b">
        <v>0</v>
      </c>
    </row>
    <row r="663" spans="1:3" x14ac:dyDescent="0.2">
      <c r="A663" t="s">
        <v>20</v>
      </c>
      <c r="B663" t="s">
        <v>18</v>
      </c>
      <c r="C663" t="b">
        <v>0</v>
      </c>
    </row>
    <row r="664" spans="1:3" x14ac:dyDescent="0.2">
      <c r="A664" t="s">
        <v>20</v>
      </c>
      <c r="B664" t="s">
        <v>14</v>
      </c>
      <c r="C664" t="b">
        <v>0</v>
      </c>
    </row>
    <row r="665" spans="1:3" x14ac:dyDescent="0.2">
      <c r="A665" t="s">
        <v>20</v>
      </c>
      <c r="B665" t="s">
        <v>18</v>
      </c>
      <c r="C665" t="b">
        <v>0</v>
      </c>
    </row>
    <row r="666" spans="1:3" x14ac:dyDescent="0.2">
      <c r="A666" t="s">
        <v>13</v>
      </c>
      <c r="B666" t="s">
        <v>14</v>
      </c>
      <c r="C666" t="b">
        <v>1</v>
      </c>
    </row>
    <row r="667" spans="1:3" x14ac:dyDescent="0.2">
      <c r="A667" t="s">
        <v>13</v>
      </c>
      <c r="B667" t="s">
        <v>18</v>
      </c>
      <c r="C667" t="b">
        <v>1</v>
      </c>
    </row>
    <row r="668" spans="1:3" x14ac:dyDescent="0.2">
      <c r="A668" t="s">
        <v>13</v>
      </c>
      <c r="B668" t="s">
        <v>14</v>
      </c>
      <c r="C668" t="b">
        <v>1</v>
      </c>
    </row>
    <row r="669" spans="1:3" x14ac:dyDescent="0.2">
      <c r="A669" t="s">
        <v>13</v>
      </c>
      <c r="B669" t="s">
        <v>18</v>
      </c>
      <c r="C669" t="b">
        <v>1</v>
      </c>
    </row>
    <row r="670" spans="1:3" x14ac:dyDescent="0.2">
      <c r="A670" t="s">
        <v>13</v>
      </c>
      <c r="B670" t="s">
        <v>14</v>
      </c>
      <c r="C670" t="b">
        <v>0</v>
      </c>
    </row>
    <row r="671" spans="1:3" x14ac:dyDescent="0.2">
      <c r="A671" t="s">
        <v>13</v>
      </c>
      <c r="B671" t="s">
        <v>18</v>
      </c>
      <c r="C671" t="b">
        <v>0</v>
      </c>
    </row>
    <row r="672" spans="1:3" x14ac:dyDescent="0.2">
      <c r="A672" t="s">
        <v>19</v>
      </c>
      <c r="B672" t="s">
        <v>14</v>
      </c>
      <c r="C672" t="b">
        <v>1</v>
      </c>
    </row>
    <row r="673" spans="1:3" x14ac:dyDescent="0.2">
      <c r="A673" t="s">
        <v>19</v>
      </c>
      <c r="B673" t="s">
        <v>18</v>
      </c>
      <c r="C673" t="b">
        <v>1</v>
      </c>
    </row>
    <row r="674" spans="1:3" x14ac:dyDescent="0.2">
      <c r="A674" t="s">
        <v>19</v>
      </c>
      <c r="B674" t="s">
        <v>14</v>
      </c>
      <c r="C674" t="b">
        <v>1</v>
      </c>
    </row>
    <row r="675" spans="1:3" x14ac:dyDescent="0.2">
      <c r="A675" t="s">
        <v>19</v>
      </c>
      <c r="B675" t="s">
        <v>18</v>
      </c>
      <c r="C675" t="b">
        <v>1</v>
      </c>
    </row>
    <row r="676" spans="1:3" x14ac:dyDescent="0.2">
      <c r="A676" t="s">
        <v>19</v>
      </c>
      <c r="B676" t="s">
        <v>14</v>
      </c>
      <c r="C676" t="b">
        <v>0</v>
      </c>
    </row>
    <row r="677" spans="1:3" x14ac:dyDescent="0.2">
      <c r="A677" t="s">
        <v>19</v>
      </c>
      <c r="B677" t="s">
        <v>18</v>
      </c>
      <c r="C677" t="b">
        <v>0</v>
      </c>
    </row>
    <row r="678" spans="1:3" x14ac:dyDescent="0.2">
      <c r="A678" t="s">
        <v>21</v>
      </c>
      <c r="B678" t="s">
        <v>14</v>
      </c>
      <c r="C678" t="b">
        <v>1</v>
      </c>
    </row>
    <row r="679" spans="1:3" x14ac:dyDescent="0.2">
      <c r="A679" t="s">
        <v>21</v>
      </c>
      <c r="B679" t="s">
        <v>18</v>
      </c>
      <c r="C679" t="b">
        <v>1</v>
      </c>
    </row>
    <row r="680" spans="1:3" x14ac:dyDescent="0.2">
      <c r="A680" t="s">
        <v>21</v>
      </c>
      <c r="B680" t="s">
        <v>14</v>
      </c>
      <c r="C680" t="b">
        <v>1</v>
      </c>
    </row>
    <row r="681" spans="1:3" x14ac:dyDescent="0.2">
      <c r="A681" t="s">
        <v>21</v>
      </c>
      <c r="B681" t="s">
        <v>18</v>
      </c>
      <c r="C681" t="b">
        <v>0</v>
      </c>
    </row>
    <row r="682" spans="1:3" x14ac:dyDescent="0.2">
      <c r="A682" t="s">
        <v>21</v>
      </c>
      <c r="B682" t="s">
        <v>14</v>
      </c>
      <c r="C682" t="b">
        <v>1</v>
      </c>
    </row>
    <row r="683" spans="1:3" x14ac:dyDescent="0.2">
      <c r="A683" t="s">
        <v>21</v>
      </c>
      <c r="B683" t="s">
        <v>18</v>
      </c>
      <c r="C683" t="b">
        <v>0</v>
      </c>
    </row>
    <row r="684" spans="1:3" x14ac:dyDescent="0.2">
      <c r="A684" t="s">
        <v>21</v>
      </c>
      <c r="B684" t="s">
        <v>14</v>
      </c>
      <c r="C684" t="b">
        <v>1</v>
      </c>
    </row>
    <row r="685" spans="1:3" x14ac:dyDescent="0.2">
      <c r="A685" t="s">
        <v>21</v>
      </c>
      <c r="B685" t="s">
        <v>18</v>
      </c>
      <c r="C685" t="b">
        <v>0</v>
      </c>
    </row>
    <row r="686" spans="1:3" x14ac:dyDescent="0.2">
      <c r="A686" t="s">
        <v>22</v>
      </c>
      <c r="B686" t="s">
        <v>14</v>
      </c>
      <c r="C686" t="b">
        <v>1</v>
      </c>
    </row>
    <row r="687" spans="1:3" x14ac:dyDescent="0.2">
      <c r="A687" t="s">
        <v>22</v>
      </c>
      <c r="B687" t="s">
        <v>18</v>
      </c>
      <c r="C687" t="b">
        <v>0</v>
      </c>
    </row>
    <row r="688" spans="1:3" x14ac:dyDescent="0.2">
      <c r="A688" t="s">
        <v>22</v>
      </c>
      <c r="B688" t="s">
        <v>14</v>
      </c>
      <c r="C688" t="b">
        <v>1</v>
      </c>
    </row>
    <row r="689" spans="1:3" x14ac:dyDescent="0.2">
      <c r="A689" t="s">
        <v>22</v>
      </c>
      <c r="B689" t="s">
        <v>18</v>
      </c>
      <c r="C689" t="b">
        <v>0</v>
      </c>
    </row>
    <row r="690" spans="1:3" x14ac:dyDescent="0.2">
      <c r="A690" t="s">
        <v>22</v>
      </c>
      <c r="B690" t="s">
        <v>14</v>
      </c>
      <c r="C690" t="b">
        <v>1</v>
      </c>
    </row>
    <row r="691" spans="1:3" x14ac:dyDescent="0.2">
      <c r="A691" t="s">
        <v>22</v>
      </c>
      <c r="B691" t="s">
        <v>18</v>
      </c>
      <c r="C691" t="b">
        <v>1</v>
      </c>
    </row>
    <row r="692" spans="1:3" x14ac:dyDescent="0.2">
      <c r="A692" t="s">
        <v>23</v>
      </c>
      <c r="B692" t="s">
        <v>14</v>
      </c>
      <c r="C692" t="b">
        <v>1</v>
      </c>
    </row>
    <row r="693" spans="1:3" x14ac:dyDescent="0.2">
      <c r="A693" t="s">
        <v>23</v>
      </c>
      <c r="B693" t="s">
        <v>18</v>
      </c>
      <c r="C693" t="b">
        <v>1</v>
      </c>
    </row>
    <row r="694" spans="1:3" x14ac:dyDescent="0.2">
      <c r="A694" t="s">
        <v>23</v>
      </c>
      <c r="B694" t="s">
        <v>14</v>
      </c>
      <c r="C694" t="b">
        <v>1</v>
      </c>
    </row>
    <row r="695" spans="1:3" x14ac:dyDescent="0.2">
      <c r="A695" t="s">
        <v>23</v>
      </c>
      <c r="B695" t="s">
        <v>18</v>
      </c>
      <c r="C695" t="b">
        <v>1</v>
      </c>
    </row>
    <row r="696" spans="1:3" x14ac:dyDescent="0.2">
      <c r="A696" t="s">
        <v>23</v>
      </c>
      <c r="B696" t="s">
        <v>14</v>
      </c>
      <c r="C696" t="b">
        <v>1</v>
      </c>
    </row>
    <row r="697" spans="1:3" x14ac:dyDescent="0.2">
      <c r="A697" t="s">
        <v>23</v>
      </c>
      <c r="B697" t="s">
        <v>18</v>
      </c>
      <c r="C697" t="b">
        <v>1</v>
      </c>
    </row>
    <row r="698" spans="1:3" x14ac:dyDescent="0.2">
      <c r="A698" t="s">
        <v>24</v>
      </c>
      <c r="B698" t="s">
        <v>14</v>
      </c>
      <c r="C698" t="b">
        <v>0</v>
      </c>
    </row>
    <row r="699" spans="1:3" x14ac:dyDescent="0.2">
      <c r="A699" t="s">
        <v>24</v>
      </c>
      <c r="B699" t="s">
        <v>18</v>
      </c>
      <c r="C699" t="b">
        <v>1</v>
      </c>
    </row>
    <row r="700" spans="1:3" x14ac:dyDescent="0.2">
      <c r="A700" t="s">
        <v>24</v>
      </c>
      <c r="B700" t="s">
        <v>14</v>
      </c>
      <c r="C700" t="b">
        <v>0</v>
      </c>
    </row>
    <row r="701" spans="1:3" x14ac:dyDescent="0.2">
      <c r="A701" t="s">
        <v>24</v>
      </c>
      <c r="B701" t="s">
        <v>18</v>
      </c>
      <c r="C701" t="b">
        <v>1</v>
      </c>
    </row>
    <row r="702" spans="1:3" x14ac:dyDescent="0.2">
      <c r="A702" t="s">
        <v>24</v>
      </c>
      <c r="B702" t="s">
        <v>14</v>
      </c>
      <c r="C702" t="b">
        <v>0</v>
      </c>
    </row>
    <row r="703" spans="1:3" x14ac:dyDescent="0.2">
      <c r="A703" t="s">
        <v>24</v>
      </c>
      <c r="B703" t="s">
        <v>18</v>
      </c>
      <c r="C703" t="b">
        <v>0</v>
      </c>
    </row>
    <row r="704" spans="1:3" x14ac:dyDescent="0.2">
      <c r="A704" t="s">
        <v>25</v>
      </c>
      <c r="B704" t="s">
        <v>14</v>
      </c>
      <c r="C704" t="b">
        <v>1</v>
      </c>
    </row>
    <row r="705" spans="1:3" x14ac:dyDescent="0.2">
      <c r="A705" t="s">
        <v>25</v>
      </c>
      <c r="B705" t="s">
        <v>18</v>
      </c>
      <c r="C705" t="b">
        <v>1</v>
      </c>
    </row>
    <row r="706" spans="1:3" x14ac:dyDescent="0.2">
      <c r="A706" t="s">
        <v>25</v>
      </c>
      <c r="B706" t="s">
        <v>14</v>
      </c>
      <c r="C706" t="b">
        <v>1</v>
      </c>
    </row>
    <row r="707" spans="1:3" x14ac:dyDescent="0.2">
      <c r="A707" t="s">
        <v>25</v>
      </c>
      <c r="B707" t="s">
        <v>18</v>
      </c>
      <c r="C707" t="b">
        <v>1</v>
      </c>
    </row>
    <row r="708" spans="1:3" x14ac:dyDescent="0.2">
      <c r="A708" t="s">
        <v>20</v>
      </c>
      <c r="B708" t="s">
        <v>14</v>
      </c>
      <c r="C708" t="b">
        <v>0</v>
      </c>
    </row>
    <row r="709" spans="1:3" x14ac:dyDescent="0.2">
      <c r="A709" t="s">
        <v>20</v>
      </c>
      <c r="B709" t="s">
        <v>18</v>
      </c>
      <c r="C709" t="b">
        <v>0</v>
      </c>
    </row>
    <row r="710" spans="1:3" x14ac:dyDescent="0.2">
      <c r="A710" t="s">
        <v>20</v>
      </c>
      <c r="B710" t="s">
        <v>14</v>
      </c>
      <c r="C710" t="b">
        <v>0</v>
      </c>
    </row>
    <row r="711" spans="1:3" x14ac:dyDescent="0.2">
      <c r="A711" t="s">
        <v>20</v>
      </c>
      <c r="B711" t="s">
        <v>18</v>
      </c>
      <c r="C711" t="b">
        <v>0</v>
      </c>
    </row>
    <row r="712" spans="1:3" x14ac:dyDescent="0.2">
      <c r="A712" t="s">
        <v>20</v>
      </c>
      <c r="B712" t="s">
        <v>14</v>
      </c>
      <c r="C712" t="b">
        <v>0</v>
      </c>
    </row>
    <row r="713" spans="1:3" x14ac:dyDescent="0.2">
      <c r="A713" t="s">
        <v>20</v>
      </c>
      <c r="B713" t="s">
        <v>18</v>
      </c>
      <c r="C713" t="b">
        <v>0</v>
      </c>
    </row>
    <row r="714" spans="1:3" x14ac:dyDescent="0.2">
      <c r="A714" t="s">
        <v>13</v>
      </c>
      <c r="B714" t="s">
        <v>14</v>
      </c>
      <c r="C714" t="b">
        <v>1</v>
      </c>
    </row>
    <row r="715" spans="1:3" x14ac:dyDescent="0.2">
      <c r="A715" t="s">
        <v>13</v>
      </c>
      <c r="B715" t="s">
        <v>18</v>
      </c>
      <c r="C715" t="b">
        <v>0</v>
      </c>
    </row>
    <row r="716" spans="1:3" x14ac:dyDescent="0.2">
      <c r="A716" t="s">
        <v>13</v>
      </c>
      <c r="B716" t="s">
        <v>14</v>
      </c>
      <c r="C716" t="b">
        <v>1</v>
      </c>
    </row>
    <row r="717" spans="1:3" x14ac:dyDescent="0.2">
      <c r="A717" t="s">
        <v>13</v>
      </c>
      <c r="B717" t="s">
        <v>18</v>
      </c>
      <c r="C717" t="b">
        <v>0</v>
      </c>
    </row>
    <row r="718" spans="1:3" x14ac:dyDescent="0.2">
      <c r="A718" t="s">
        <v>13</v>
      </c>
      <c r="B718" t="s">
        <v>14</v>
      </c>
      <c r="C718" t="b">
        <v>1</v>
      </c>
    </row>
    <row r="719" spans="1:3" x14ac:dyDescent="0.2">
      <c r="A719" t="s">
        <v>13</v>
      </c>
      <c r="B719" t="s">
        <v>18</v>
      </c>
      <c r="C719" t="b">
        <v>1</v>
      </c>
    </row>
    <row r="720" spans="1:3" x14ac:dyDescent="0.2">
      <c r="A720" t="s">
        <v>19</v>
      </c>
      <c r="B720" t="s">
        <v>14</v>
      </c>
      <c r="C720" t="b">
        <v>1</v>
      </c>
    </row>
    <row r="721" spans="1:3" x14ac:dyDescent="0.2">
      <c r="A721" t="s">
        <v>19</v>
      </c>
      <c r="B721" t="s">
        <v>18</v>
      </c>
      <c r="C721" t="b">
        <v>1</v>
      </c>
    </row>
    <row r="722" spans="1:3" x14ac:dyDescent="0.2">
      <c r="A722" t="s">
        <v>19</v>
      </c>
      <c r="B722" t="s">
        <v>14</v>
      </c>
      <c r="C722" t="b">
        <v>1</v>
      </c>
    </row>
    <row r="723" spans="1:3" x14ac:dyDescent="0.2">
      <c r="A723" t="s">
        <v>19</v>
      </c>
      <c r="B723" t="s">
        <v>18</v>
      </c>
      <c r="C723" t="b">
        <v>1</v>
      </c>
    </row>
    <row r="724" spans="1:3" x14ac:dyDescent="0.2">
      <c r="A724" t="s">
        <v>19</v>
      </c>
      <c r="B724" t="s">
        <v>14</v>
      </c>
      <c r="C724" t="b">
        <v>1</v>
      </c>
    </row>
    <row r="725" spans="1:3" x14ac:dyDescent="0.2">
      <c r="A725" t="s">
        <v>19</v>
      </c>
      <c r="B725" t="s">
        <v>18</v>
      </c>
      <c r="C725" t="b">
        <v>1</v>
      </c>
    </row>
    <row r="726" spans="1:3" x14ac:dyDescent="0.2">
      <c r="A726" t="s">
        <v>21</v>
      </c>
      <c r="B726" t="s">
        <v>14</v>
      </c>
      <c r="C726" t="b">
        <v>1</v>
      </c>
    </row>
    <row r="727" spans="1:3" x14ac:dyDescent="0.2">
      <c r="A727" t="s">
        <v>21</v>
      </c>
      <c r="B727" t="s">
        <v>18</v>
      </c>
      <c r="C727" t="b">
        <v>1</v>
      </c>
    </row>
    <row r="728" spans="1:3" x14ac:dyDescent="0.2">
      <c r="A728" t="s">
        <v>21</v>
      </c>
      <c r="B728" t="s">
        <v>14</v>
      </c>
      <c r="C728" t="b">
        <v>0</v>
      </c>
    </row>
    <row r="729" spans="1:3" x14ac:dyDescent="0.2">
      <c r="A729" t="s">
        <v>21</v>
      </c>
      <c r="B729" t="s">
        <v>18</v>
      </c>
      <c r="C729" t="b">
        <v>0</v>
      </c>
    </row>
    <row r="730" spans="1:3" x14ac:dyDescent="0.2">
      <c r="A730" t="s">
        <v>21</v>
      </c>
      <c r="B730" t="s">
        <v>14</v>
      </c>
      <c r="C730" t="b">
        <v>1</v>
      </c>
    </row>
    <row r="731" spans="1:3" x14ac:dyDescent="0.2">
      <c r="A731" t="s">
        <v>21</v>
      </c>
      <c r="B731" t="s">
        <v>18</v>
      </c>
      <c r="C731" t="b">
        <v>0</v>
      </c>
    </row>
    <row r="732" spans="1:3" x14ac:dyDescent="0.2">
      <c r="A732" t="s">
        <v>22</v>
      </c>
      <c r="B732" t="s">
        <v>14</v>
      </c>
      <c r="C732" t="b">
        <v>1</v>
      </c>
    </row>
    <row r="733" spans="1:3" x14ac:dyDescent="0.2">
      <c r="A733" t="s">
        <v>22</v>
      </c>
      <c r="B733" t="s">
        <v>18</v>
      </c>
      <c r="C733" t="b">
        <v>0</v>
      </c>
    </row>
    <row r="734" spans="1:3" x14ac:dyDescent="0.2">
      <c r="A734" t="s">
        <v>22</v>
      </c>
      <c r="B734" t="s">
        <v>14</v>
      </c>
      <c r="C734" t="b">
        <v>1</v>
      </c>
    </row>
    <row r="735" spans="1:3" x14ac:dyDescent="0.2">
      <c r="A735" t="s">
        <v>22</v>
      </c>
      <c r="B735" t="s">
        <v>18</v>
      </c>
      <c r="C735" t="b">
        <v>0</v>
      </c>
    </row>
    <row r="736" spans="1:3" x14ac:dyDescent="0.2">
      <c r="A736" t="s">
        <v>22</v>
      </c>
      <c r="B736" t="s">
        <v>14</v>
      </c>
      <c r="C736" t="b">
        <v>1</v>
      </c>
    </row>
    <row r="737" spans="1:3" x14ac:dyDescent="0.2">
      <c r="A737" t="s">
        <v>22</v>
      </c>
      <c r="B737" t="s">
        <v>18</v>
      </c>
      <c r="C737" t="b">
        <v>1</v>
      </c>
    </row>
    <row r="738" spans="1:3" x14ac:dyDescent="0.2">
      <c r="A738" t="s">
        <v>22</v>
      </c>
      <c r="B738" t="s">
        <v>14</v>
      </c>
      <c r="C738" t="b">
        <v>1</v>
      </c>
    </row>
    <row r="739" spans="1:3" x14ac:dyDescent="0.2">
      <c r="A739" t="s">
        <v>22</v>
      </c>
      <c r="B739" t="s">
        <v>18</v>
      </c>
      <c r="C739" t="b">
        <v>1</v>
      </c>
    </row>
    <row r="740" spans="1:3" x14ac:dyDescent="0.2">
      <c r="A740" t="s">
        <v>23</v>
      </c>
      <c r="B740" t="s">
        <v>14</v>
      </c>
      <c r="C740" t="b">
        <v>1</v>
      </c>
    </row>
    <row r="741" spans="1:3" x14ac:dyDescent="0.2">
      <c r="A741" t="s">
        <v>23</v>
      </c>
      <c r="B741" t="s">
        <v>18</v>
      </c>
      <c r="C741" t="b">
        <v>1</v>
      </c>
    </row>
    <row r="742" spans="1:3" x14ac:dyDescent="0.2">
      <c r="A742" t="s">
        <v>23</v>
      </c>
      <c r="B742" t="s">
        <v>14</v>
      </c>
      <c r="C742" t="b">
        <v>1</v>
      </c>
    </row>
    <row r="743" spans="1:3" x14ac:dyDescent="0.2">
      <c r="A743" t="s">
        <v>23</v>
      </c>
      <c r="B743" t="s">
        <v>18</v>
      </c>
      <c r="C743" t="b">
        <v>1</v>
      </c>
    </row>
    <row r="744" spans="1:3" x14ac:dyDescent="0.2">
      <c r="A744" t="s">
        <v>23</v>
      </c>
      <c r="B744" t="s">
        <v>14</v>
      </c>
      <c r="C744" t="b">
        <v>1</v>
      </c>
    </row>
    <row r="745" spans="1:3" x14ac:dyDescent="0.2">
      <c r="A745" t="s">
        <v>23</v>
      </c>
      <c r="B745" t="s">
        <v>18</v>
      </c>
      <c r="C745" t="b">
        <v>1</v>
      </c>
    </row>
    <row r="746" spans="1:3" x14ac:dyDescent="0.2">
      <c r="A746" t="s">
        <v>24</v>
      </c>
      <c r="B746" t="s">
        <v>14</v>
      </c>
      <c r="C746" t="b">
        <v>0</v>
      </c>
    </row>
    <row r="747" spans="1:3" x14ac:dyDescent="0.2">
      <c r="A747" t="s">
        <v>24</v>
      </c>
      <c r="B747" t="s">
        <v>18</v>
      </c>
      <c r="C747" t="b">
        <v>1</v>
      </c>
    </row>
    <row r="748" spans="1:3" x14ac:dyDescent="0.2">
      <c r="A748" t="s">
        <v>24</v>
      </c>
      <c r="B748" t="s">
        <v>14</v>
      </c>
      <c r="C748" t="b">
        <v>0</v>
      </c>
    </row>
    <row r="749" spans="1:3" x14ac:dyDescent="0.2">
      <c r="A749" t="s">
        <v>24</v>
      </c>
      <c r="B749" t="s">
        <v>18</v>
      </c>
      <c r="C749" t="b">
        <v>1</v>
      </c>
    </row>
    <row r="750" spans="1:3" x14ac:dyDescent="0.2">
      <c r="A750" t="s">
        <v>24</v>
      </c>
      <c r="B750" t="s">
        <v>14</v>
      </c>
      <c r="C750" t="b">
        <v>0</v>
      </c>
    </row>
    <row r="751" spans="1:3" x14ac:dyDescent="0.2">
      <c r="A751" t="s">
        <v>24</v>
      </c>
      <c r="B751" t="s">
        <v>18</v>
      </c>
      <c r="C751" t="b">
        <v>0</v>
      </c>
    </row>
    <row r="752" spans="1:3" x14ac:dyDescent="0.2">
      <c r="A752" t="s">
        <v>25</v>
      </c>
      <c r="B752" t="s">
        <v>14</v>
      </c>
      <c r="C752" t="b">
        <v>1</v>
      </c>
    </row>
    <row r="753" spans="1:3" x14ac:dyDescent="0.2">
      <c r="A753" t="s">
        <v>25</v>
      </c>
      <c r="B753" t="s">
        <v>18</v>
      </c>
      <c r="C753" t="b">
        <v>1</v>
      </c>
    </row>
    <row r="754" spans="1:3" x14ac:dyDescent="0.2">
      <c r="A754" t="s">
        <v>25</v>
      </c>
      <c r="B754" t="s">
        <v>14</v>
      </c>
      <c r="C754" t="b">
        <v>1</v>
      </c>
    </row>
    <row r="755" spans="1:3" x14ac:dyDescent="0.2">
      <c r="A755" t="s">
        <v>25</v>
      </c>
      <c r="B755" t="s">
        <v>18</v>
      </c>
      <c r="C755" t="b">
        <v>1</v>
      </c>
    </row>
    <row r="756" spans="1:3" x14ac:dyDescent="0.2">
      <c r="A756" t="s">
        <v>25</v>
      </c>
      <c r="B756" t="s">
        <v>14</v>
      </c>
      <c r="C756" t="b">
        <v>1</v>
      </c>
    </row>
    <row r="757" spans="1:3" x14ac:dyDescent="0.2">
      <c r="A757" t="s">
        <v>25</v>
      </c>
      <c r="B757" t="s">
        <v>18</v>
      </c>
      <c r="C757" t="b">
        <v>1</v>
      </c>
    </row>
    <row r="758" spans="1:3" x14ac:dyDescent="0.2">
      <c r="A758" t="s">
        <v>20</v>
      </c>
      <c r="B758" t="s">
        <v>14</v>
      </c>
      <c r="C758" t="b">
        <v>0</v>
      </c>
    </row>
    <row r="759" spans="1:3" x14ac:dyDescent="0.2">
      <c r="A759" t="s">
        <v>20</v>
      </c>
      <c r="B759" t="s">
        <v>18</v>
      </c>
      <c r="C759" t="b">
        <v>0</v>
      </c>
    </row>
    <row r="760" spans="1:3" x14ac:dyDescent="0.2">
      <c r="A760" t="s">
        <v>20</v>
      </c>
      <c r="B760" t="s">
        <v>14</v>
      </c>
      <c r="C760" t="b">
        <v>0</v>
      </c>
    </row>
    <row r="761" spans="1:3" x14ac:dyDescent="0.2">
      <c r="A761" t="s">
        <v>20</v>
      </c>
      <c r="B761" t="s">
        <v>18</v>
      </c>
      <c r="C761" t="b">
        <v>0</v>
      </c>
    </row>
    <row r="762" spans="1:3" x14ac:dyDescent="0.2">
      <c r="A762" t="s">
        <v>13</v>
      </c>
      <c r="B762" t="s">
        <v>14</v>
      </c>
      <c r="C762" t="b">
        <v>0</v>
      </c>
    </row>
    <row r="763" spans="1:3" x14ac:dyDescent="0.2">
      <c r="A763" t="s">
        <v>13</v>
      </c>
      <c r="B763" t="s">
        <v>18</v>
      </c>
      <c r="C763" t="b">
        <v>0</v>
      </c>
    </row>
    <row r="764" spans="1:3" x14ac:dyDescent="0.2">
      <c r="A764" t="s">
        <v>13</v>
      </c>
      <c r="B764" t="s">
        <v>14</v>
      </c>
      <c r="C764" t="b">
        <v>0</v>
      </c>
    </row>
    <row r="765" spans="1:3" x14ac:dyDescent="0.2">
      <c r="A765" t="s">
        <v>13</v>
      </c>
      <c r="B765" t="s">
        <v>18</v>
      </c>
      <c r="C765" t="b">
        <v>0</v>
      </c>
    </row>
    <row r="766" spans="1:3" x14ac:dyDescent="0.2">
      <c r="A766" t="s">
        <v>19</v>
      </c>
      <c r="B766" t="s">
        <v>14</v>
      </c>
      <c r="C766" t="b">
        <v>1</v>
      </c>
    </row>
    <row r="767" spans="1:3" x14ac:dyDescent="0.2">
      <c r="A767" t="s">
        <v>19</v>
      </c>
      <c r="B767" t="s">
        <v>18</v>
      </c>
      <c r="C767" t="b">
        <v>1</v>
      </c>
    </row>
    <row r="768" spans="1:3" x14ac:dyDescent="0.2">
      <c r="A768" t="s">
        <v>19</v>
      </c>
      <c r="B768" t="s">
        <v>14</v>
      </c>
      <c r="C768" t="b">
        <v>1</v>
      </c>
    </row>
    <row r="769" spans="1:3" x14ac:dyDescent="0.2">
      <c r="A769" t="s">
        <v>19</v>
      </c>
      <c r="B769" t="s">
        <v>18</v>
      </c>
      <c r="C769" t="b">
        <v>1</v>
      </c>
    </row>
    <row r="770" spans="1:3" x14ac:dyDescent="0.2">
      <c r="A770" t="s">
        <v>19</v>
      </c>
      <c r="B770" t="s">
        <v>14</v>
      </c>
      <c r="C770" t="b">
        <v>1</v>
      </c>
    </row>
    <row r="771" spans="1:3" x14ac:dyDescent="0.2">
      <c r="A771" t="s">
        <v>19</v>
      </c>
      <c r="B771" t="s">
        <v>18</v>
      </c>
      <c r="C771" t="b">
        <v>1</v>
      </c>
    </row>
    <row r="772" spans="1:3" x14ac:dyDescent="0.2">
      <c r="A772" t="s">
        <v>21</v>
      </c>
      <c r="B772" t="s">
        <v>14</v>
      </c>
      <c r="C772" t="b">
        <v>1</v>
      </c>
    </row>
    <row r="773" spans="1:3" x14ac:dyDescent="0.2">
      <c r="A773" t="s">
        <v>21</v>
      </c>
      <c r="B773" t="s">
        <v>18</v>
      </c>
      <c r="C773" t="b">
        <v>1</v>
      </c>
    </row>
    <row r="774" spans="1:3" x14ac:dyDescent="0.2">
      <c r="A774" t="s">
        <v>21</v>
      </c>
      <c r="B774" t="s">
        <v>14</v>
      </c>
      <c r="C774" t="b">
        <v>1</v>
      </c>
    </row>
    <row r="775" spans="1:3" x14ac:dyDescent="0.2">
      <c r="A775" t="s">
        <v>21</v>
      </c>
      <c r="B775" t="s">
        <v>18</v>
      </c>
      <c r="C775" t="b">
        <v>0</v>
      </c>
    </row>
    <row r="776" spans="1:3" x14ac:dyDescent="0.2">
      <c r="A776" t="s">
        <v>21</v>
      </c>
      <c r="B776" t="s">
        <v>14</v>
      </c>
      <c r="C776" t="b">
        <v>0</v>
      </c>
    </row>
    <row r="777" spans="1:3" x14ac:dyDescent="0.2">
      <c r="A777" t="s">
        <v>21</v>
      </c>
      <c r="B777" t="s">
        <v>18</v>
      </c>
      <c r="C777" t="b">
        <v>0</v>
      </c>
    </row>
    <row r="778" spans="1:3" x14ac:dyDescent="0.2">
      <c r="A778" t="s">
        <v>21</v>
      </c>
      <c r="B778" t="s">
        <v>14</v>
      </c>
      <c r="C778" t="b">
        <v>1</v>
      </c>
    </row>
    <row r="779" spans="1:3" x14ac:dyDescent="0.2">
      <c r="A779" t="s">
        <v>21</v>
      </c>
      <c r="B779" t="s">
        <v>18</v>
      </c>
      <c r="C779" t="b">
        <v>0</v>
      </c>
    </row>
    <row r="780" spans="1:3" x14ac:dyDescent="0.2">
      <c r="A780" t="s">
        <v>22</v>
      </c>
      <c r="B780" t="s">
        <v>14</v>
      </c>
      <c r="C780" t="b">
        <v>1</v>
      </c>
    </row>
    <row r="781" spans="1:3" x14ac:dyDescent="0.2">
      <c r="A781" t="s">
        <v>22</v>
      </c>
      <c r="B781" t="s">
        <v>18</v>
      </c>
      <c r="C781" t="b">
        <v>0</v>
      </c>
    </row>
    <row r="782" spans="1:3" x14ac:dyDescent="0.2">
      <c r="A782" t="s">
        <v>22</v>
      </c>
      <c r="B782" t="s">
        <v>14</v>
      </c>
      <c r="C782" t="b">
        <v>1</v>
      </c>
    </row>
    <row r="783" spans="1:3" x14ac:dyDescent="0.2">
      <c r="A783" t="s">
        <v>22</v>
      </c>
      <c r="B783" t="s">
        <v>18</v>
      </c>
      <c r="C783" t="b">
        <v>0</v>
      </c>
    </row>
    <row r="784" spans="1:3" x14ac:dyDescent="0.2">
      <c r="A784" t="s">
        <v>22</v>
      </c>
      <c r="B784" t="s">
        <v>14</v>
      </c>
      <c r="C784" t="b">
        <v>1</v>
      </c>
    </row>
    <row r="785" spans="1:3" x14ac:dyDescent="0.2">
      <c r="A785" t="s">
        <v>22</v>
      </c>
      <c r="B785" t="s">
        <v>18</v>
      </c>
      <c r="C785" t="b">
        <v>1</v>
      </c>
    </row>
    <row r="786" spans="1:3" x14ac:dyDescent="0.2">
      <c r="A786" t="s">
        <v>23</v>
      </c>
      <c r="B786" t="s">
        <v>14</v>
      </c>
      <c r="C786" t="b">
        <v>1</v>
      </c>
    </row>
    <row r="787" spans="1:3" x14ac:dyDescent="0.2">
      <c r="A787" t="s">
        <v>23</v>
      </c>
      <c r="B787" t="s">
        <v>18</v>
      </c>
      <c r="C787" t="b">
        <v>1</v>
      </c>
    </row>
    <row r="788" spans="1:3" x14ac:dyDescent="0.2">
      <c r="A788" t="s">
        <v>23</v>
      </c>
      <c r="B788" t="s">
        <v>14</v>
      </c>
      <c r="C788" t="b">
        <v>1</v>
      </c>
    </row>
    <row r="789" spans="1:3" x14ac:dyDescent="0.2">
      <c r="A789" t="s">
        <v>23</v>
      </c>
      <c r="B789" t="s">
        <v>18</v>
      </c>
      <c r="C789" t="b">
        <v>1</v>
      </c>
    </row>
    <row r="790" spans="1:3" x14ac:dyDescent="0.2">
      <c r="A790" t="s">
        <v>24</v>
      </c>
      <c r="B790" t="s">
        <v>14</v>
      </c>
      <c r="C790" t="b">
        <v>0</v>
      </c>
    </row>
    <row r="791" spans="1:3" x14ac:dyDescent="0.2">
      <c r="A791" t="s">
        <v>24</v>
      </c>
      <c r="B791" t="s">
        <v>18</v>
      </c>
      <c r="C791" t="b">
        <v>1</v>
      </c>
    </row>
    <row r="792" spans="1:3" x14ac:dyDescent="0.2">
      <c r="A792" t="s">
        <v>24</v>
      </c>
      <c r="B792" t="s">
        <v>14</v>
      </c>
      <c r="C792" t="b">
        <v>0</v>
      </c>
    </row>
    <row r="793" spans="1:3" x14ac:dyDescent="0.2">
      <c r="A793" t="s">
        <v>24</v>
      </c>
      <c r="B793" t="s">
        <v>18</v>
      </c>
      <c r="C793" t="b">
        <v>1</v>
      </c>
    </row>
    <row r="794" spans="1:3" x14ac:dyDescent="0.2">
      <c r="A794" t="s">
        <v>24</v>
      </c>
      <c r="B794" t="s">
        <v>14</v>
      </c>
      <c r="C794" t="b">
        <v>0</v>
      </c>
    </row>
    <row r="795" spans="1:3" x14ac:dyDescent="0.2">
      <c r="A795" t="s">
        <v>24</v>
      </c>
      <c r="B795" t="s">
        <v>18</v>
      </c>
      <c r="C795" t="b">
        <v>1</v>
      </c>
    </row>
    <row r="796" spans="1:3" x14ac:dyDescent="0.2">
      <c r="A796" t="s">
        <v>25</v>
      </c>
      <c r="B796" t="s">
        <v>14</v>
      </c>
      <c r="C796" t="b">
        <v>1</v>
      </c>
    </row>
    <row r="797" spans="1:3" x14ac:dyDescent="0.2">
      <c r="A797" t="s">
        <v>25</v>
      </c>
      <c r="B797" t="s">
        <v>18</v>
      </c>
      <c r="C797" t="b">
        <v>1</v>
      </c>
    </row>
    <row r="798" spans="1:3" x14ac:dyDescent="0.2">
      <c r="A798" t="s">
        <v>25</v>
      </c>
      <c r="B798" t="s">
        <v>14</v>
      </c>
      <c r="C798" t="b">
        <v>1</v>
      </c>
    </row>
    <row r="799" spans="1:3" x14ac:dyDescent="0.2">
      <c r="A799" t="s">
        <v>25</v>
      </c>
      <c r="B799" t="s">
        <v>18</v>
      </c>
      <c r="C799" t="b">
        <v>1</v>
      </c>
    </row>
    <row r="800" spans="1:3" x14ac:dyDescent="0.2">
      <c r="A800" t="s">
        <v>25</v>
      </c>
      <c r="B800" t="s">
        <v>14</v>
      </c>
      <c r="C800" t="b">
        <v>1</v>
      </c>
    </row>
    <row r="801" spans="1:3" x14ac:dyDescent="0.2">
      <c r="A801" t="s">
        <v>25</v>
      </c>
      <c r="B801" t="s">
        <v>18</v>
      </c>
      <c r="C801" t="b">
        <v>1</v>
      </c>
    </row>
    <row r="802" spans="1:3" x14ac:dyDescent="0.2">
      <c r="A802" t="s">
        <v>20</v>
      </c>
      <c r="B802" t="s">
        <v>14</v>
      </c>
      <c r="C802" t="b">
        <v>0</v>
      </c>
    </row>
    <row r="803" spans="1:3" x14ac:dyDescent="0.2">
      <c r="A803" t="s">
        <v>20</v>
      </c>
      <c r="B803" t="s">
        <v>18</v>
      </c>
      <c r="C803" t="b">
        <v>0</v>
      </c>
    </row>
    <row r="804" spans="1:3" x14ac:dyDescent="0.2">
      <c r="A804" t="s">
        <v>20</v>
      </c>
      <c r="B804" t="s">
        <v>14</v>
      </c>
      <c r="C804" t="b">
        <v>0</v>
      </c>
    </row>
    <row r="805" spans="1:3" x14ac:dyDescent="0.2">
      <c r="A805" t="s">
        <v>20</v>
      </c>
      <c r="B805" t="s">
        <v>18</v>
      </c>
      <c r="C805" t="b">
        <v>0</v>
      </c>
    </row>
    <row r="806" spans="1:3" x14ac:dyDescent="0.2">
      <c r="A806" t="s">
        <v>20</v>
      </c>
      <c r="B806" t="s">
        <v>14</v>
      </c>
      <c r="C806" t="b">
        <v>0</v>
      </c>
    </row>
    <row r="807" spans="1:3" x14ac:dyDescent="0.2">
      <c r="A807" t="s">
        <v>20</v>
      </c>
      <c r="B807" t="s">
        <v>18</v>
      </c>
      <c r="C807" t="b">
        <v>0</v>
      </c>
    </row>
    <row r="808" spans="1:3" x14ac:dyDescent="0.2">
      <c r="A808" t="s">
        <v>20</v>
      </c>
      <c r="B808" t="s">
        <v>14</v>
      </c>
      <c r="C808" t="b">
        <v>0</v>
      </c>
    </row>
    <row r="809" spans="1:3" x14ac:dyDescent="0.2">
      <c r="A809" t="s">
        <v>20</v>
      </c>
      <c r="B809" t="s">
        <v>18</v>
      </c>
      <c r="C809" t="b">
        <v>0</v>
      </c>
    </row>
    <row r="810" spans="1:3" x14ac:dyDescent="0.2">
      <c r="A810" t="s">
        <v>13</v>
      </c>
      <c r="B810" t="s">
        <v>14</v>
      </c>
      <c r="C810" t="b">
        <v>1</v>
      </c>
    </row>
    <row r="811" spans="1:3" x14ac:dyDescent="0.2">
      <c r="A811" t="s">
        <v>13</v>
      </c>
      <c r="B811" t="s">
        <v>18</v>
      </c>
      <c r="C811" t="b">
        <v>1</v>
      </c>
    </row>
    <row r="812" spans="1:3" x14ac:dyDescent="0.2">
      <c r="A812" t="s">
        <v>13</v>
      </c>
      <c r="B812" t="s">
        <v>14</v>
      </c>
      <c r="C812" t="b">
        <v>1</v>
      </c>
    </row>
    <row r="813" spans="1:3" x14ac:dyDescent="0.2">
      <c r="A813" t="s">
        <v>13</v>
      </c>
      <c r="B813" t="s">
        <v>18</v>
      </c>
      <c r="C813" t="b">
        <v>1</v>
      </c>
    </row>
    <row r="814" spans="1:3" x14ac:dyDescent="0.2">
      <c r="A814" t="s">
        <v>13</v>
      </c>
      <c r="B814" t="s">
        <v>14</v>
      </c>
      <c r="C814" t="b">
        <v>1</v>
      </c>
    </row>
    <row r="815" spans="1:3" x14ac:dyDescent="0.2">
      <c r="A815" t="s">
        <v>13</v>
      </c>
      <c r="B815" t="s">
        <v>18</v>
      </c>
      <c r="C815" t="b">
        <v>1</v>
      </c>
    </row>
    <row r="816" spans="1:3" x14ac:dyDescent="0.2">
      <c r="A816" t="s">
        <v>19</v>
      </c>
      <c r="B816" t="s">
        <v>14</v>
      </c>
      <c r="C816" t="b">
        <v>1</v>
      </c>
    </row>
    <row r="817" spans="1:3" x14ac:dyDescent="0.2">
      <c r="A817" t="s">
        <v>19</v>
      </c>
      <c r="B817" t="s">
        <v>18</v>
      </c>
      <c r="C817" t="b">
        <v>1</v>
      </c>
    </row>
    <row r="818" spans="1:3" x14ac:dyDescent="0.2">
      <c r="A818" t="s">
        <v>19</v>
      </c>
      <c r="B818" t="s">
        <v>14</v>
      </c>
      <c r="C818" t="b">
        <v>1</v>
      </c>
    </row>
    <row r="819" spans="1:3" x14ac:dyDescent="0.2">
      <c r="A819" t="s">
        <v>19</v>
      </c>
      <c r="B819" t="s">
        <v>18</v>
      </c>
      <c r="C819" t="b">
        <v>1</v>
      </c>
    </row>
    <row r="820" spans="1:3" x14ac:dyDescent="0.2">
      <c r="A820" t="s">
        <v>19</v>
      </c>
      <c r="B820" t="s">
        <v>14</v>
      </c>
      <c r="C820" t="b">
        <v>1</v>
      </c>
    </row>
    <row r="821" spans="1:3" x14ac:dyDescent="0.2">
      <c r="A821" t="s">
        <v>19</v>
      </c>
      <c r="B821" t="s">
        <v>18</v>
      </c>
      <c r="C821" t="b">
        <v>1</v>
      </c>
    </row>
    <row r="822" spans="1:3" x14ac:dyDescent="0.2">
      <c r="A822" t="s">
        <v>21</v>
      </c>
      <c r="B822" t="s">
        <v>14</v>
      </c>
      <c r="C822" t="b">
        <v>0</v>
      </c>
    </row>
    <row r="823" spans="1:3" x14ac:dyDescent="0.2">
      <c r="A823" t="s">
        <v>21</v>
      </c>
      <c r="B823" t="s">
        <v>18</v>
      </c>
      <c r="C823" t="b">
        <v>0</v>
      </c>
    </row>
    <row r="824" spans="1:3" x14ac:dyDescent="0.2">
      <c r="A824" t="s">
        <v>21</v>
      </c>
      <c r="B824" t="s">
        <v>14</v>
      </c>
      <c r="C824" t="b">
        <v>1</v>
      </c>
    </row>
    <row r="825" spans="1:3" x14ac:dyDescent="0.2">
      <c r="A825" t="s">
        <v>21</v>
      </c>
      <c r="B825" t="s">
        <v>18</v>
      </c>
      <c r="C825" t="b">
        <v>1</v>
      </c>
    </row>
    <row r="826" spans="1:3" x14ac:dyDescent="0.2">
      <c r="A826" t="s">
        <v>21</v>
      </c>
      <c r="B826" t="s">
        <v>14</v>
      </c>
      <c r="C826" t="b">
        <v>1</v>
      </c>
    </row>
    <row r="827" spans="1:3" x14ac:dyDescent="0.2">
      <c r="A827" t="s">
        <v>21</v>
      </c>
      <c r="B827" t="s">
        <v>18</v>
      </c>
      <c r="C827" t="b">
        <v>1</v>
      </c>
    </row>
    <row r="828" spans="1:3" x14ac:dyDescent="0.2">
      <c r="A828" t="s">
        <v>22</v>
      </c>
      <c r="B828" t="s">
        <v>14</v>
      </c>
      <c r="C828" t="b">
        <v>1</v>
      </c>
    </row>
    <row r="829" spans="1:3" x14ac:dyDescent="0.2">
      <c r="A829" t="s">
        <v>22</v>
      </c>
      <c r="B829" t="s">
        <v>18</v>
      </c>
      <c r="C829" t="b">
        <v>1</v>
      </c>
    </row>
    <row r="830" spans="1:3" x14ac:dyDescent="0.2">
      <c r="A830" t="s">
        <v>22</v>
      </c>
      <c r="B830" t="s">
        <v>14</v>
      </c>
      <c r="C830" t="b">
        <v>1</v>
      </c>
    </row>
    <row r="831" spans="1:3" x14ac:dyDescent="0.2">
      <c r="A831" t="s">
        <v>22</v>
      </c>
      <c r="B831" t="s">
        <v>18</v>
      </c>
      <c r="C831" t="b">
        <v>1</v>
      </c>
    </row>
    <row r="832" spans="1:3" x14ac:dyDescent="0.2">
      <c r="A832" t="s">
        <v>22</v>
      </c>
      <c r="B832" t="s">
        <v>14</v>
      </c>
      <c r="C832" t="b">
        <v>1</v>
      </c>
    </row>
    <row r="833" spans="1:3" x14ac:dyDescent="0.2">
      <c r="A833" t="s">
        <v>22</v>
      </c>
      <c r="B833" t="s">
        <v>18</v>
      </c>
      <c r="C833" t="b">
        <v>1</v>
      </c>
    </row>
    <row r="834" spans="1:3" x14ac:dyDescent="0.2">
      <c r="A834" t="s">
        <v>23</v>
      </c>
      <c r="B834" t="s">
        <v>14</v>
      </c>
      <c r="C834" t="b">
        <v>1</v>
      </c>
    </row>
    <row r="835" spans="1:3" x14ac:dyDescent="0.2">
      <c r="A835" t="s">
        <v>23</v>
      </c>
      <c r="B835" t="s">
        <v>18</v>
      </c>
      <c r="C835" t="b">
        <v>1</v>
      </c>
    </row>
    <row r="836" spans="1:3" x14ac:dyDescent="0.2">
      <c r="A836" t="s">
        <v>23</v>
      </c>
      <c r="B836" t="s">
        <v>14</v>
      </c>
      <c r="C836" t="b">
        <v>1</v>
      </c>
    </row>
    <row r="837" spans="1:3" x14ac:dyDescent="0.2">
      <c r="A837" t="s">
        <v>23</v>
      </c>
      <c r="B837" t="s">
        <v>18</v>
      </c>
      <c r="C837" t="b">
        <v>1</v>
      </c>
    </row>
    <row r="838" spans="1:3" x14ac:dyDescent="0.2">
      <c r="A838" t="s">
        <v>23</v>
      </c>
      <c r="B838" t="s">
        <v>14</v>
      </c>
      <c r="C838" t="b">
        <v>1</v>
      </c>
    </row>
    <row r="839" spans="1:3" x14ac:dyDescent="0.2">
      <c r="A839" t="s">
        <v>23</v>
      </c>
      <c r="B839" t="s">
        <v>18</v>
      </c>
      <c r="C839" t="b">
        <v>0</v>
      </c>
    </row>
    <row r="840" spans="1:3" x14ac:dyDescent="0.2">
      <c r="A840" t="s">
        <v>24</v>
      </c>
      <c r="B840" t="s">
        <v>14</v>
      </c>
      <c r="C840" t="b">
        <v>0</v>
      </c>
    </row>
    <row r="841" spans="1:3" x14ac:dyDescent="0.2">
      <c r="A841" t="s">
        <v>24</v>
      </c>
      <c r="B841" t="s">
        <v>18</v>
      </c>
      <c r="C841" t="b">
        <v>1</v>
      </c>
    </row>
    <row r="842" spans="1:3" x14ac:dyDescent="0.2">
      <c r="A842" t="s">
        <v>24</v>
      </c>
      <c r="B842" t="s">
        <v>14</v>
      </c>
      <c r="C842" t="b">
        <v>0</v>
      </c>
    </row>
    <row r="843" spans="1:3" x14ac:dyDescent="0.2">
      <c r="A843" t="s">
        <v>24</v>
      </c>
      <c r="B843" t="s">
        <v>18</v>
      </c>
      <c r="C843" t="b">
        <v>1</v>
      </c>
    </row>
    <row r="844" spans="1:3" x14ac:dyDescent="0.2">
      <c r="A844" t="s">
        <v>24</v>
      </c>
      <c r="B844" t="s">
        <v>14</v>
      </c>
      <c r="C844" t="b">
        <v>0</v>
      </c>
    </row>
    <row r="845" spans="1:3" x14ac:dyDescent="0.2">
      <c r="A845" t="s">
        <v>24</v>
      </c>
      <c r="B845" t="s">
        <v>18</v>
      </c>
      <c r="C845" t="b">
        <v>1</v>
      </c>
    </row>
    <row r="846" spans="1:3" x14ac:dyDescent="0.2">
      <c r="A846" t="s">
        <v>25</v>
      </c>
      <c r="B846" t="s">
        <v>14</v>
      </c>
      <c r="C846" t="b">
        <v>1</v>
      </c>
    </row>
    <row r="847" spans="1:3" x14ac:dyDescent="0.2">
      <c r="A847" t="s">
        <v>25</v>
      </c>
      <c r="B847" t="s">
        <v>18</v>
      </c>
      <c r="C847" t="b">
        <v>1</v>
      </c>
    </row>
    <row r="848" spans="1:3" x14ac:dyDescent="0.2">
      <c r="A848" t="s">
        <v>25</v>
      </c>
      <c r="B848" t="s">
        <v>14</v>
      </c>
      <c r="C848" t="b">
        <v>1</v>
      </c>
    </row>
    <row r="849" spans="1:3" x14ac:dyDescent="0.2">
      <c r="A849" t="s">
        <v>25</v>
      </c>
      <c r="B849" t="s">
        <v>18</v>
      </c>
      <c r="C849" t="b">
        <v>1</v>
      </c>
    </row>
    <row r="850" spans="1:3" x14ac:dyDescent="0.2">
      <c r="A850" t="s">
        <v>25</v>
      </c>
      <c r="B850" t="s">
        <v>14</v>
      </c>
      <c r="C850" t="b">
        <v>1</v>
      </c>
    </row>
    <row r="851" spans="1:3" x14ac:dyDescent="0.2">
      <c r="A851" t="s">
        <v>25</v>
      </c>
      <c r="B851" t="s">
        <v>18</v>
      </c>
      <c r="C851" t="b">
        <v>1</v>
      </c>
    </row>
    <row r="852" spans="1:3" x14ac:dyDescent="0.2">
      <c r="A852" t="s">
        <v>20</v>
      </c>
      <c r="B852" t="s">
        <v>14</v>
      </c>
      <c r="C852" t="b">
        <v>1</v>
      </c>
    </row>
    <row r="853" spans="1:3" x14ac:dyDescent="0.2">
      <c r="A853" t="s">
        <v>20</v>
      </c>
      <c r="B853" t="s">
        <v>18</v>
      </c>
      <c r="C853" t="b">
        <v>1</v>
      </c>
    </row>
    <row r="854" spans="1:3" x14ac:dyDescent="0.2">
      <c r="A854" t="s">
        <v>20</v>
      </c>
      <c r="B854" t="s">
        <v>14</v>
      </c>
      <c r="C854" t="b">
        <v>0</v>
      </c>
    </row>
    <row r="855" spans="1:3" x14ac:dyDescent="0.2">
      <c r="A855" t="s">
        <v>20</v>
      </c>
      <c r="B855" t="s">
        <v>18</v>
      </c>
      <c r="C855" t="b">
        <v>0</v>
      </c>
    </row>
    <row r="856" spans="1:3" x14ac:dyDescent="0.2">
      <c r="A856" t="s">
        <v>20</v>
      </c>
      <c r="B856" t="s">
        <v>14</v>
      </c>
      <c r="C856" t="b">
        <v>0</v>
      </c>
    </row>
    <row r="857" spans="1:3" x14ac:dyDescent="0.2">
      <c r="A857" t="s">
        <v>20</v>
      </c>
      <c r="B857" t="s">
        <v>18</v>
      </c>
      <c r="C857" t="b">
        <v>0</v>
      </c>
    </row>
    <row r="858" spans="1:3" x14ac:dyDescent="0.2">
      <c r="A858" t="s">
        <v>13</v>
      </c>
      <c r="B858" t="s">
        <v>14</v>
      </c>
      <c r="C858" t="b">
        <v>1</v>
      </c>
    </row>
    <row r="859" spans="1:3" x14ac:dyDescent="0.2">
      <c r="A859" t="s">
        <v>13</v>
      </c>
      <c r="B859" t="s">
        <v>18</v>
      </c>
      <c r="C859" t="b">
        <v>1</v>
      </c>
    </row>
    <row r="860" spans="1:3" x14ac:dyDescent="0.2">
      <c r="A860" t="s">
        <v>13</v>
      </c>
      <c r="B860" t="s">
        <v>14</v>
      </c>
      <c r="C860" t="b">
        <v>1</v>
      </c>
    </row>
    <row r="861" spans="1:3" x14ac:dyDescent="0.2">
      <c r="A861" t="s">
        <v>13</v>
      </c>
      <c r="B861" t="s">
        <v>18</v>
      </c>
      <c r="C861" t="b">
        <v>1</v>
      </c>
    </row>
    <row r="862" spans="1:3" x14ac:dyDescent="0.2">
      <c r="A862" t="s">
        <v>13</v>
      </c>
      <c r="B862" t="s">
        <v>14</v>
      </c>
      <c r="C862" t="b">
        <v>1</v>
      </c>
    </row>
    <row r="863" spans="1:3" x14ac:dyDescent="0.2">
      <c r="A863" t="s">
        <v>13</v>
      </c>
      <c r="B863" t="s">
        <v>18</v>
      </c>
      <c r="C863" t="b">
        <v>1</v>
      </c>
    </row>
    <row r="864" spans="1:3" x14ac:dyDescent="0.2">
      <c r="A864" t="s">
        <v>19</v>
      </c>
      <c r="B864" t="s">
        <v>14</v>
      </c>
      <c r="C864" t="b">
        <v>1</v>
      </c>
    </row>
    <row r="865" spans="1:3" x14ac:dyDescent="0.2">
      <c r="A865" t="s">
        <v>19</v>
      </c>
      <c r="B865" t="s">
        <v>18</v>
      </c>
      <c r="C865" t="b">
        <v>1</v>
      </c>
    </row>
    <row r="866" spans="1:3" x14ac:dyDescent="0.2">
      <c r="A866" t="s">
        <v>19</v>
      </c>
      <c r="B866" t="s">
        <v>14</v>
      </c>
      <c r="C866" t="b">
        <v>1</v>
      </c>
    </row>
    <row r="867" spans="1:3" x14ac:dyDescent="0.2">
      <c r="A867" t="s">
        <v>19</v>
      </c>
      <c r="B867" t="s">
        <v>18</v>
      </c>
      <c r="C867" t="b">
        <v>1</v>
      </c>
    </row>
    <row r="868" spans="1:3" x14ac:dyDescent="0.2">
      <c r="A868" t="s">
        <v>19</v>
      </c>
      <c r="B868" t="s">
        <v>14</v>
      </c>
      <c r="C868" t="b">
        <v>1</v>
      </c>
    </row>
    <row r="869" spans="1:3" x14ac:dyDescent="0.2">
      <c r="A869" t="s">
        <v>19</v>
      </c>
      <c r="B869" t="s">
        <v>18</v>
      </c>
      <c r="C869" t="b">
        <v>1</v>
      </c>
    </row>
    <row r="870" spans="1:3" x14ac:dyDescent="0.2">
      <c r="A870" t="s">
        <v>21</v>
      </c>
      <c r="B870" t="s">
        <v>14</v>
      </c>
      <c r="C870" t="b">
        <v>1</v>
      </c>
    </row>
    <row r="871" spans="1:3" x14ac:dyDescent="0.2">
      <c r="A871" t="s">
        <v>21</v>
      </c>
      <c r="B871" t="s">
        <v>18</v>
      </c>
      <c r="C871" t="b">
        <v>0</v>
      </c>
    </row>
    <row r="872" spans="1:3" x14ac:dyDescent="0.2">
      <c r="A872" t="s">
        <v>21</v>
      </c>
      <c r="B872" t="s">
        <v>14</v>
      </c>
      <c r="C872" t="b">
        <v>1</v>
      </c>
    </row>
    <row r="873" spans="1:3" x14ac:dyDescent="0.2">
      <c r="A873" t="s">
        <v>21</v>
      </c>
      <c r="B873" t="s">
        <v>18</v>
      </c>
      <c r="C873" t="b">
        <v>1</v>
      </c>
    </row>
    <row r="874" spans="1:3" x14ac:dyDescent="0.2">
      <c r="A874" t="s">
        <v>21</v>
      </c>
      <c r="B874" t="s">
        <v>14</v>
      </c>
      <c r="C874" t="b">
        <v>1</v>
      </c>
    </row>
    <row r="875" spans="1:3" x14ac:dyDescent="0.2">
      <c r="A875" t="s">
        <v>21</v>
      </c>
      <c r="B875" t="s">
        <v>18</v>
      </c>
      <c r="C875" t="b">
        <v>1</v>
      </c>
    </row>
    <row r="876" spans="1:3" x14ac:dyDescent="0.2">
      <c r="A876" t="s">
        <v>22</v>
      </c>
      <c r="B876" t="s">
        <v>14</v>
      </c>
      <c r="C876" t="b">
        <v>1</v>
      </c>
    </row>
    <row r="877" spans="1:3" x14ac:dyDescent="0.2">
      <c r="A877" t="s">
        <v>22</v>
      </c>
      <c r="B877" t="s">
        <v>18</v>
      </c>
      <c r="C877" t="b">
        <v>0</v>
      </c>
    </row>
    <row r="878" spans="1:3" x14ac:dyDescent="0.2">
      <c r="A878" t="s">
        <v>22</v>
      </c>
      <c r="B878" t="s">
        <v>14</v>
      </c>
      <c r="C878" t="b">
        <v>1</v>
      </c>
    </row>
    <row r="879" spans="1:3" x14ac:dyDescent="0.2">
      <c r="A879" t="s">
        <v>22</v>
      </c>
      <c r="B879" t="s">
        <v>18</v>
      </c>
      <c r="C879" t="b">
        <v>1</v>
      </c>
    </row>
    <row r="880" spans="1:3" x14ac:dyDescent="0.2">
      <c r="A880" t="s">
        <v>22</v>
      </c>
      <c r="B880" t="s">
        <v>14</v>
      </c>
      <c r="C880" t="b">
        <v>1</v>
      </c>
    </row>
    <row r="881" spans="1:3" x14ac:dyDescent="0.2">
      <c r="A881" t="s">
        <v>22</v>
      </c>
      <c r="B881" t="s">
        <v>18</v>
      </c>
      <c r="C881" t="b">
        <v>1</v>
      </c>
    </row>
    <row r="882" spans="1:3" x14ac:dyDescent="0.2">
      <c r="A882" t="s">
        <v>23</v>
      </c>
      <c r="B882" t="s">
        <v>14</v>
      </c>
      <c r="C882" t="b">
        <v>1</v>
      </c>
    </row>
    <row r="883" spans="1:3" x14ac:dyDescent="0.2">
      <c r="A883" t="s">
        <v>23</v>
      </c>
      <c r="B883" t="s">
        <v>18</v>
      </c>
      <c r="C883" t="b">
        <v>1</v>
      </c>
    </row>
    <row r="884" spans="1:3" x14ac:dyDescent="0.2">
      <c r="A884" t="s">
        <v>23</v>
      </c>
      <c r="B884" t="s">
        <v>14</v>
      </c>
      <c r="C884" t="b">
        <v>1</v>
      </c>
    </row>
    <row r="885" spans="1:3" x14ac:dyDescent="0.2">
      <c r="A885" t="s">
        <v>23</v>
      </c>
      <c r="B885" t="s">
        <v>18</v>
      </c>
      <c r="C885" t="b">
        <v>1</v>
      </c>
    </row>
    <row r="886" spans="1:3" x14ac:dyDescent="0.2">
      <c r="A886" t="s">
        <v>23</v>
      </c>
      <c r="B886" t="s">
        <v>14</v>
      </c>
      <c r="C886" t="b">
        <v>1</v>
      </c>
    </row>
    <row r="887" spans="1:3" x14ac:dyDescent="0.2">
      <c r="A887" t="s">
        <v>23</v>
      </c>
      <c r="B887" t="s">
        <v>18</v>
      </c>
      <c r="C887" t="b">
        <v>1</v>
      </c>
    </row>
    <row r="888" spans="1:3" x14ac:dyDescent="0.2">
      <c r="A888" t="s">
        <v>24</v>
      </c>
      <c r="B888" t="s">
        <v>14</v>
      </c>
      <c r="C888" t="b">
        <v>0</v>
      </c>
    </row>
    <row r="889" spans="1:3" x14ac:dyDescent="0.2">
      <c r="A889" t="s">
        <v>24</v>
      </c>
      <c r="B889" t="s">
        <v>18</v>
      </c>
      <c r="C889" t="b">
        <v>1</v>
      </c>
    </row>
    <row r="890" spans="1:3" x14ac:dyDescent="0.2">
      <c r="A890" t="s">
        <v>24</v>
      </c>
      <c r="B890" t="s">
        <v>14</v>
      </c>
      <c r="C890" t="b">
        <v>0</v>
      </c>
    </row>
    <row r="891" spans="1:3" x14ac:dyDescent="0.2">
      <c r="A891" t="s">
        <v>24</v>
      </c>
      <c r="B891" t="s">
        <v>18</v>
      </c>
      <c r="C891" t="b">
        <v>1</v>
      </c>
    </row>
    <row r="892" spans="1:3" x14ac:dyDescent="0.2">
      <c r="A892" t="s">
        <v>25</v>
      </c>
      <c r="B892" t="s">
        <v>14</v>
      </c>
      <c r="C892" t="b">
        <v>1</v>
      </c>
    </row>
    <row r="893" spans="1:3" x14ac:dyDescent="0.2">
      <c r="A893" t="s">
        <v>25</v>
      </c>
      <c r="B893" t="s">
        <v>18</v>
      </c>
      <c r="C893" t="b">
        <v>1</v>
      </c>
    </row>
    <row r="894" spans="1:3" x14ac:dyDescent="0.2">
      <c r="A894" t="s">
        <v>25</v>
      </c>
      <c r="B894" t="s">
        <v>14</v>
      </c>
      <c r="C894" t="b">
        <v>1</v>
      </c>
    </row>
    <row r="895" spans="1:3" x14ac:dyDescent="0.2">
      <c r="A895" t="s">
        <v>25</v>
      </c>
      <c r="B895" t="s">
        <v>18</v>
      </c>
      <c r="C895" t="b">
        <v>1</v>
      </c>
    </row>
    <row r="896" spans="1:3" x14ac:dyDescent="0.2">
      <c r="A896" t="s">
        <v>25</v>
      </c>
      <c r="B896" t="s">
        <v>14</v>
      </c>
      <c r="C896" t="b">
        <v>1</v>
      </c>
    </row>
    <row r="897" spans="1:3" x14ac:dyDescent="0.2">
      <c r="A897" t="s">
        <v>25</v>
      </c>
      <c r="B897" t="s">
        <v>18</v>
      </c>
      <c r="C897" t="b">
        <v>1</v>
      </c>
    </row>
    <row r="898" spans="1:3" x14ac:dyDescent="0.2">
      <c r="A898" t="s">
        <v>20</v>
      </c>
      <c r="B898" t="s">
        <v>14</v>
      </c>
      <c r="C898" t="b">
        <v>0</v>
      </c>
    </row>
    <row r="899" spans="1:3" x14ac:dyDescent="0.2">
      <c r="A899" t="s">
        <v>20</v>
      </c>
      <c r="B899" t="s">
        <v>18</v>
      </c>
      <c r="C899" t="b">
        <v>0</v>
      </c>
    </row>
    <row r="900" spans="1:3" x14ac:dyDescent="0.2">
      <c r="A900" t="s">
        <v>20</v>
      </c>
      <c r="B900" t="s">
        <v>14</v>
      </c>
      <c r="C900" t="b">
        <v>0</v>
      </c>
    </row>
    <row r="901" spans="1:3" x14ac:dyDescent="0.2">
      <c r="A901" t="s">
        <v>20</v>
      </c>
      <c r="B901" t="s">
        <v>18</v>
      </c>
      <c r="C901" t="b">
        <v>0</v>
      </c>
    </row>
    <row r="902" spans="1:3" x14ac:dyDescent="0.2">
      <c r="A902" t="s">
        <v>20</v>
      </c>
      <c r="B902" t="s">
        <v>14</v>
      </c>
      <c r="C902" t="b">
        <v>0</v>
      </c>
    </row>
    <row r="903" spans="1:3" x14ac:dyDescent="0.2">
      <c r="A903" t="s">
        <v>20</v>
      </c>
      <c r="B903" t="s">
        <v>18</v>
      </c>
      <c r="C903" t="b">
        <v>0</v>
      </c>
    </row>
    <row r="904" spans="1:3" x14ac:dyDescent="0.2">
      <c r="A904" t="s">
        <v>13</v>
      </c>
      <c r="B904" t="s">
        <v>14</v>
      </c>
      <c r="C904" t="b">
        <v>1</v>
      </c>
    </row>
    <row r="905" spans="1:3" x14ac:dyDescent="0.2">
      <c r="A905" t="s">
        <v>13</v>
      </c>
      <c r="B905" t="s">
        <v>18</v>
      </c>
      <c r="C905" t="b">
        <v>1</v>
      </c>
    </row>
    <row r="906" spans="1:3" x14ac:dyDescent="0.2">
      <c r="A906" t="s">
        <v>13</v>
      </c>
      <c r="B906" t="s">
        <v>14</v>
      </c>
      <c r="C906" t="b">
        <v>1</v>
      </c>
    </row>
    <row r="907" spans="1:3" x14ac:dyDescent="0.2">
      <c r="A907" t="s">
        <v>13</v>
      </c>
      <c r="B907" t="s">
        <v>18</v>
      </c>
      <c r="C907" t="b">
        <v>1</v>
      </c>
    </row>
    <row r="908" spans="1:3" x14ac:dyDescent="0.2">
      <c r="A908" t="s">
        <v>13</v>
      </c>
      <c r="B908" t="s">
        <v>14</v>
      </c>
      <c r="C908" t="b">
        <v>1</v>
      </c>
    </row>
    <row r="909" spans="1:3" x14ac:dyDescent="0.2">
      <c r="A909" t="s">
        <v>13</v>
      </c>
      <c r="B909" t="s">
        <v>18</v>
      </c>
      <c r="C909" t="b">
        <v>1</v>
      </c>
    </row>
    <row r="910" spans="1:3" x14ac:dyDescent="0.2">
      <c r="A910" t="s">
        <v>19</v>
      </c>
      <c r="B910" t="s">
        <v>14</v>
      </c>
      <c r="C910" t="b">
        <v>1</v>
      </c>
    </row>
    <row r="911" spans="1:3" x14ac:dyDescent="0.2">
      <c r="A911" t="s">
        <v>19</v>
      </c>
      <c r="B911" t="s">
        <v>18</v>
      </c>
      <c r="C911" t="b">
        <v>1</v>
      </c>
    </row>
    <row r="912" spans="1:3" x14ac:dyDescent="0.2">
      <c r="A912" t="s">
        <v>19</v>
      </c>
      <c r="B912" t="s">
        <v>14</v>
      </c>
      <c r="C912" t="b">
        <v>1</v>
      </c>
    </row>
    <row r="913" spans="1:3" x14ac:dyDescent="0.2">
      <c r="A913" t="s">
        <v>19</v>
      </c>
      <c r="B913" t="s">
        <v>18</v>
      </c>
      <c r="C913" t="b">
        <v>1</v>
      </c>
    </row>
    <row r="914" spans="1:3" x14ac:dyDescent="0.2">
      <c r="A914" t="s">
        <v>19</v>
      </c>
      <c r="B914" t="s">
        <v>14</v>
      </c>
      <c r="C914" t="b">
        <v>1</v>
      </c>
    </row>
    <row r="915" spans="1:3" x14ac:dyDescent="0.2">
      <c r="A915" t="s">
        <v>19</v>
      </c>
      <c r="B915" t="s">
        <v>18</v>
      </c>
      <c r="C915" t="b">
        <v>1</v>
      </c>
    </row>
    <row r="916" spans="1:3" x14ac:dyDescent="0.2">
      <c r="A916" t="s">
        <v>21</v>
      </c>
      <c r="B916" t="s">
        <v>14</v>
      </c>
      <c r="C916" t="b">
        <v>1</v>
      </c>
    </row>
    <row r="917" spans="1:3" x14ac:dyDescent="0.2">
      <c r="A917" t="s">
        <v>21</v>
      </c>
      <c r="B917" t="s">
        <v>18</v>
      </c>
      <c r="C917" t="b">
        <v>0</v>
      </c>
    </row>
    <row r="918" spans="1:3" x14ac:dyDescent="0.2">
      <c r="A918" t="s">
        <v>21</v>
      </c>
      <c r="B918" t="s">
        <v>14</v>
      </c>
      <c r="C918" t="b">
        <v>1</v>
      </c>
    </row>
    <row r="919" spans="1:3" x14ac:dyDescent="0.2">
      <c r="A919" t="s">
        <v>21</v>
      </c>
      <c r="B919" t="s">
        <v>18</v>
      </c>
      <c r="C919" t="b">
        <v>1</v>
      </c>
    </row>
    <row r="920" spans="1:3" x14ac:dyDescent="0.2">
      <c r="A920" t="s">
        <v>21</v>
      </c>
      <c r="B920" t="s">
        <v>14</v>
      </c>
      <c r="C920" t="b">
        <v>1</v>
      </c>
    </row>
    <row r="921" spans="1:3" x14ac:dyDescent="0.2">
      <c r="A921" t="s">
        <v>21</v>
      </c>
      <c r="B921" t="s">
        <v>18</v>
      </c>
      <c r="C921" t="b">
        <v>1</v>
      </c>
    </row>
    <row r="922" spans="1:3" x14ac:dyDescent="0.2">
      <c r="A922" t="s">
        <v>22</v>
      </c>
      <c r="B922" t="s">
        <v>14</v>
      </c>
      <c r="C922" t="b">
        <v>1</v>
      </c>
    </row>
    <row r="923" spans="1:3" x14ac:dyDescent="0.2">
      <c r="A923" t="s">
        <v>22</v>
      </c>
      <c r="B923" t="s">
        <v>18</v>
      </c>
      <c r="C923" t="b">
        <v>0</v>
      </c>
    </row>
    <row r="924" spans="1:3" x14ac:dyDescent="0.2">
      <c r="A924" t="s">
        <v>22</v>
      </c>
      <c r="B924" t="s">
        <v>14</v>
      </c>
      <c r="C924" t="b">
        <v>1</v>
      </c>
    </row>
    <row r="925" spans="1:3" x14ac:dyDescent="0.2">
      <c r="A925" t="s">
        <v>22</v>
      </c>
      <c r="B925" t="s">
        <v>18</v>
      </c>
      <c r="C925" t="b">
        <v>1</v>
      </c>
    </row>
    <row r="926" spans="1:3" x14ac:dyDescent="0.2">
      <c r="A926" t="s">
        <v>22</v>
      </c>
      <c r="B926" t="s">
        <v>14</v>
      </c>
      <c r="C926" t="b">
        <v>1</v>
      </c>
    </row>
    <row r="927" spans="1:3" x14ac:dyDescent="0.2">
      <c r="A927" t="s">
        <v>22</v>
      </c>
      <c r="B927" t="s">
        <v>18</v>
      </c>
      <c r="C927" t="b">
        <v>1</v>
      </c>
    </row>
    <row r="928" spans="1:3" x14ac:dyDescent="0.2">
      <c r="A928" t="s">
        <v>23</v>
      </c>
      <c r="B928" t="s">
        <v>14</v>
      </c>
      <c r="C928" t="b">
        <v>1</v>
      </c>
    </row>
    <row r="929" spans="1:3" x14ac:dyDescent="0.2">
      <c r="A929" t="s">
        <v>23</v>
      </c>
      <c r="B929" t="s">
        <v>18</v>
      </c>
      <c r="C929" t="b">
        <v>1</v>
      </c>
    </row>
    <row r="930" spans="1:3" x14ac:dyDescent="0.2">
      <c r="A930" t="s">
        <v>23</v>
      </c>
      <c r="B930" t="s">
        <v>14</v>
      </c>
      <c r="C930" t="b">
        <v>1</v>
      </c>
    </row>
    <row r="931" spans="1:3" x14ac:dyDescent="0.2">
      <c r="A931" t="s">
        <v>23</v>
      </c>
      <c r="B931" t="s">
        <v>18</v>
      </c>
      <c r="C931" t="b">
        <v>1</v>
      </c>
    </row>
    <row r="932" spans="1:3" x14ac:dyDescent="0.2">
      <c r="A932" t="s">
        <v>23</v>
      </c>
      <c r="B932" t="s">
        <v>14</v>
      </c>
      <c r="C932" t="b">
        <v>1</v>
      </c>
    </row>
    <row r="933" spans="1:3" x14ac:dyDescent="0.2">
      <c r="A933" t="s">
        <v>23</v>
      </c>
      <c r="B933" t="s">
        <v>18</v>
      </c>
      <c r="C933" t="b">
        <v>1</v>
      </c>
    </row>
    <row r="934" spans="1:3" x14ac:dyDescent="0.2">
      <c r="A934" t="s">
        <v>24</v>
      </c>
      <c r="B934" t="s">
        <v>14</v>
      </c>
      <c r="C934" t="b">
        <v>0</v>
      </c>
    </row>
    <row r="935" spans="1:3" x14ac:dyDescent="0.2">
      <c r="A935" t="s">
        <v>24</v>
      </c>
      <c r="B935" t="s">
        <v>18</v>
      </c>
      <c r="C935" t="b">
        <v>1</v>
      </c>
    </row>
    <row r="936" spans="1:3" x14ac:dyDescent="0.2">
      <c r="A936" t="s">
        <v>24</v>
      </c>
      <c r="B936" t="s">
        <v>14</v>
      </c>
      <c r="C936" t="b">
        <v>0</v>
      </c>
    </row>
    <row r="937" spans="1:3" x14ac:dyDescent="0.2">
      <c r="A937" t="s">
        <v>24</v>
      </c>
      <c r="B937" t="s">
        <v>18</v>
      </c>
      <c r="C937" t="b">
        <v>1</v>
      </c>
    </row>
    <row r="938" spans="1:3" x14ac:dyDescent="0.2">
      <c r="A938" t="s">
        <v>24</v>
      </c>
      <c r="B938" t="s">
        <v>14</v>
      </c>
      <c r="C938" t="b">
        <v>0</v>
      </c>
    </row>
    <row r="939" spans="1:3" x14ac:dyDescent="0.2">
      <c r="A939" t="s">
        <v>24</v>
      </c>
      <c r="B939" t="s">
        <v>18</v>
      </c>
      <c r="C939" t="b">
        <v>1</v>
      </c>
    </row>
    <row r="940" spans="1:3" x14ac:dyDescent="0.2">
      <c r="A940" t="s">
        <v>25</v>
      </c>
      <c r="B940" t="s">
        <v>14</v>
      </c>
      <c r="C940" t="b">
        <v>1</v>
      </c>
    </row>
    <row r="941" spans="1:3" x14ac:dyDescent="0.2">
      <c r="A941" t="s">
        <v>25</v>
      </c>
      <c r="B941" t="s">
        <v>18</v>
      </c>
      <c r="C941" t="b">
        <v>1</v>
      </c>
    </row>
    <row r="942" spans="1:3" x14ac:dyDescent="0.2">
      <c r="A942" t="s">
        <v>25</v>
      </c>
      <c r="B942" t="s">
        <v>14</v>
      </c>
      <c r="C942" t="b">
        <v>1</v>
      </c>
    </row>
    <row r="943" spans="1:3" x14ac:dyDescent="0.2">
      <c r="A943" t="s">
        <v>25</v>
      </c>
      <c r="B943" t="s">
        <v>18</v>
      </c>
      <c r="C943" t="b">
        <v>1</v>
      </c>
    </row>
    <row r="944" spans="1:3" x14ac:dyDescent="0.2">
      <c r="A944" t="s">
        <v>25</v>
      </c>
      <c r="B944" t="s">
        <v>14</v>
      </c>
      <c r="C944" t="b">
        <v>1</v>
      </c>
    </row>
    <row r="945" spans="1:3" x14ac:dyDescent="0.2">
      <c r="A945" t="s">
        <v>25</v>
      </c>
      <c r="B945" t="s">
        <v>18</v>
      </c>
      <c r="C945" t="b">
        <v>1</v>
      </c>
    </row>
    <row r="946" spans="1:3" x14ac:dyDescent="0.2">
      <c r="A946" t="s">
        <v>20</v>
      </c>
      <c r="B946" t="s">
        <v>14</v>
      </c>
      <c r="C946" t="b">
        <v>1</v>
      </c>
    </row>
    <row r="947" spans="1:3" x14ac:dyDescent="0.2">
      <c r="A947" t="s">
        <v>20</v>
      </c>
      <c r="B947" t="s">
        <v>18</v>
      </c>
      <c r="C947" t="b">
        <v>1</v>
      </c>
    </row>
    <row r="948" spans="1:3" x14ac:dyDescent="0.2">
      <c r="A948" t="s">
        <v>20</v>
      </c>
      <c r="B948" t="s">
        <v>14</v>
      </c>
      <c r="C948" t="b">
        <v>0</v>
      </c>
    </row>
    <row r="949" spans="1:3" x14ac:dyDescent="0.2">
      <c r="A949" t="s">
        <v>20</v>
      </c>
      <c r="B949" t="s">
        <v>18</v>
      </c>
      <c r="C949" t="b">
        <v>0</v>
      </c>
    </row>
    <row r="950" spans="1:3" x14ac:dyDescent="0.2">
      <c r="A950" t="s">
        <v>20</v>
      </c>
      <c r="B950" t="s">
        <v>14</v>
      </c>
      <c r="C950" t="b">
        <v>0</v>
      </c>
    </row>
    <row r="951" spans="1:3" x14ac:dyDescent="0.2">
      <c r="A951" t="s">
        <v>20</v>
      </c>
      <c r="B951" t="s">
        <v>18</v>
      </c>
      <c r="C951" t="b">
        <v>0</v>
      </c>
    </row>
    <row r="952" spans="1:3" x14ac:dyDescent="0.2">
      <c r="A952" t="s">
        <v>13</v>
      </c>
      <c r="B952" t="s">
        <v>14</v>
      </c>
      <c r="C952" t="b">
        <v>1</v>
      </c>
    </row>
    <row r="953" spans="1:3" x14ac:dyDescent="0.2">
      <c r="A953" t="s">
        <v>13</v>
      </c>
      <c r="B953" t="s">
        <v>18</v>
      </c>
      <c r="C953" t="b">
        <v>1</v>
      </c>
    </row>
    <row r="954" spans="1:3" x14ac:dyDescent="0.2">
      <c r="A954" t="s">
        <v>13</v>
      </c>
      <c r="B954" t="s">
        <v>14</v>
      </c>
      <c r="C954" t="b">
        <v>1</v>
      </c>
    </row>
    <row r="955" spans="1:3" x14ac:dyDescent="0.2">
      <c r="A955" t="s">
        <v>13</v>
      </c>
      <c r="B955" t="s">
        <v>18</v>
      </c>
      <c r="C955" t="b">
        <v>1</v>
      </c>
    </row>
    <row r="956" spans="1:3" x14ac:dyDescent="0.2">
      <c r="A956" t="s">
        <v>13</v>
      </c>
      <c r="B956" t="s">
        <v>14</v>
      </c>
      <c r="C956" t="b">
        <v>1</v>
      </c>
    </row>
    <row r="957" spans="1:3" x14ac:dyDescent="0.2">
      <c r="A957" t="s">
        <v>13</v>
      </c>
      <c r="B957" t="s">
        <v>18</v>
      </c>
      <c r="C957" t="b">
        <v>1</v>
      </c>
    </row>
    <row r="958" spans="1:3" x14ac:dyDescent="0.2">
      <c r="A958" t="s">
        <v>19</v>
      </c>
      <c r="B958" t="s">
        <v>14</v>
      </c>
      <c r="C958" t="b">
        <v>1</v>
      </c>
    </row>
    <row r="959" spans="1:3" x14ac:dyDescent="0.2">
      <c r="A959" t="s">
        <v>19</v>
      </c>
      <c r="B959" t="s">
        <v>18</v>
      </c>
      <c r="C959" t="b">
        <v>1</v>
      </c>
    </row>
    <row r="960" spans="1:3" x14ac:dyDescent="0.2">
      <c r="A960" t="s">
        <v>19</v>
      </c>
      <c r="B960" t="s">
        <v>14</v>
      </c>
      <c r="C960" t="b">
        <v>1</v>
      </c>
    </row>
    <row r="961" spans="1:3" x14ac:dyDescent="0.2">
      <c r="A961" t="s">
        <v>19</v>
      </c>
      <c r="B961" t="s">
        <v>18</v>
      </c>
      <c r="C961" t="b">
        <v>1</v>
      </c>
    </row>
    <row r="962" spans="1:3" x14ac:dyDescent="0.2">
      <c r="A962" t="s">
        <v>19</v>
      </c>
      <c r="B962" t="s">
        <v>14</v>
      </c>
      <c r="C962" t="b">
        <v>1</v>
      </c>
    </row>
    <row r="963" spans="1:3" x14ac:dyDescent="0.2">
      <c r="A963" t="s">
        <v>19</v>
      </c>
      <c r="B963" t="s">
        <v>18</v>
      </c>
      <c r="C963" t="b">
        <v>1</v>
      </c>
    </row>
    <row r="964" spans="1:3" x14ac:dyDescent="0.2">
      <c r="A964" t="s">
        <v>21</v>
      </c>
      <c r="B964" t="s">
        <v>14</v>
      </c>
      <c r="C964" t="b">
        <v>1</v>
      </c>
    </row>
    <row r="965" spans="1:3" x14ac:dyDescent="0.2">
      <c r="A965" t="s">
        <v>21</v>
      </c>
      <c r="B965" t="s">
        <v>18</v>
      </c>
      <c r="C965" t="b">
        <v>0</v>
      </c>
    </row>
    <row r="966" spans="1:3" x14ac:dyDescent="0.2">
      <c r="A966" t="s">
        <v>21</v>
      </c>
      <c r="B966" t="s">
        <v>14</v>
      </c>
      <c r="C966" t="b">
        <v>1</v>
      </c>
    </row>
    <row r="967" spans="1:3" x14ac:dyDescent="0.2">
      <c r="A967" t="s">
        <v>21</v>
      </c>
      <c r="B967" t="s">
        <v>18</v>
      </c>
      <c r="C967" t="b">
        <v>1</v>
      </c>
    </row>
    <row r="968" spans="1:3" x14ac:dyDescent="0.2">
      <c r="A968" t="s">
        <v>21</v>
      </c>
      <c r="B968" t="s">
        <v>14</v>
      </c>
      <c r="C968" t="b">
        <v>1</v>
      </c>
    </row>
    <row r="969" spans="1:3" x14ac:dyDescent="0.2">
      <c r="A969" t="s">
        <v>21</v>
      </c>
      <c r="B969" t="s">
        <v>18</v>
      </c>
      <c r="C969" t="b">
        <v>1</v>
      </c>
    </row>
    <row r="970" spans="1:3" x14ac:dyDescent="0.2">
      <c r="A970" t="s">
        <v>22</v>
      </c>
      <c r="B970" t="s">
        <v>14</v>
      </c>
      <c r="C970" t="b">
        <v>1</v>
      </c>
    </row>
    <row r="971" spans="1:3" x14ac:dyDescent="0.2">
      <c r="A971" t="s">
        <v>22</v>
      </c>
      <c r="B971" t="s">
        <v>18</v>
      </c>
      <c r="C971" t="b">
        <v>0</v>
      </c>
    </row>
    <row r="972" spans="1:3" x14ac:dyDescent="0.2">
      <c r="A972" t="s">
        <v>22</v>
      </c>
      <c r="B972" t="s">
        <v>14</v>
      </c>
      <c r="C972" t="b">
        <v>1</v>
      </c>
    </row>
    <row r="973" spans="1:3" x14ac:dyDescent="0.2">
      <c r="A973" t="s">
        <v>22</v>
      </c>
      <c r="B973" t="s">
        <v>18</v>
      </c>
      <c r="C973" t="b">
        <v>1</v>
      </c>
    </row>
    <row r="974" spans="1:3" x14ac:dyDescent="0.2">
      <c r="A974" t="s">
        <v>22</v>
      </c>
      <c r="B974" t="s">
        <v>14</v>
      </c>
      <c r="C974" t="b">
        <v>1</v>
      </c>
    </row>
    <row r="975" spans="1:3" x14ac:dyDescent="0.2">
      <c r="A975" t="s">
        <v>22</v>
      </c>
      <c r="B975" t="s">
        <v>18</v>
      </c>
      <c r="C975" t="b">
        <v>1</v>
      </c>
    </row>
    <row r="976" spans="1:3" x14ac:dyDescent="0.2">
      <c r="A976" t="s">
        <v>23</v>
      </c>
      <c r="B976" t="s">
        <v>14</v>
      </c>
      <c r="C976" t="b">
        <v>1</v>
      </c>
    </row>
    <row r="977" spans="1:3" x14ac:dyDescent="0.2">
      <c r="A977" t="s">
        <v>23</v>
      </c>
      <c r="B977" t="s">
        <v>18</v>
      </c>
      <c r="C977" t="b">
        <v>1</v>
      </c>
    </row>
    <row r="978" spans="1:3" x14ac:dyDescent="0.2">
      <c r="A978" t="s">
        <v>23</v>
      </c>
      <c r="B978" t="s">
        <v>14</v>
      </c>
      <c r="C978" t="b">
        <v>1</v>
      </c>
    </row>
    <row r="979" spans="1:3" x14ac:dyDescent="0.2">
      <c r="A979" t="s">
        <v>23</v>
      </c>
      <c r="B979" t="s">
        <v>18</v>
      </c>
      <c r="C979" t="b">
        <v>1</v>
      </c>
    </row>
    <row r="980" spans="1:3" x14ac:dyDescent="0.2">
      <c r="A980" t="s">
        <v>23</v>
      </c>
      <c r="B980" t="s">
        <v>14</v>
      </c>
      <c r="C980" t="b">
        <v>1</v>
      </c>
    </row>
    <row r="981" spans="1:3" x14ac:dyDescent="0.2">
      <c r="A981" t="s">
        <v>23</v>
      </c>
      <c r="B981" t="s">
        <v>18</v>
      </c>
      <c r="C981" t="b">
        <v>1</v>
      </c>
    </row>
    <row r="982" spans="1:3" x14ac:dyDescent="0.2">
      <c r="A982" t="s">
        <v>25</v>
      </c>
      <c r="B982" t="s">
        <v>14</v>
      </c>
      <c r="C982" t="b">
        <v>1</v>
      </c>
    </row>
    <row r="983" spans="1:3" x14ac:dyDescent="0.2">
      <c r="A983" t="s">
        <v>25</v>
      </c>
      <c r="B983" t="s">
        <v>18</v>
      </c>
      <c r="C983" t="b">
        <v>1</v>
      </c>
    </row>
    <row r="984" spans="1:3" x14ac:dyDescent="0.2">
      <c r="A984" t="s">
        <v>25</v>
      </c>
      <c r="B984" t="s">
        <v>14</v>
      </c>
      <c r="C984" t="b">
        <v>1</v>
      </c>
    </row>
    <row r="985" spans="1:3" x14ac:dyDescent="0.2">
      <c r="A985" t="s">
        <v>25</v>
      </c>
      <c r="B985" t="s">
        <v>18</v>
      </c>
      <c r="C985" t="b">
        <v>1</v>
      </c>
    </row>
    <row r="986" spans="1:3" x14ac:dyDescent="0.2">
      <c r="A986" t="s">
        <v>25</v>
      </c>
      <c r="B986" t="s">
        <v>14</v>
      </c>
      <c r="C986" t="b">
        <v>0</v>
      </c>
    </row>
    <row r="987" spans="1:3" x14ac:dyDescent="0.2">
      <c r="A987" t="s">
        <v>25</v>
      </c>
      <c r="B987" t="s">
        <v>18</v>
      </c>
      <c r="C987" t="b">
        <v>1</v>
      </c>
    </row>
    <row r="988" spans="1:3" x14ac:dyDescent="0.2">
      <c r="A988" t="s">
        <v>20</v>
      </c>
      <c r="B988" t="s">
        <v>14</v>
      </c>
      <c r="C988" t="b">
        <v>1</v>
      </c>
    </row>
    <row r="989" spans="1:3" x14ac:dyDescent="0.2">
      <c r="A989" t="s">
        <v>20</v>
      </c>
      <c r="B989" t="s">
        <v>18</v>
      </c>
      <c r="C989" t="b">
        <v>1</v>
      </c>
    </row>
    <row r="990" spans="1:3" x14ac:dyDescent="0.2">
      <c r="A990" t="s">
        <v>20</v>
      </c>
      <c r="B990" t="s">
        <v>14</v>
      </c>
      <c r="C990" t="b">
        <v>0</v>
      </c>
    </row>
    <row r="991" spans="1:3" x14ac:dyDescent="0.2">
      <c r="A991" t="s">
        <v>20</v>
      </c>
      <c r="B991" t="s">
        <v>18</v>
      </c>
      <c r="C991" t="b">
        <v>0</v>
      </c>
    </row>
    <row r="992" spans="1:3" x14ac:dyDescent="0.2">
      <c r="A992" t="s">
        <v>20</v>
      </c>
      <c r="B992" t="s">
        <v>14</v>
      </c>
      <c r="C992" t="b">
        <v>0</v>
      </c>
    </row>
    <row r="993" spans="1:3" x14ac:dyDescent="0.2">
      <c r="A993" t="s">
        <v>20</v>
      </c>
      <c r="B993" t="s">
        <v>18</v>
      </c>
      <c r="C993" t="b">
        <v>0</v>
      </c>
    </row>
    <row r="994" spans="1:3" x14ac:dyDescent="0.2">
      <c r="A994" t="s">
        <v>13</v>
      </c>
      <c r="B994" t="s">
        <v>14</v>
      </c>
      <c r="C994" t="b">
        <v>1</v>
      </c>
    </row>
    <row r="995" spans="1:3" x14ac:dyDescent="0.2">
      <c r="A995" t="s">
        <v>13</v>
      </c>
      <c r="B995" t="s">
        <v>18</v>
      </c>
      <c r="C995" t="b">
        <v>1</v>
      </c>
    </row>
    <row r="996" spans="1:3" x14ac:dyDescent="0.2">
      <c r="A996" t="s">
        <v>13</v>
      </c>
      <c r="B996" t="s">
        <v>14</v>
      </c>
      <c r="C996" t="b">
        <v>1</v>
      </c>
    </row>
    <row r="997" spans="1:3" x14ac:dyDescent="0.2">
      <c r="A997" t="s">
        <v>13</v>
      </c>
      <c r="B997" t="s">
        <v>18</v>
      </c>
      <c r="C997" t="b">
        <v>1</v>
      </c>
    </row>
    <row r="998" spans="1:3" x14ac:dyDescent="0.2">
      <c r="A998" t="s">
        <v>13</v>
      </c>
      <c r="B998" t="s">
        <v>14</v>
      </c>
      <c r="C998" t="b">
        <v>1</v>
      </c>
    </row>
    <row r="999" spans="1:3" x14ac:dyDescent="0.2">
      <c r="A999" t="s">
        <v>13</v>
      </c>
      <c r="B999" t="s">
        <v>18</v>
      </c>
      <c r="C999" t="b">
        <v>0</v>
      </c>
    </row>
    <row r="1000" spans="1:3" x14ac:dyDescent="0.2">
      <c r="A1000" t="s">
        <v>19</v>
      </c>
      <c r="B1000" t="s">
        <v>14</v>
      </c>
      <c r="C1000" t="b">
        <v>1</v>
      </c>
    </row>
    <row r="1001" spans="1:3" x14ac:dyDescent="0.2">
      <c r="A1001" t="s">
        <v>19</v>
      </c>
      <c r="B1001" t="s">
        <v>18</v>
      </c>
      <c r="C1001" t="b">
        <v>1</v>
      </c>
    </row>
    <row r="1002" spans="1:3" x14ac:dyDescent="0.2">
      <c r="A1002" t="s">
        <v>19</v>
      </c>
      <c r="B1002" t="s">
        <v>14</v>
      </c>
      <c r="C1002" t="b">
        <v>1</v>
      </c>
    </row>
    <row r="1003" spans="1:3" x14ac:dyDescent="0.2">
      <c r="A1003" t="s">
        <v>19</v>
      </c>
      <c r="B1003" t="s">
        <v>18</v>
      </c>
      <c r="C1003" t="b">
        <v>1</v>
      </c>
    </row>
    <row r="1004" spans="1:3" x14ac:dyDescent="0.2">
      <c r="A1004" t="s">
        <v>19</v>
      </c>
      <c r="B1004" t="s">
        <v>14</v>
      </c>
      <c r="C1004" t="b">
        <v>1</v>
      </c>
    </row>
    <row r="1005" spans="1:3" x14ac:dyDescent="0.2">
      <c r="A1005" t="s">
        <v>19</v>
      </c>
      <c r="B1005" t="s">
        <v>18</v>
      </c>
      <c r="C1005" t="b">
        <v>1</v>
      </c>
    </row>
    <row r="1006" spans="1:3" x14ac:dyDescent="0.2">
      <c r="A1006" t="s">
        <v>21</v>
      </c>
      <c r="B1006" t="s">
        <v>14</v>
      </c>
      <c r="C1006" t="b">
        <v>1</v>
      </c>
    </row>
    <row r="1007" spans="1:3" x14ac:dyDescent="0.2">
      <c r="A1007" t="s">
        <v>21</v>
      </c>
      <c r="B1007" t="s">
        <v>18</v>
      </c>
      <c r="C1007" t="b">
        <v>1</v>
      </c>
    </row>
    <row r="1008" spans="1:3" x14ac:dyDescent="0.2">
      <c r="A1008" t="s">
        <v>21</v>
      </c>
      <c r="B1008" t="s">
        <v>14</v>
      </c>
      <c r="C1008" t="b">
        <v>1</v>
      </c>
    </row>
    <row r="1009" spans="1:3" x14ac:dyDescent="0.2">
      <c r="A1009" t="s">
        <v>21</v>
      </c>
      <c r="B1009" t="s">
        <v>18</v>
      </c>
      <c r="C1009" t="b">
        <v>0</v>
      </c>
    </row>
    <row r="1010" spans="1:3" x14ac:dyDescent="0.2">
      <c r="A1010" t="s">
        <v>21</v>
      </c>
      <c r="B1010" t="s">
        <v>14</v>
      </c>
      <c r="C1010" t="b">
        <v>1</v>
      </c>
    </row>
    <row r="1011" spans="1:3" x14ac:dyDescent="0.2">
      <c r="A1011" t="s">
        <v>21</v>
      </c>
      <c r="B1011" t="s">
        <v>18</v>
      </c>
      <c r="C1011" t="b">
        <v>0</v>
      </c>
    </row>
    <row r="1012" spans="1:3" x14ac:dyDescent="0.2">
      <c r="A1012" t="s">
        <v>22</v>
      </c>
      <c r="B1012" t="s">
        <v>14</v>
      </c>
      <c r="C1012" t="b">
        <v>1</v>
      </c>
    </row>
    <row r="1013" spans="1:3" x14ac:dyDescent="0.2">
      <c r="A1013" t="s">
        <v>22</v>
      </c>
      <c r="B1013" t="s">
        <v>18</v>
      </c>
      <c r="C1013" t="b">
        <v>1</v>
      </c>
    </row>
    <row r="1014" spans="1:3" x14ac:dyDescent="0.2">
      <c r="A1014" t="s">
        <v>22</v>
      </c>
      <c r="B1014" t="s">
        <v>14</v>
      </c>
      <c r="C1014" t="b">
        <v>1</v>
      </c>
    </row>
    <row r="1015" spans="1:3" x14ac:dyDescent="0.2">
      <c r="A1015" t="s">
        <v>22</v>
      </c>
      <c r="B1015" t="s">
        <v>18</v>
      </c>
      <c r="C1015" t="b">
        <v>1</v>
      </c>
    </row>
    <row r="1016" spans="1:3" x14ac:dyDescent="0.2">
      <c r="A1016" t="s">
        <v>22</v>
      </c>
      <c r="B1016" t="s">
        <v>14</v>
      </c>
      <c r="C1016" t="b">
        <v>1</v>
      </c>
    </row>
    <row r="1017" spans="1:3" x14ac:dyDescent="0.2">
      <c r="A1017" t="s">
        <v>22</v>
      </c>
      <c r="B1017" t="s">
        <v>18</v>
      </c>
      <c r="C1017" t="b">
        <v>1</v>
      </c>
    </row>
    <row r="1018" spans="1:3" x14ac:dyDescent="0.2">
      <c r="A1018" t="s">
        <v>23</v>
      </c>
      <c r="B1018" t="s">
        <v>14</v>
      </c>
      <c r="C1018" t="b">
        <v>1</v>
      </c>
    </row>
    <row r="1019" spans="1:3" x14ac:dyDescent="0.2">
      <c r="A1019" t="s">
        <v>23</v>
      </c>
      <c r="B1019" t="s">
        <v>18</v>
      </c>
      <c r="C1019" t="b">
        <v>1</v>
      </c>
    </row>
    <row r="1020" spans="1:3" x14ac:dyDescent="0.2">
      <c r="A1020" t="s">
        <v>23</v>
      </c>
      <c r="B1020" t="s">
        <v>14</v>
      </c>
      <c r="C1020" t="b">
        <v>1</v>
      </c>
    </row>
    <row r="1021" spans="1:3" x14ac:dyDescent="0.2">
      <c r="A1021" t="s">
        <v>23</v>
      </c>
      <c r="B1021" t="s">
        <v>18</v>
      </c>
      <c r="C1021" t="b">
        <v>1</v>
      </c>
    </row>
    <row r="1022" spans="1:3" x14ac:dyDescent="0.2">
      <c r="A1022" t="s">
        <v>23</v>
      </c>
      <c r="B1022" t="s">
        <v>14</v>
      </c>
      <c r="C1022" t="b">
        <v>1</v>
      </c>
    </row>
    <row r="1023" spans="1:3" x14ac:dyDescent="0.2">
      <c r="A1023" t="s">
        <v>23</v>
      </c>
      <c r="B1023" t="s">
        <v>18</v>
      </c>
      <c r="C1023" t="b">
        <v>0</v>
      </c>
    </row>
    <row r="1024" spans="1:3" x14ac:dyDescent="0.2">
      <c r="A1024" t="s">
        <v>24</v>
      </c>
      <c r="B1024" t="s">
        <v>14</v>
      </c>
      <c r="C1024" t="b">
        <v>0</v>
      </c>
    </row>
    <row r="1025" spans="1:3" x14ac:dyDescent="0.2">
      <c r="A1025" t="s">
        <v>24</v>
      </c>
      <c r="B1025" t="s">
        <v>18</v>
      </c>
      <c r="C1025" t="b">
        <v>1</v>
      </c>
    </row>
    <row r="1026" spans="1:3" x14ac:dyDescent="0.2">
      <c r="A1026" t="s">
        <v>24</v>
      </c>
      <c r="B1026" t="s">
        <v>14</v>
      </c>
      <c r="C1026" t="b">
        <v>0</v>
      </c>
    </row>
    <row r="1027" spans="1:3" x14ac:dyDescent="0.2">
      <c r="A1027" t="s">
        <v>24</v>
      </c>
      <c r="B1027" t="s">
        <v>18</v>
      </c>
      <c r="C1027" t="b">
        <v>0</v>
      </c>
    </row>
    <row r="1028" spans="1:3" x14ac:dyDescent="0.2">
      <c r="A1028" t="s">
        <v>24</v>
      </c>
      <c r="B1028" t="s">
        <v>14</v>
      </c>
      <c r="C1028" t="b">
        <v>0</v>
      </c>
    </row>
    <row r="1029" spans="1:3" x14ac:dyDescent="0.2">
      <c r="A1029" t="s">
        <v>24</v>
      </c>
      <c r="B1029" t="s">
        <v>18</v>
      </c>
      <c r="C1029" t="b">
        <v>0</v>
      </c>
    </row>
    <row r="1030" spans="1:3" x14ac:dyDescent="0.2">
      <c r="A1030" t="s">
        <v>25</v>
      </c>
      <c r="B1030" t="s">
        <v>14</v>
      </c>
      <c r="C1030" t="b">
        <v>1</v>
      </c>
    </row>
    <row r="1031" spans="1:3" x14ac:dyDescent="0.2">
      <c r="A1031" t="s">
        <v>25</v>
      </c>
      <c r="B1031" t="s">
        <v>18</v>
      </c>
      <c r="C1031" t="b">
        <v>1</v>
      </c>
    </row>
    <row r="1032" spans="1:3" x14ac:dyDescent="0.2">
      <c r="A1032" t="s">
        <v>25</v>
      </c>
      <c r="B1032" t="s">
        <v>14</v>
      </c>
      <c r="C1032" t="b">
        <v>1</v>
      </c>
    </row>
    <row r="1033" spans="1:3" x14ac:dyDescent="0.2">
      <c r="A1033" t="s">
        <v>25</v>
      </c>
      <c r="B1033" t="s">
        <v>18</v>
      </c>
      <c r="C1033" t="b">
        <v>1</v>
      </c>
    </row>
    <row r="1034" spans="1:3" x14ac:dyDescent="0.2">
      <c r="A1034" t="s">
        <v>25</v>
      </c>
      <c r="B1034" t="s">
        <v>14</v>
      </c>
      <c r="C1034" t="b">
        <v>1</v>
      </c>
    </row>
    <row r="1035" spans="1:3" x14ac:dyDescent="0.2">
      <c r="A1035" t="s">
        <v>25</v>
      </c>
      <c r="B1035" t="s">
        <v>18</v>
      </c>
      <c r="C1035" t="b">
        <v>1</v>
      </c>
    </row>
    <row r="1036" spans="1:3" x14ac:dyDescent="0.2">
      <c r="A1036" t="s">
        <v>20</v>
      </c>
      <c r="B1036" t="s">
        <v>14</v>
      </c>
      <c r="C1036" t="b">
        <v>0</v>
      </c>
    </row>
    <row r="1037" spans="1:3" x14ac:dyDescent="0.2">
      <c r="A1037" t="s">
        <v>20</v>
      </c>
      <c r="B1037" t="s">
        <v>18</v>
      </c>
      <c r="C1037" t="b">
        <v>0</v>
      </c>
    </row>
    <row r="1038" spans="1:3" x14ac:dyDescent="0.2">
      <c r="A1038" t="s">
        <v>20</v>
      </c>
      <c r="B1038" t="s">
        <v>14</v>
      </c>
      <c r="C1038" t="b">
        <v>0</v>
      </c>
    </row>
    <row r="1039" spans="1:3" x14ac:dyDescent="0.2">
      <c r="A1039" t="s">
        <v>20</v>
      </c>
      <c r="B1039" t="s">
        <v>18</v>
      </c>
      <c r="C1039" t="b">
        <v>0</v>
      </c>
    </row>
    <row r="1040" spans="1:3" x14ac:dyDescent="0.2">
      <c r="A1040" t="s">
        <v>20</v>
      </c>
      <c r="B1040" t="s">
        <v>14</v>
      </c>
      <c r="C1040" t="b">
        <v>0</v>
      </c>
    </row>
    <row r="1041" spans="1:3" x14ac:dyDescent="0.2">
      <c r="A1041" t="s">
        <v>20</v>
      </c>
      <c r="B1041" t="s">
        <v>18</v>
      </c>
      <c r="C1041" t="b">
        <v>1</v>
      </c>
    </row>
    <row r="1042" spans="1:3" x14ac:dyDescent="0.2">
      <c r="A1042" t="s">
        <v>13</v>
      </c>
      <c r="B1042" t="s">
        <v>14</v>
      </c>
      <c r="C1042" t="b">
        <v>1</v>
      </c>
    </row>
    <row r="1043" spans="1:3" x14ac:dyDescent="0.2">
      <c r="A1043" t="s">
        <v>13</v>
      </c>
      <c r="B1043" t="s">
        <v>18</v>
      </c>
      <c r="C1043" t="b">
        <v>1</v>
      </c>
    </row>
    <row r="1044" spans="1:3" x14ac:dyDescent="0.2">
      <c r="A1044" t="s">
        <v>13</v>
      </c>
      <c r="B1044" t="s">
        <v>14</v>
      </c>
      <c r="C1044" t="b">
        <v>1</v>
      </c>
    </row>
    <row r="1045" spans="1:3" x14ac:dyDescent="0.2">
      <c r="A1045" t="s">
        <v>13</v>
      </c>
      <c r="B1045" t="s">
        <v>18</v>
      </c>
      <c r="C1045" t="b">
        <v>1</v>
      </c>
    </row>
    <row r="1046" spans="1:3" x14ac:dyDescent="0.2">
      <c r="A1046" t="s">
        <v>13</v>
      </c>
      <c r="B1046" t="s">
        <v>14</v>
      </c>
      <c r="C1046" t="b">
        <v>0</v>
      </c>
    </row>
    <row r="1047" spans="1:3" x14ac:dyDescent="0.2">
      <c r="A1047" t="s">
        <v>13</v>
      </c>
      <c r="B1047" t="s">
        <v>18</v>
      </c>
      <c r="C1047" t="b">
        <v>0</v>
      </c>
    </row>
    <row r="1048" spans="1:3" x14ac:dyDescent="0.2">
      <c r="A1048" t="s">
        <v>19</v>
      </c>
      <c r="B1048" t="s">
        <v>14</v>
      </c>
      <c r="C1048" t="b">
        <v>1</v>
      </c>
    </row>
    <row r="1049" spans="1:3" x14ac:dyDescent="0.2">
      <c r="A1049" t="s">
        <v>19</v>
      </c>
      <c r="B1049" t="s">
        <v>18</v>
      </c>
      <c r="C1049" t="b">
        <v>1</v>
      </c>
    </row>
    <row r="1050" spans="1:3" x14ac:dyDescent="0.2">
      <c r="A1050" t="s">
        <v>19</v>
      </c>
      <c r="B1050" t="s">
        <v>14</v>
      </c>
      <c r="C1050" t="b">
        <v>1</v>
      </c>
    </row>
    <row r="1051" spans="1:3" x14ac:dyDescent="0.2">
      <c r="A1051" t="s">
        <v>19</v>
      </c>
      <c r="B1051" t="s">
        <v>18</v>
      </c>
      <c r="C1051" t="b">
        <v>1</v>
      </c>
    </row>
    <row r="1052" spans="1:3" x14ac:dyDescent="0.2">
      <c r="A1052" t="s">
        <v>19</v>
      </c>
      <c r="B1052" t="s">
        <v>14</v>
      </c>
      <c r="C1052" t="b">
        <v>0</v>
      </c>
    </row>
    <row r="1053" spans="1:3" x14ac:dyDescent="0.2">
      <c r="A1053" t="s">
        <v>19</v>
      </c>
      <c r="B1053" t="s">
        <v>18</v>
      </c>
      <c r="C1053" t="b">
        <v>0</v>
      </c>
    </row>
    <row r="1054" spans="1:3" x14ac:dyDescent="0.2">
      <c r="A1054" t="s">
        <v>21</v>
      </c>
      <c r="B1054" t="s">
        <v>14</v>
      </c>
      <c r="C1054" t="b">
        <v>1</v>
      </c>
    </row>
    <row r="1055" spans="1:3" x14ac:dyDescent="0.2">
      <c r="A1055" t="s">
        <v>21</v>
      </c>
      <c r="B1055" t="s">
        <v>18</v>
      </c>
      <c r="C1055" t="b">
        <v>1</v>
      </c>
    </row>
    <row r="1056" spans="1:3" x14ac:dyDescent="0.2">
      <c r="A1056" t="s">
        <v>21</v>
      </c>
      <c r="B1056" t="s">
        <v>14</v>
      </c>
      <c r="C1056" t="b">
        <v>1</v>
      </c>
    </row>
    <row r="1057" spans="1:3" x14ac:dyDescent="0.2">
      <c r="A1057" t="s">
        <v>21</v>
      </c>
      <c r="B1057" t="s">
        <v>18</v>
      </c>
      <c r="C1057" t="b">
        <v>0</v>
      </c>
    </row>
    <row r="1058" spans="1:3" x14ac:dyDescent="0.2">
      <c r="A1058" t="s">
        <v>21</v>
      </c>
      <c r="B1058" t="s">
        <v>14</v>
      </c>
      <c r="C1058" t="b">
        <v>1</v>
      </c>
    </row>
    <row r="1059" spans="1:3" x14ac:dyDescent="0.2">
      <c r="A1059" t="s">
        <v>21</v>
      </c>
      <c r="B1059" t="s">
        <v>18</v>
      </c>
      <c r="C1059" t="b">
        <v>0</v>
      </c>
    </row>
    <row r="1060" spans="1:3" x14ac:dyDescent="0.2">
      <c r="A1060" t="s">
        <v>22</v>
      </c>
      <c r="B1060" t="s">
        <v>14</v>
      </c>
      <c r="C1060" t="b">
        <v>1</v>
      </c>
    </row>
    <row r="1061" spans="1:3" x14ac:dyDescent="0.2">
      <c r="A1061" t="s">
        <v>22</v>
      </c>
      <c r="B1061" t="s">
        <v>18</v>
      </c>
      <c r="C1061" t="b">
        <v>1</v>
      </c>
    </row>
    <row r="1062" spans="1:3" x14ac:dyDescent="0.2">
      <c r="A1062" t="s">
        <v>22</v>
      </c>
      <c r="B1062" t="s">
        <v>14</v>
      </c>
      <c r="C1062" t="b">
        <v>1</v>
      </c>
    </row>
    <row r="1063" spans="1:3" x14ac:dyDescent="0.2">
      <c r="A1063" t="s">
        <v>22</v>
      </c>
      <c r="B1063" t="s">
        <v>18</v>
      </c>
      <c r="C1063" t="b">
        <v>0</v>
      </c>
    </row>
    <row r="1064" spans="1:3" x14ac:dyDescent="0.2">
      <c r="A1064" t="s">
        <v>22</v>
      </c>
      <c r="B1064" t="s">
        <v>14</v>
      </c>
      <c r="C1064" t="b">
        <v>1</v>
      </c>
    </row>
    <row r="1065" spans="1:3" x14ac:dyDescent="0.2">
      <c r="A1065" t="s">
        <v>22</v>
      </c>
      <c r="B1065" t="s">
        <v>18</v>
      </c>
      <c r="C1065" t="b">
        <v>1</v>
      </c>
    </row>
    <row r="1066" spans="1:3" x14ac:dyDescent="0.2">
      <c r="A1066" t="s">
        <v>23</v>
      </c>
      <c r="B1066" t="s">
        <v>14</v>
      </c>
      <c r="C1066" t="b">
        <v>1</v>
      </c>
    </row>
    <row r="1067" spans="1:3" x14ac:dyDescent="0.2">
      <c r="A1067" t="s">
        <v>23</v>
      </c>
      <c r="B1067" t="s">
        <v>18</v>
      </c>
      <c r="C1067" t="b">
        <v>1</v>
      </c>
    </row>
    <row r="1068" spans="1:3" x14ac:dyDescent="0.2">
      <c r="A1068" t="s">
        <v>23</v>
      </c>
      <c r="B1068" t="s">
        <v>14</v>
      </c>
      <c r="C1068" t="b">
        <v>1</v>
      </c>
    </row>
    <row r="1069" spans="1:3" x14ac:dyDescent="0.2">
      <c r="A1069" t="s">
        <v>23</v>
      </c>
      <c r="B1069" t="s">
        <v>18</v>
      </c>
      <c r="C1069" t="b">
        <v>1</v>
      </c>
    </row>
    <row r="1070" spans="1:3" x14ac:dyDescent="0.2">
      <c r="A1070" t="s">
        <v>23</v>
      </c>
      <c r="B1070" t="s">
        <v>14</v>
      </c>
      <c r="C1070" t="b">
        <v>1</v>
      </c>
    </row>
    <row r="1071" spans="1:3" x14ac:dyDescent="0.2">
      <c r="A1071" t="s">
        <v>23</v>
      </c>
      <c r="B1071" t="s">
        <v>18</v>
      </c>
      <c r="C1071" t="b">
        <v>1</v>
      </c>
    </row>
    <row r="1072" spans="1:3" x14ac:dyDescent="0.2">
      <c r="A1072" t="s">
        <v>24</v>
      </c>
      <c r="B1072" t="s">
        <v>14</v>
      </c>
      <c r="C1072" t="b">
        <v>0</v>
      </c>
    </row>
    <row r="1073" spans="1:3" x14ac:dyDescent="0.2">
      <c r="A1073" t="s">
        <v>24</v>
      </c>
      <c r="B1073" t="s">
        <v>18</v>
      </c>
      <c r="C1073" t="b">
        <v>1</v>
      </c>
    </row>
    <row r="1074" spans="1:3" x14ac:dyDescent="0.2">
      <c r="A1074" t="s">
        <v>24</v>
      </c>
      <c r="B1074" t="s">
        <v>14</v>
      </c>
      <c r="C1074" t="b">
        <v>0</v>
      </c>
    </row>
    <row r="1075" spans="1:3" x14ac:dyDescent="0.2">
      <c r="A1075" t="s">
        <v>24</v>
      </c>
      <c r="B1075" t="s">
        <v>18</v>
      </c>
      <c r="C1075" t="b">
        <v>1</v>
      </c>
    </row>
    <row r="1076" spans="1:3" x14ac:dyDescent="0.2">
      <c r="A1076" t="s">
        <v>24</v>
      </c>
      <c r="B1076" t="s">
        <v>14</v>
      </c>
      <c r="C1076" t="b">
        <v>0</v>
      </c>
    </row>
    <row r="1077" spans="1:3" x14ac:dyDescent="0.2">
      <c r="A1077" t="s">
        <v>24</v>
      </c>
      <c r="B1077" t="s">
        <v>18</v>
      </c>
      <c r="C1077" t="b">
        <v>1</v>
      </c>
    </row>
    <row r="1078" spans="1:3" x14ac:dyDescent="0.2">
      <c r="A1078" t="s">
        <v>25</v>
      </c>
      <c r="B1078" t="s">
        <v>14</v>
      </c>
      <c r="C1078" t="b">
        <v>1</v>
      </c>
    </row>
    <row r="1079" spans="1:3" x14ac:dyDescent="0.2">
      <c r="A1079" t="s">
        <v>25</v>
      </c>
      <c r="B1079" t="s">
        <v>18</v>
      </c>
      <c r="C1079" t="b">
        <v>1</v>
      </c>
    </row>
    <row r="1080" spans="1:3" x14ac:dyDescent="0.2">
      <c r="A1080" t="s">
        <v>25</v>
      </c>
      <c r="B1080" t="s">
        <v>14</v>
      </c>
      <c r="C1080" t="b">
        <v>1</v>
      </c>
    </row>
    <row r="1081" spans="1:3" x14ac:dyDescent="0.2">
      <c r="A1081" t="s">
        <v>25</v>
      </c>
      <c r="B1081" t="s">
        <v>18</v>
      </c>
      <c r="C1081" t="b">
        <v>1</v>
      </c>
    </row>
    <row r="1082" spans="1:3" x14ac:dyDescent="0.2">
      <c r="A1082" t="s">
        <v>25</v>
      </c>
      <c r="B1082" t="s">
        <v>14</v>
      </c>
      <c r="C1082" t="b">
        <v>1</v>
      </c>
    </row>
    <row r="1083" spans="1:3" x14ac:dyDescent="0.2">
      <c r="A1083" t="s">
        <v>25</v>
      </c>
      <c r="B1083" t="s">
        <v>18</v>
      </c>
      <c r="C1083" t="b">
        <v>1</v>
      </c>
    </row>
    <row r="1084" spans="1:3" x14ac:dyDescent="0.2">
      <c r="A1084" t="s">
        <v>20</v>
      </c>
      <c r="B1084" t="s">
        <v>14</v>
      </c>
      <c r="C1084" t="b">
        <v>0</v>
      </c>
    </row>
    <row r="1085" spans="1:3" x14ac:dyDescent="0.2">
      <c r="A1085" t="s">
        <v>20</v>
      </c>
      <c r="B1085" t="s">
        <v>18</v>
      </c>
      <c r="C1085" t="b">
        <v>1</v>
      </c>
    </row>
    <row r="1086" spans="1:3" x14ac:dyDescent="0.2">
      <c r="A1086" t="s">
        <v>20</v>
      </c>
      <c r="B1086" t="s">
        <v>14</v>
      </c>
      <c r="C1086" t="b">
        <v>0</v>
      </c>
    </row>
    <row r="1087" spans="1:3" x14ac:dyDescent="0.2">
      <c r="A1087" t="s">
        <v>20</v>
      </c>
      <c r="B1087" t="s">
        <v>18</v>
      </c>
      <c r="C1087" t="b">
        <v>0</v>
      </c>
    </row>
    <row r="1088" spans="1:3" x14ac:dyDescent="0.2">
      <c r="A1088" t="s">
        <v>20</v>
      </c>
      <c r="B1088" t="s">
        <v>14</v>
      </c>
      <c r="C1088" t="b">
        <v>0</v>
      </c>
    </row>
    <row r="1089" spans="1:3" x14ac:dyDescent="0.2">
      <c r="A1089" t="s">
        <v>20</v>
      </c>
      <c r="B1089" t="s">
        <v>18</v>
      </c>
      <c r="C1089" t="b">
        <v>0</v>
      </c>
    </row>
    <row r="1090" spans="1:3" x14ac:dyDescent="0.2">
      <c r="A1090" t="s">
        <v>13</v>
      </c>
      <c r="B1090" t="s">
        <v>14</v>
      </c>
      <c r="C1090" t="b">
        <v>1</v>
      </c>
    </row>
    <row r="1091" spans="1:3" x14ac:dyDescent="0.2">
      <c r="A1091" t="s">
        <v>13</v>
      </c>
      <c r="B1091" t="s">
        <v>18</v>
      </c>
      <c r="C1091" t="b">
        <v>1</v>
      </c>
    </row>
    <row r="1092" spans="1:3" x14ac:dyDescent="0.2">
      <c r="A1092" t="s">
        <v>13</v>
      </c>
      <c r="B1092" t="s">
        <v>14</v>
      </c>
      <c r="C1092" t="b">
        <v>1</v>
      </c>
    </row>
    <row r="1093" spans="1:3" x14ac:dyDescent="0.2">
      <c r="A1093" t="s">
        <v>13</v>
      </c>
      <c r="B1093" t="s">
        <v>18</v>
      </c>
      <c r="C1093" t="b">
        <v>1</v>
      </c>
    </row>
    <row r="1094" spans="1:3" x14ac:dyDescent="0.2">
      <c r="A1094" t="s">
        <v>13</v>
      </c>
      <c r="B1094" t="s">
        <v>14</v>
      </c>
      <c r="C1094" t="b">
        <v>1</v>
      </c>
    </row>
    <row r="1095" spans="1:3" x14ac:dyDescent="0.2">
      <c r="A1095" t="s">
        <v>13</v>
      </c>
      <c r="B1095" t="s">
        <v>18</v>
      </c>
      <c r="C1095" t="b">
        <v>0</v>
      </c>
    </row>
    <row r="1096" spans="1:3" x14ac:dyDescent="0.2">
      <c r="A1096" t="s">
        <v>19</v>
      </c>
      <c r="B1096" t="s">
        <v>14</v>
      </c>
      <c r="C1096" t="b">
        <v>1</v>
      </c>
    </row>
    <row r="1097" spans="1:3" x14ac:dyDescent="0.2">
      <c r="A1097" t="s">
        <v>19</v>
      </c>
      <c r="B1097" t="s">
        <v>18</v>
      </c>
      <c r="C1097" t="b">
        <v>1</v>
      </c>
    </row>
    <row r="1098" spans="1:3" x14ac:dyDescent="0.2">
      <c r="A1098" t="s">
        <v>19</v>
      </c>
      <c r="B1098" t="s">
        <v>14</v>
      </c>
      <c r="C1098" t="b">
        <v>1</v>
      </c>
    </row>
    <row r="1099" spans="1:3" x14ac:dyDescent="0.2">
      <c r="A1099" t="s">
        <v>19</v>
      </c>
      <c r="B1099" t="s">
        <v>18</v>
      </c>
      <c r="C1099" t="b">
        <v>1</v>
      </c>
    </row>
    <row r="1100" spans="1:3" x14ac:dyDescent="0.2">
      <c r="A1100" t="s">
        <v>19</v>
      </c>
      <c r="B1100" t="s">
        <v>14</v>
      </c>
      <c r="C1100" t="b">
        <v>1</v>
      </c>
    </row>
    <row r="1101" spans="1:3" x14ac:dyDescent="0.2">
      <c r="A1101" t="s">
        <v>19</v>
      </c>
      <c r="B1101" t="s">
        <v>18</v>
      </c>
      <c r="C1101" t="b">
        <v>0</v>
      </c>
    </row>
    <row r="1102" spans="1:3" x14ac:dyDescent="0.2">
      <c r="A1102" t="s">
        <v>21</v>
      </c>
      <c r="B1102" t="s">
        <v>14</v>
      </c>
      <c r="C1102" t="b">
        <v>1</v>
      </c>
    </row>
    <row r="1103" spans="1:3" x14ac:dyDescent="0.2">
      <c r="A1103" t="s">
        <v>21</v>
      </c>
      <c r="B1103" t="s">
        <v>18</v>
      </c>
      <c r="C1103" t="b">
        <v>1</v>
      </c>
    </row>
    <row r="1104" spans="1:3" x14ac:dyDescent="0.2">
      <c r="A1104" t="s">
        <v>21</v>
      </c>
      <c r="B1104" t="s">
        <v>14</v>
      </c>
      <c r="C1104" t="b">
        <v>1</v>
      </c>
    </row>
    <row r="1105" spans="1:3" x14ac:dyDescent="0.2">
      <c r="A1105" t="s">
        <v>21</v>
      </c>
      <c r="B1105" t="s">
        <v>18</v>
      </c>
      <c r="C1105" t="b">
        <v>0</v>
      </c>
    </row>
    <row r="1106" spans="1:3" x14ac:dyDescent="0.2">
      <c r="A1106" t="s">
        <v>21</v>
      </c>
      <c r="B1106" t="s">
        <v>14</v>
      </c>
      <c r="C1106" t="b">
        <v>1</v>
      </c>
    </row>
    <row r="1107" spans="1:3" x14ac:dyDescent="0.2">
      <c r="A1107" t="s">
        <v>21</v>
      </c>
      <c r="B1107" t="s">
        <v>18</v>
      </c>
      <c r="C1107" t="b">
        <v>0</v>
      </c>
    </row>
    <row r="1108" spans="1:3" x14ac:dyDescent="0.2">
      <c r="A1108" t="s">
        <v>22</v>
      </c>
      <c r="B1108" t="s">
        <v>14</v>
      </c>
      <c r="C1108" t="b">
        <v>1</v>
      </c>
    </row>
    <row r="1109" spans="1:3" x14ac:dyDescent="0.2">
      <c r="A1109" t="s">
        <v>22</v>
      </c>
      <c r="B1109" t="s">
        <v>18</v>
      </c>
      <c r="C1109" t="b">
        <v>1</v>
      </c>
    </row>
    <row r="1110" spans="1:3" x14ac:dyDescent="0.2">
      <c r="A1110" t="s">
        <v>22</v>
      </c>
      <c r="B1110" t="s">
        <v>14</v>
      </c>
      <c r="C1110" t="b">
        <v>1</v>
      </c>
    </row>
    <row r="1111" spans="1:3" x14ac:dyDescent="0.2">
      <c r="A1111" t="s">
        <v>22</v>
      </c>
      <c r="B1111" t="s">
        <v>18</v>
      </c>
      <c r="C1111" t="b">
        <v>1</v>
      </c>
    </row>
    <row r="1112" spans="1:3" x14ac:dyDescent="0.2">
      <c r="A1112" t="s">
        <v>22</v>
      </c>
      <c r="B1112" t="s">
        <v>14</v>
      </c>
      <c r="C1112" t="b">
        <v>1</v>
      </c>
    </row>
    <row r="1113" spans="1:3" x14ac:dyDescent="0.2">
      <c r="A1113" t="s">
        <v>22</v>
      </c>
      <c r="B1113" t="s">
        <v>18</v>
      </c>
      <c r="C1113" t="b">
        <v>1</v>
      </c>
    </row>
    <row r="1114" spans="1:3" x14ac:dyDescent="0.2">
      <c r="A1114" t="s">
        <v>23</v>
      </c>
      <c r="B1114" t="s">
        <v>14</v>
      </c>
      <c r="C1114" t="b">
        <v>1</v>
      </c>
    </row>
    <row r="1115" spans="1:3" x14ac:dyDescent="0.2">
      <c r="A1115" t="s">
        <v>23</v>
      </c>
      <c r="B1115" t="s">
        <v>18</v>
      </c>
      <c r="C1115" t="b">
        <v>1</v>
      </c>
    </row>
    <row r="1116" spans="1:3" x14ac:dyDescent="0.2">
      <c r="A1116" t="s">
        <v>23</v>
      </c>
      <c r="B1116" t="s">
        <v>14</v>
      </c>
      <c r="C1116" t="b">
        <v>1</v>
      </c>
    </row>
    <row r="1117" spans="1:3" x14ac:dyDescent="0.2">
      <c r="A1117" t="s">
        <v>23</v>
      </c>
      <c r="B1117" t="s">
        <v>18</v>
      </c>
      <c r="C1117" t="b">
        <v>1</v>
      </c>
    </row>
    <row r="1118" spans="1:3" x14ac:dyDescent="0.2">
      <c r="A1118" t="s">
        <v>23</v>
      </c>
      <c r="B1118" t="s">
        <v>14</v>
      </c>
      <c r="C1118" t="b">
        <v>1</v>
      </c>
    </row>
    <row r="1119" spans="1:3" x14ac:dyDescent="0.2">
      <c r="A1119" t="s">
        <v>23</v>
      </c>
      <c r="B1119" t="s">
        <v>18</v>
      </c>
      <c r="C1119" t="b">
        <v>1</v>
      </c>
    </row>
    <row r="1120" spans="1:3" x14ac:dyDescent="0.2">
      <c r="A1120" t="s">
        <v>24</v>
      </c>
      <c r="B1120" t="s">
        <v>14</v>
      </c>
      <c r="C1120" t="b">
        <v>0</v>
      </c>
    </row>
    <row r="1121" spans="1:3" x14ac:dyDescent="0.2">
      <c r="A1121" t="s">
        <v>24</v>
      </c>
      <c r="B1121" t="s">
        <v>18</v>
      </c>
      <c r="C1121" t="b">
        <v>1</v>
      </c>
    </row>
    <row r="1122" spans="1:3" x14ac:dyDescent="0.2">
      <c r="A1122" t="s">
        <v>24</v>
      </c>
      <c r="B1122" t="s">
        <v>14</v>
      </c>
      <c r="C1122" t="b">
        <v>0</v>
      </c>
    </row>
    <row r="1123" spans="1:3" x14ac:dyDescent="0.2">
      <c r="A1123" t="s">
        <v>24</v>
      </c>
      <c r="B1123" t="s">
        <v>18</v>
      </c>
      <c r="C1123" t="b">
        <v>0</v>
      </c>
    </row>
    <row r="1124" spans="1:3" x14ac:dyDescent="0.2">
      <c r="A1124" t="s">
        <v>24</v>
      </c>
      <c r="B1124" t="s">
        <v>14</v>
      </c>
      <c r="C1124" t="b">
        <v>0</v>
      </c>
    </row>
    <row r="1125" spans="1:3" x14ac:dyDescent="0.2">
      <c r="A1125" t="s">
        <v>24</v>
      </c>
      <c r="B1125" t="s">
        <v>18</v>
      </c>
      <c r="C1125" t="b">
        <v>1</v>
      </c>
    </row>
    <row r="1126" spans="1:3" x14ac:dyDescent="0.2">
      <c r="A1126" t="s">
        <v>25</v>
      </c>
      <c r="B1126" t="s">
        <v>14</v>
      </c>
      <c r="C1126" t="b">
        <v>1</v>
      </c>
    </row>
    <row r="1127" spans="1:3" x14ac:dyDescent="0.2">
      <c r="A1127" t="s">
        <v>25</v>
      </c>
      <c r="B1127" t="s">
        <v>18</v>
      </c>
      <c r="C1127" t="b">
        <v>1</v>
      </c>
    </row>
    <row r="1128" spans="1:3" x14ac:dyDescent="0.2">
      <c r="A1128" t="s">
        <v>25</v>
      </c>
      <c r="B1128" t="s">
        <v>14</v>
      </c>
      <c r="C1128" t="b">
        <v>1</v>
      </c>
    </row>
    <row r="1129" spans="1:3" x14ac:dyDescent="0.2">
      <c r="A1129" t="s">
        <v>25</v>
      </c>
      <c r="B1129" t="s">
        <v>18</v>
      </c>
      <c r="C1129" t="b">
        <v>1</v>
      </c>
    </row>
    <row r="1130" spans="1:3" x14ac:dyDescent="0.2">
      <c r="A1130" t="s">
        <v>25</v>
      </c>
      <c r="B1130" t="s">
        <v>14</v>
      </c>
      <c r="C1130" t="b">
        <v>1</v>
      </c>
    </row>
    <row r="1131" spans="1:3" x14ac:dyDescent="0.2">
      <c r="A1131" t="s">
        <v>25</v>
      </c>
      <c r="B1131" t="s">
        <v>18</v>
      </c>
      <c r="C1131" t="b">
        <v>1</v>
      </c>
    </row>
    <row r="1132" spans="1:3" x14ac:dyDescent="0.2">
      <c r="A1132" t="s">
        <v>20</v>
      </c>
      <c r="B1132" t="s">
        <v>14</v>
      </c>
      <c r="C1132" t="b">
        <v>0</v>
      </c>
    </row>
    <row r="1133" spans="1:3" x14ac:dyDescent="0.2">
      <c r="A1133" t="s">
        <v>20</v>
      </c>
      <c r="B1133" t="s">
        <v>18</v>
      </c>
      <c r="C1133" t="b">
        <v>0</v>
      </c>
    </row>
    <row r="1134" spans="1:3" x14ac:dyDescent="0.2">
      <c r="A1134" t="s">
        <v>20</v>
      </c>
      <c r="B1134" t="s">
        <v>14</v>
      </c>
      <c r="C1134" t="b">
        <v>0</v>
      </c>
    </row>
    <row r="1135" spans="1:3" x14ac:dyDescent="0.2">
      <c r="A1135" t="s">
        <v>20</v>
      </c>
      <c r="B1135" t="s">
        <v>18</v>
      </c>
      <c r="C1135" t="b">
        <v>0</v>
      </c>
    </row>
    <row r="1136" spans="1:3" x14ac:dyDescent="0.2">
      <c r="A1136" t="s">
        <v>20</v>
      </c>
      <c r="B1136" t="s">
        <v>14</v>
      </c>
      <c r="C1136" t="b">
        <v>0</v>
      </c>
    </row>
    <row r="1137" spans="1:3" x14ac:dyDescent="0.2">
      <c r="A1137" t="s">
        <v>20</v>
      </c>
      <c r="B1137" t="s">
        <v>18</v>
      </c>
      <c r="C1137" t="b">
        <v>0</v>
      </c>
    </row>
    <row r="1138" spans="1:3" x14ac:dyDescent="0.2">
      <c r="A1138" t="s">
        <v>13</v>
      </c>
      <c r="B1138" t="s">
        <v>14</v>
      </c>
      <c r="C1138" t="b">
        <v>1</v>
      </c>
    </row>
    <row r="1139" spans="1:3" x14ac:dyDescent="0.2">
      <c r="A1139" t="s">
        <v>13</v>
      </c>
      <c r="B1139" t="s">
        <v>18</v>
      </c>
      <c r="C1139" t="b">
        <v>1</v>
      </c>
    </row>
    <row r="1140" spans="1:3" x14ac:dyDescent="0.2">
      <c r="A1140" t="s">
        <v>13</v>
      </c>
      <c r="B1140" t="s">
        <v>14</v>
      </c>
      <c r="C1140" t="b">
        <v>1</v>
      </c>
    </row>
    <row r="1141" spans="1:3" x14ac:dyDescent="0.2">
      <c r="A1141" t="s">
        <v>13</v>
      </c>
      <c r="B1141" t="s">
        <v>18</v>
      </c>
      <c r="C1141" t="b">
        <v>1</v>
      </c>
    </row>
    <row r="1142" spans="1:3" x14ac:dyDescent="0.2">
      <c r="A1142" t="s">
        <v>13</v>
      </c>
      <c r="B1142" t="s">
        <v>14</v>
      </c>
      <c r="C1142" t="b">
        <v>0</v>
      </c>
    </row>
    <row r="1143" spans="1:3" x14ac:dyDescent="0.2">
      <c r="A1143" t="s">
        <v>13</v>
      </c>
      <c r="B1143" t="s">
        <v>18</v>
      </c>
      <c r="C1143" t="b">
        <v>0</v>
      </c>
    </row>
    <row r="1144" spans="1:3" x14ac:dyDescent="0.2">
      <c r="A1144" t="s">
        <v>19</v>
      </c>
      <c r="B1144" t="s">
        <v>14</v>
      </c>
      <c r="C1144" t="b">
        <v>1</v>
      </c>
    </row>
    <row r="1145" spans="1:3" x14ac:dyDescent="0.2">
      <c r="A1145" t="s">
        <v>19</v>
      </c>
      <c r="B1145" t="s">
        <v>18</v>
      </c>
      <c r="C1145" t="b">
        <v>1</v>
      </c>
    </row>
    <row r="1146" spans="1:3" x14ac:dyDescent="0.2">
      <c r="A1146" t="s">
        <v>19</v>
      </c>
      <c r="B1146" t="s">
        <v>14</v>
      </c>
      <c r="C1146" t="b">
        <v>1</v>
      </c>
    </row>
    <row r="1147" spans="1:3" x14ac:dyDescent="0.2">
      <c r="A1147" t="s">
        <v>19</v>
      </c>
      <c r="B1147" t="s">
        <v>18</v>
      </c>
      <c r="C1147" t="b">
        <v>1</v>
      </c>
    </row>
    <row r="1148" spans="1:3" x14ac:dyDescent="0.2">
      <c r="A1148" t="s">
        <v>19</v>
      </c>
      <c r="B1148" t="s">
        <v>14</v>
      </c>
      <c r="C1148" t="b">
        <v>1</v>
      </c>
    </row>
    <row r="1149" spans="1:3" x14ac:dyDescent="0.2">
      <c r="A1149" t="s">
        <v>19</v>
      </c>
      <c r="B1149" t="s">
        <v>18</v>
      </c>
      <c r="C1149" t="b">
        <v>0</v>
      </c>
    </row>
    <row r="1150" spans="1:3" x14ac:dyDescent="0.2">
      <c r="A1150" t="s">
        <v>21</v>
      </c>
      <c r="B1150" t="s">
        <v>14</v>
      </c>
      <c r="C1150" t="b">
        <v>1</v>
      </c>
    </row>
    <row r="1151" spans="1:3" x14ac:dyDescent="0.2">
      <c r="A1151" t="s">
        <v>21</v>
      </c>
      <c r="B1151" t="s">
        <v>18</v>
      </c>
      <c r="C1151" t="b">
        <v>1</v>
      </c>
    </row>
    <row r="1152" spans="1:3" x14ac:dyDescent="0.2">
      <c r="A1152" t="s">
        <v>21</v>
      </c>
      <c r="B1152" t="s">
        <v>14</v>
      </c>
      <c r="C1152" t="b">
        <v>1</v>
      </c>
    </row>
    <row r="1153" spans="1:3" x14ac:dyDescent="0.2">
      <c r="A1153" t="s">
        <v>21</v>
      </c>
      <c r="B1153" t="s">
        <v>18</v>
      </c>
      <c r="C1153" t="b">
        <v>0</v>
      </c>
    </row>
    <row r="1154" spans="1:3" x14ac:dyDescent="0.2">
      <c r="A1154" t="s">
        <v>21</v>
      </c>
      <c r="B1154" t="s">
        <v>14</v>
      </c>
      <c r="C1154" t="b">
        <v>1</v>
      </c>
    </row>
    <row r="1155" spans="1:3" x14ac:dyDescent="0.2">
      <c r="A1155" t="s">
        <v>21</v>
      </c>
      <c r="B1155" t="s">
        <v>18</v>
      </c>
      <c r="C1155" t="b">
        <v>0</v>
      </c>
    </row>
    <row r="1156" spans="1:3" x14ac:dyDescent="0.2">
      <c r="A1156" t="s">
        <v>22</v>
      </c>
      <c r="B1156" t="s">
        <v>14</v>
      </c>
      <c r="C1156" t="b">
        <v>1</v>
      </c>
    </row>
    <row r="1157" spans="1:3" x14ac:dyDescent="0.2">
      <c r="A1157" t="s">
        <v>22</v>
      </c>
      <c r="B1157" t="s">
        <v>18</v>
      </c>
      <c r="C1157" t="b">
        <v>1</v>
      </c>
    </row>
    <row r="1158" spans="1:3" x14ac:dyDescent="0.2">
      <c r="A1158" t="s">
        <v>22</v>
      </c>
      <c r="B1158" t="s">
        <v>14</v>
      </c>
      <c r="C1158" t="b">
        <v>1</v>
      </c>
    </row>
    <row r="1159" spans="1:3" x14ac:dyDescent="0.2">
      <c r="A1159" t="s">
        <v>22</v>
      </c>
      <c r="B1159" t="s">
        <v>18</v>
      </c>
      <c r="C1159" t="b">
        <v>1</v>
      </c>
    </row>
    <row r="1160" spans="1:3" x14ac:dyDescent="0.2">
      <c r="A1160" t="s">
        <v>22</v>
      </c>
      <c r="B1160" t="s">
        <v>14</v>
      </c>
      <c r="C1160" t="b">
        <v>1</v>
      </c>
    </row>
    <row r="1161" spans="1:3" x14ac:dyDescent="0.2">
      <c r="A1161" t="s">
        <v>22</v>
      </c>
      <c r="B1161" t="s">
        <v>18</v>
      </c>
      <c r="C1161" t="b">
        <v>1</v>
      </c>
    </row>
    <row r="1162" spans="1:3" x14ac:dyDescent="0.2">
      <c r="A1162" t="s">
        <v>23</v>
      </c>
      <c r="B1162" t="s">
        <v>14</v>
      </c>
      <c r="C1162" t="b">
        <v>1</v>
      </c>
    </row>
    <row r="1163" spans="1:3" x14ac:dyDescent="0.2">
      <c r="A1163" t="s">
        <v>23</v>
      </c>
      <c r="B1163" t="s">
        <v>18</v>
      </c>
      <c r="C1163" t="b">
        <v>1</v>
      </c>
    </row>
    <row r="1164" spans="1:3" x14ac:dyDescent="0.2">
      <c r="A1164" t="s">
        <v>23</v>
      </c>
      <c r="B1164" t="s">
        <v>14</v>
      </c>
      <c r="C1164" t="b">
        <v>1</v>
      </c>
    </row>
    <row r="1165" spans="1:3" x14ac:dyDescent="0.2">
      <c r="A1165" t="s">
        <v>23</v>
      </c>
      <c r="B1165" t="s">
        <v>18</v>
      </c>
      <c r="C1165" t="b">
        <v>1</v>
      </c>
    </row>
    <row r="1166" spans="1:3" x14ac:dyDescent="0.2">
      <c r="A1166" t="s">
        <v>23</v>
      </c>
      <c r="B1166" t="s">
        <v>14</v>
      </c>
      <c r="C1166" t="b">
        <v>1</v>
      </c>
    </row>
    <row r="1167" spans="1:3" x14ac:dyDescent="0.2">
      <c r="A1167" t="s">
        <v>23</v>
      </c>
      <c r="B1167" t="s">
        <v>18</v>
      </c>
      <c r="C1167" t="b">
        <v>1</v>
      </c>
    </row>
    <row r="1168" spans="1:3" x14ac:dyDescent="0.2">
      <c r="A1168" t="s">
        <v>24</v>
      </c>
      <c r="B1168" t="s">
        <v>14</v>
      </c>
      <c r="C1168" t="b">
        <v>0</v>
      </c>
    </row>
    <row r="1169" spans="1:3" x14ac:dyDescent="0.2">
      <c r="A1169" t="s">
        <v>24</v>
      </c>
      <c r="B1169" t="s">
        <v>18</v>
      </c>
      <c r="C1169" t="b">
        <v>1</v>
      </c>
    </row>
    <row r="1170" spans="1:3" x14ac:dyDescent="0.2">
      <c r="A1170" t="s">
        <v>24</v>
      </c>
      <c r="B1170" t="s">
        <v>14</v>
      </c>
      <c r="C1170" t="b">
        <v>0</v>
      </c>
    </row>
    <row r="1171" spans="1:3" x14ac:dyDescent="0.2">
      <c r="A1171" t="s">
        <v>24</v>
      </c>
      <c r="B1171" t="s">
        <v>18</v>
      </c>
      <c r="C1171" t="b">
        <v>0</v>
      </c>
    </row>
    <row r="1172" spans="1:3" x14ac:dyDescent="0.2">
      <c r="A1172" t="s">
        <v>24</v>
      </c>
      <c r="B1172" t="s">
        <v>14</v>
      </c>
      <c r="C1172" t="b">
        <v>0</v>
      </c>
    </row>
    <row r="1173" spans="1:3" x14ac:dyDescent="0.2">
      <c r="A1173" t="s">
        <v>24</v>
      </c>
      <c r="B1173" t="s">
        <v>18</v>
      </c>
      <c r="C1173" t="b">
        <v>1</v>
      </c>
    </row>
    <row r="1174" spans="1:3" x14ac:dyDescent="0.2">
      <c r="A1174" t="s">
        <v>24</v>
      </c>
      <c r="B1174" t="s">
        <v>14</v>
      </c>
      <c r="C1174" t="b">
        <v>0</v>
      </c>
    </row>
    <row r="1175" spans="1:3" x14ac:dyDescent="0.2">
      <c r="A1175" t="s">
        <v>24</v>
      </c>
      <c r="B1175" t="s">
        <v>18</v>
      </c>
      <c r="C1175" t="b">
        <v>1</v>
      </c>
    </row>
    <row r="1176" spans="1:3" x14ac:dyDescent="0.2">
      <c r="A1176" t="s">
        <v>25</v>
      </c>
      <c r="B1176" t="s">
        <v>14</v>
      </c>
      <c r="C1176" t="b">
        <v>1</v>
      </c>
    </row>
    <row r="1177" spans="1:3" x14ac:dyDescent="0.2">
      <c r="A1177" t="s">
        <v>25</v>
      </c>
      <c r="B1177" t="s">
        <v>18</v>
      </c>
      <c r="C1177" t="b">
        <v>1</v>
      </c>
    </row>
    <row r="1178" spans="1:3" x14ac:dyDescent="0.2">
      <c r="A1178" t="s">
        <v>25</v>
      </c>
      <c r="B1178" t="s">
        <v>14</v>
      </c>
      <c r="C1178" t="b">
        <v>1</v>
      </c>
    </row>
    <row r="1179" spans="1:3" x14ac:dyDescent="0.2">
      <c r="A1179" t="s">
        <v>25</v>
      </c>
      <c r="B1179" t="s">
        <v>18</v>
      </c>
      <c r="C1179" t="b">
        <v>1</v>
      </c>
    </row>
    <row r="1180" spans="1:3" x14ac:dyDescent="0.2">
      <c r="A1180" t="s">
        <v>25</v>
      </c>
      <c r="B1180" t="s">
        <v>14</v>
      </c>
      <c r="C1180" t="b">
        <v>1</v>
      </c>
    </row>
    <row r="1181" spans="1:3" x14ac:dyDescent="0.2">
      <c r="A1181" t="s">
        <v>25</v>
      </c>
      <c r="B1181" t="s">
        <v>18</v>
      </c>
      <c r="C1181" t="b">
        <v>1</v>
      </c>
    </row>
    <row r="1182" spans="1:3" x14ac:dyDescent="0.2">
      <c r="A1182" t="s">
        <v>20</v>
      </c>
      <c r="B1182" t="s">
        <v>14</v>
      </c>
      <c r="C1182" t="b">
        <v>0</v>
      </c>
    </row>
    <row r="1183" spans="1:3" x14ac:dyDescent="0.2">
      <c r="A1183" t="s">
        <v>20</v>
      </c>
      <c r="B1183" t="s">
        <v>18</v>
      </c>
      <c r="C1183" t="b">
        <v>1</v>
      </c>
    </row>
    <row r="1184" spans="1:3" x14ac:dyDescent="0.2">
      <c r="A1184" t="s">
        <v>20</v>
      </c>
      <c r="B1184" t="s">
        <v>14</v>
      </c>
      <c r="C1184" t="b">
        <v>0</v>
      </c>
    </row>
    <row r="1185" spans="1:3" x14ac:dyDescent="0.2">
      <c r="A1185" t="s">
        <v>20</v>
      </c>
      <c r="B1185" t="s">
        <v>18</v>
      </c>
      <c r="C1185" t="b">
        <v>0</v>
      </c>
    </row>
    <row r="1186" spans="1:3" x14ac:dyDescent="0.2">
      <c r="A1186" t="s">
        <v>20</v>
      </c>
      <c r="B1186" t="s">
        <v>14</v>
      </c>
      <c r="C1186" t="b">
        <v>0</v>
      </c>
    </row>
    <row r="1187" spans="1:3" x14ac:dyDescent="0.2">
      <c r="A1187" t="s">
        <v>20</v>
      </c>
      <c r="B1187" t="s">
        <v>18</v>
      </c>
      <c r="C1187" t="b">
        <v>0</v>
      </c>
    </row>
    <row r="1188" spans="1:3" x14ac:dyDescent="0.2">
      <c r="A1188" t="s">
        <v>13</v>
      </c>
      <c r="B1188" t="s">
        <v>14</v>
      </c>
      <c r="C1188" t="b">
        <v>1</v>
      </c>
    </row>
    <row r="1189" spans="1:3" x14ac:dyDescent="0.2">
      <c r="A1189" t="s">
        <v>13</v>
      </c>
      <c r="B1189" t="s">
        <v>18</v>
      </c>
      <c r="C1189" t="b">
        <v>1</v>
      </c>
    </row>
    <row r="1190" spans="1:3" x14ac:dyDescent="0.2">
      <c r="A1190" t="s">
        <v>13</v>
      </c>
      <c r="B1190" t="s">
        <v>14</v>
      </c>
      <c r="C1190" t="b">
        <v>1</v>
      </c>
    </row>
    <row r="1191" spans="1:3" x14ac:dyDescent="0.2">
      <c r="A1191" t="s">
        <v>13</v>
      </c>
      <c r="B1191" t="s">
        <v>18</v>
      </c>
      <c r="C1191" t="b">
        <v>1</v>
      </c>
    </row>
    <row r="1192" spans="1:3" x14ac:dyDescent="0.2">
      <c r="A1192" t="s">
        <v>13</v>
      </c>
      <c r="B1192" t="s">
        <v>14</v>
      </c>
      <c r="C1192" t="b">
        <v>1</v>
      </c>
    </row>
    <row r="1193" spans="1:3" x14ac:dyDescent="0.2">
      <c r="A1193" t="s">
        <v>13</v>
      </c>
      <c r="B1193" t="s">
        <v>18</v>
      </c>
      <c r="C1193" t="b">
        <v>1</v>
      </c>
    </row>
    <row r="1194" spans="1:3" x14ac:dyDescent="0.2">
      <c r="A1194" t="s">
        <v>19</v>
      </c>
      <c r="B1194" t="s">
        <v>14</v>
      </c>
      <c r="C1194" t="b">
        <v>1</v>
      </c>
    </row>
    <row r="1195" spans="1:3" x14ac:dyDescent="0.2">
      <c r="A1195" t="s">
        <v>19</v>
      </c>
      <c r="B1195" t="s">
        <v>18</v>
      </c>
      <c r="C1195" t="b">
        <v>1</v>
      </c>
    </row>
    <row r="1196" spans="1:3" x14ac:dyDescent="0.2">
      <c r="A1196" t="s">
        <v>19</v>
      </c>
      <c r="B1196" t="s">
        <v>14</v>
      </c>
      <c r="C1196" t="b">
        <v>1</v>
      </c>
    </row>
    <row r="1197" spans="1:3" x14ac:dyDescent="0.2">
      <c r="A1197" t="s">
        <v>19</v>
      </c>
      <c r="B1197" t="s">
        <v>18</v>
      </c>
      <c r="C1197" t="b">
        <v>1</v>
      </c>
    </row>
    <row r="1198" spans="1:3" x14ac:dyDescent="0.2">
      <c r="A1198" t="s">
        <v>19</v>
      </c>
      <c r="B1198" t="s">
        <v>14</v>
      </c>
      <c r="C1198" t="b">
        <v>1</v>
      </c>
    </row>
    <row r="1199" spans="1:3" x14ac:dyDescent="0.2">
      <c r="A1199" t="s">
        <v>19</v>
      </c>
      <c r="B1199" t="s">
        <v>18</v>
      </c>
      <c r="C1199" t="b">
        <v>1</v>
      </c>
    </row>
    <row r="1200" spans="1:3" x14ac:dyDescent="0.2">
      <c r="A1200" t="s">
        <v>21</v>
      </c>
      <c r="B1200" t="s">
        <v>14</v>
      </c>
      <c r="C1200" t="b">
        <v>1</v>
      </c>
    </row>
    <row r="1201" spans="1:3" x14ac:dyDescent="0.2">
      <c r="A1201" t="s">
        <v>21</v>
      </c>
      <c r="B1201" t="s">
        <v>18</v>
      </c>
      <c r="C1201" t="b">
        <v>1</v>
      </c>
    </row>
    <row r="1202" spans="1:3" x14ac:dyDescent="0.2">
      <c r="A1202" t="s">
        <v>21</v>
      </c>
      <c r="B1202" t="s">
        <v>14</v>
      </c>
      <c r="C1202" t="b">
        <v>1</v>
      </c>
    </row>
    <row r="1203" spans="1:3" x14ac:dyDescent="0.2">
      <c r="A1203" t="s">
        <v>21</v>
      </c>
      <c r="B1203" t="s">
        <v>18</v>
      </c>
      <c r="C1203" t="b">
        <v>1</v>
      </c>
    </row>
    <row r="1204" spans="1:3" x14ac:dyDescent="0.2">
      <c r="A1204" t="s">
        <v>21</v>
      </c>
      <c r="B1204" t="s">
        <v>14</v>
      </c>
      <c r="C1204" t="b">
        <v>1</v>
      </c>
    </row>
    <row r="1205" spans="1:3" x14ac:dyDescent="0.2">
      <c r="A1205" t="s">
        <v>21</v>
      </c>
      <c r="B1205" t="s">
        <v>18</v>
      </c>
      <c r="C1205" t="b">
        <v>1</v>
      </c>
    </row>
    <row r="1206" spans="1:3" x14ac:dyDescent="0.2">
      <c r="A1206" t="s">
        <v>22</v>
      </c>
      <c r="B1206" t="s">
        <v>14</v>
      </c>
      <c r="C1206" t="b">
        <v>1</v>
      </c>
    </row>
    <row r="1207" spans="1:3" x14ac:dyDescent="0.2">
      <c r="A1207" t="s">
        <v>22</v>
      </c>
      <c r="B1207" t="s">
        <v>18</v>
      </c>
      <c r="C1207" t="b">
        <v>1</v>
      </c>
    </row>
    <row r="1208" spans="1:3" x14ac:dyDescent="0.2">
      <c r="A1208" t="s">
        <v>22</v>
      </c>
      <c r="B1208" t="s">
        <v>14</v>
      </c>
      <c r="C1208" t="b">
        <v>1</v>
      </c>
    </row>
    <row r="1209" spans="1:3" x14ac:dyDescent="0.2">
      <c r="A1209" t="s">
        <v>22</v>
      </c>
      <c r="B1209" t="s">
        <v>18</v>
      </c>
      <c r="C1209" t="b">
        <v>1</v>
      </c>
    </row>
    <row r="1210" spans="1:3" x14ac:dyDescent="0.2">
      <c r="A1210" t="s">
        <v>22</v>
      </c>
      <c r="B1210" t="s">
        <v>14</v>
      </c>
      <c r="C1210" t="b">
        <v>1</v>
      </c>
    </row>
    <row r="1211" spans="1:3" x14ac:dyDescent="0.2">
      <c r="A1211" t="s">
        <v>22</v>
      </c>
      <c r="B1211" t="s">
        <v>18</v>
      </c>
      <c r="C1211" t="b">
        <v>1</v>
      </c>
    </row>
    <row r="1212" spans="1:3" x14ac:dyDescent="0.2">
      <c r="A1212" t="s">
        <v>23</v>
      </c>
      <c r="B1212" t="s">
        <v>14</v>
      </c>
      <c r="C1212" t="b">
        <v>1</v>
      </c>
    </row>
    <row r="1213" spans="1:3" x14ac:dyDescent="0.2">
      <c r="A1213" t="s">
        <v>23</v>
      </c>
      <c r="B1213" t="s">
        <v>18</v>
      </c>
      <c r="C1213" t="b">
        <v>1</v>
      </c>
    </row>
    <row r="1214" spans="1:3" x14ac:dyDescent="0.2">
      <c r="A1214" t="s">
        <v>23</v>
      </c>
      <c r="B1214" t="s">
        <v>14</v>
      </c>
      <c r="C1214" t="b">
        <v>1</v>
      </c>
    </row>
    <row r="1215" spans="1:3" x14ac:dyDescent="0.2">
      <c r="A1215" t="s">
        <v>23</v>
      </c>
      <c r="B1215" t="s">
        <v>18</v>
      </c>
      <c r="C1215" t="b">
        <v>1</v>
      </c>
    </row>
    <row r="1216" spans="1:3" x14ac:dyDescent="0.2">
      <c r="A1216" t="s">
        <v>23</v>
      </c>
      <c r="B1216" t="s">
        <v>14</v>
      </c>
      <c r="C1216" t="b">
        <v>1</v>
      </c>
    </row>
    <row r="1217" spans="1:3" x14ac:dyDescent="0.2">
      <c r="A1217" t="s">
        <v>23</v>
      </c>
      <c r="B1217" t="s">
        <v>18</v>
      </c>
      <c r="C1217" t="b">
        <v>1</v>
      </c>
    </row>
    <row r="1218" spans="1:3" x14ac:dyDescent="0.2">
      <c r="A1218" t="s">
        <v>24</v>
      </c>
      <c r="B1218" t="s">
        <v>14</v>
      </c>
      <c r="C1218" t="b">
        <v>0</v>
      </c>
    </row>
    <row r="1219" spans="1:3" x14ac:dyDescent="0.2">
      <c r="A1219" t="s">
        <v>24</v>
      </c>
      <c r="B1219" t="s">
        <v>18</v>
      </c>
      <c r="C1219" t="b">
        <v>0</v>
      </c>
    </row>
    <row r="1220" spans="1:3" x14ac:dyDescent="0.2">
      <c r="A1220" t="s">
        <v>24</v>
      </c>
      <c r="B1220" t="s">
        <v>14</v>
      </c>
      <c r="C1220" t="b">
        <v>0</v>
      </c>
    </row>
    <row r="1221" spans="1:3" x14ac:dyDescent="0.2">
      <c r="A1221" t="s">
        <v>24</v>
      </c>
      <c r="B1221" t="s">
        <v>18</v>
      </c>
      <c r="C1221" t="b">
        <v>1</v>
      </c>
    </row>
    <row r="1222" spans="1:3" x14ac:dyDescent="0.2">
      <c r="A1222" t="s">
        <v>24</v>
      </c>
      <c r="B1222" t="s">
        <v>14</v>
      </c>
      <c r="C1222" t="b">
        <v>0</v>
      </c>
    </row>
    <row r="1223" spans="1:3" x14ac:dyDescent="0.2">
      <c r="A1223" t="s">
        <v>24</v>
      </c>
      <c r="B1223" t="s">
        <v>18</v>
      </c>
      <c r="C1223" t="b">
        <v>1</v>
      </c>
    </row>
    <row r="1224" spans="1:3" x14ac:dyDescent="0.2">
      <c r="A1224" t="s">
        <v>25</v>
      </c>
      <c r="B1224" t="s">
        <v>14</v>
      </c>
      <c r="C1224" t="b">
        <v>1</v>
      </c>
    </row>
    <row r="1225" spans="1:3" x14ac:dyDescent="0.2">
      <c r="A1225" t="s">
        <v>25</v>
      </c>
      <c r="B1225" t="s">
        <v>18</v>
      </c>
      <c r="C1225" t="b">
        <v>1</v>
      </c>
    </row>
    <row r="1226" spans="1:3" x14ac:dyDescent="0.2">
      <c r="A1226" t="s">
        <v>25</v>
      </c>
      <c r="B1226" t="s">
        <v>14</v>
      </c>
      <c r="C1226" t="b">
        <v>1</v>
      </c>
    </row>
    <row r="1227" spans="1:3" x14ac:dyDescent="0.2">
      <c r="A1227" t="s">
        <v>25</v>
      </c>
      <c r="B1227" t="s">
        <v>18</v>
      </c>
      <c r="C1227" t="b">
        <v>1</v>
      </c>
    </row>
    <row r="1228" spans="1:3" x14ac:dyDescent="0.2">
      <c r="A1228" t="s">
        <v>25</v>
      </c>
      <c r="B1228" t="s">
        <v>14</v>
      </c>
      <c r="C1228" t="b">
        <v>1</v>
      </c>
    </row>
    <row r="1229" spans="1:3" x14ac:dyDescent="0.2">
      <c r="A1229" t="s">
        <v>25</v>
      </c>
      <c r="B1229" t="s">
        <v>18</v>
      </c>
      <c r="C1229" t="b">
        <v>1</v>
      </c>
    </row>
    <row r="1230" spans="1:3" x14ac:dyDescent="0.2">
      <c r="A1230" t="s">
        <v>20</v>
      </c>
      <c r="B1230" t="s">
        <v>14</v>
      </c>
      <c r="C1230" t="b">
        <v>1</v>
      </c>
    </row>
    <row r="1231" spans="1:3" x14ac:dyDescent="0.2">
      <c r="A1231" t="s">
        <v>20</v>
      </c>
      <c r="B1231" t="s">
        <v>18</v>
      </c>
      <c r="C1231" t="b">
        <v>1</v>
      </c>
    </row>
    <row r="1232" spans="1:3" x14ac:dyDescent="0.2">
      <c r="A1232" t="s">
        <v>20</v>
      </c>
      <c r="B1232" t="s">
        <v>14</v>
      </c>
      <c r="C1232" t="b">
        <v>0</v>
      </c>
    </row>
    <row r="1233" spans="1:3" x14ac:dyDescent="0.2">
      <c r="A1233" t="s">
        <v>20</v>
      </c>
      <c r="B1233" t="s">
        <v>18</v>
      </c>
      <c r="C1233" t="b">
        <v>0</v>
      </c>
    </row>
    <row r="1234" spans="1:3" x14ac:dyDescent="0.2">
      <c r="A1234" t="s">
        <v>20</v>
      </c>
      <c r="B1234" t="s">
        <v>14</v>
      </c>
      <c r="C1234" t="b">
        <v>0</v>
      </c>
    </row>
    <row r="1235" spans="1:3" x14ac:dyDescent="0.2">
      <c r="A1235" t="s">
        <v>20</v>
      </c>
      <c r="B1235" t="s">
        <v>18</v>
      </c>
      <c r="C1235" t="b">
        <v>0</v>
      </c>
    </row>
    <row r="1236" spans="1:3" x14ac:dyDescent="0.2">
      <c r="A1236" t="s">
        <v>13</v>
      </c>
      <c r="B1236" t="s">
        <v>14</v>
      </c>
      <c r="C1236" t="b">
        <v>0</v>
      </c>
    </row>
    <row r="1237" spans="1:3" x14ac:dyDescent="0.2">
      <c r="A1237" t="s">
        <v>13</v>
      </c>
      <c r="B1237" t="s">
        <v>18</v>
      </c>
      <c r="C1237" t="b">
        <v>0</v>
      </c>
    </row>
    <row r="1238" spans="1:3" x14ac:dyDescent="0.2">
      <c r="A1238" t="s">
        <v>13</v>
      </c>
      <c r="B1238" t="s">
        <v>14</v>
      </c>
      <c r="C1238" t="b">
        <v>1</v>
      </c>
    </row>
    <row r="1239" spans="1:3" x14ac:dyDescent="0.2">
      <c r="A1239" t="s">
        <v>13</v>
      </c>
      <c r="B1239" t="s">
        <v>18</v>
      </c>
      <c r="C1239" t="b">
        <v>1</v>
      </c>
    </row>
    <row r="1240" spans="1:3" x14ac:dyDescent="0.2">
      <c r="A1240" t="s">
        <v>13</v>
      </c>
      <c r="B1240" t="s">
        <v>14</v>
      </c>
      <c r="C1240" t="b">
        <v>1</v>
      </c>
    </row>
    <row r="1241" spans="1:3" x14ac:dyDescent="0.2">
      <c r="A1241" t="s">
        <v>13</v>
      </c>
      <c r="B1241" t="s">
        <v>18</v>
      </c>
      <c r="C1241" t="b">
        <v>1</v>
      </c>
    </row>
    <row r="1242" spans="1:3" x14ac:dyDescent="0.2">
      <c r="A1242" t="s">
        <v>19</v>
      </c>
      <c r="B1242" t="s">
        <v>14</v>
      </c>
      <c r="C1242" t="b">
        <v>1</v>
      </c>
    </row>
    <row r="1243" spans="1:3" x14ac:dyDescent="0.2">
      <c r="A1243" t="s">
        <v>19</v>
      </c>
      <c r="B1243" t="s">
        <v>18</v>
      </c>
      <c r="C1243" t="b">
        <v>1</v>
      </c>
    </row>
    <row r="1244" spans="1:3" x14ac:dyDescent="0.2">
      <c r="A1244" t="s">
        <v>19</v>
      </c>
      <c r="B1244" t="s">
        <v>14</v>
      </c>
      <c r="C1244" t="b">
        <v>1</v>
      </c>
    </row>
    <row r="1245" spans="1:3" x14ac:dyDescent="0.2">
      <c r="A1245" t="s">
        <v>19</v>
      </c>
      <c r="B1245" t="s">
        <v>18</v>
      </c>
      <c r="C1245" t="b">
        <v>1</v>
      </c>
    </row>
    <row r="1246" spans="1:3" x14ac:dyDescent="0.2">
      <c r="A1246" t="s">
        <v>19</v>
      </c>
      <c r="B1246" t="s">
        <v>14</v>
      </c>
      <c r="C1246" t="b">
        <v>1</v>
      </c>
    </row>
    <row r="1247" spans="1:3" x14ac:dyDescent="0.2">
      <c r="A1247" t="s">
        <v>19</v>
      </c>
      <c r="B1247" t="s">
        <v>18</v>
      </c>
      <c r="C1247" t="b">
        <v>1</v>
      </c>
    </row>
    <row r="1248" spans="1:3" x14ac:dyDescent="0.2">
      <c r="A1248" t="s">
        <v>21</v>
      </c>
      <c r="B1248" t="s">
        <v>14</v>
      </c>
      <c r="C1248" t="b">
        <v>1</v>
      </c>
    </row>
    <row r="1249" spans="1:3" x14ac:dyDescent="0.2">
      <c r="A1249" t="s">
        <v>21</v>
      </c>
      <c r="B1249" t="s">
        <v>18</v>
      </c>
      <c r="C1249" t="b">
        <v>1</v>
      </c>
    </row>
    <row r="1250" spans="1:3" x14ac:dyDescent="0.2">
      <c r="A1250" t="s">
        <v>21</v>
      </c>
      <c r="B1250" t="s">
        <v>14</v>
      </c>
      <c r="C1250" t="b">
        <v>1</v>
      </c>
    </row>
    <row r="1251" spans="1:3" x14ac:dyDescent="0.2">
      <c r="A1251" t="s">
        <v>21</v>
      </c>
      <c r="B1251" t="s">
        <v>18</v>
      </c>
      <c r="C1251" t="b">
        <v>1</v>
      </c>
    </row>
    <row r="1252" spans="1:3" x14ac:dyDescent="0.2">
      <c r="A1252" t="s">
        <v>21</v>
      </c>
      <c r="B1252" t="s">
        <v>14</v>
      </c>
      <c r="C1252" t="b">
        <v>1</v>
      </c>
    </row>
    <row r="1253" spans="1:3" x14ac:dyDescent="0.2">
      <c r="A1253" t="s">
        <v>21</v>
      </c>
      <c r="B1253" t="s">
        <v>18</v>
      </c>
      <c r="C1253" t="b">
        <v>1</v>
      </c>
    </row>
    <row r="1254" spans="1:3" x14ac:dyDescent="0.2">
      <c r="A1254" t="s">
        <v>22</v>
      </c>
      <c r="B1254" t="s">
        <v>14</v>
      </c>
      <c r="C1254" t="b">
        <v>1</v>
      </c>
    </row>
    <row r="1255" spans="1:3" x14ac:dyDescent="0.2">
      <c r="A1255" t="s">
        <v>22</v>
      </c>
      <c r="B1255" t="s">
        <v>18</v>
      </c>
      <c r="C1255" t="b">
        <v>0</v>
      </c>
    </row>
    <row r="1256" spans="1:3" x14ac:dyDescent="0.2">
      <c r="A1256" t="s">
        <v>22</v>
      </c>
      <c r="B1256" t="s">
        <v>14</v>
      </c>
      <c r="C1256" t="b">
        <v>1</v>
      </c>
    </row>
    <row r="1257" spans="1:3" x14ac:dyDescent="0.2">
      <c r="A1257" t="s">
        <v>22</v>
      </c>
      <c r="B1257" t="s">
        <v>18</v>
      </c>
      <c r="C1257" t="b">
        <v>1</v>
      </c>
    </row>
    <row r="1258" spans="1:3" x14ac:dyDescent="0.2">
      <c r="A1258" t="s">
        <v>22</v>
      </c>
      <c r="B1258" t="s">
        <v>14</v>
      </c>
      <c r="C1258" t="b">
        <v>1</v>
      </c>
    </row>
    <row r="1259" spans="1:3" x14ac:dyDescent="0.2">
      <c r="A1259" t="s">
        <v>22</v>
      </c>
      <c r="B1259" t="s">
        <v>18</v>
      </c>
      <c r="C1259" t="b">
        <v>1</v>
      </c>
    </row>
    <row r="1260" spans="1:3" x14ac:dyDescent="0.2">
      <c r="A1260" t="s">
        <v>23</v>
      </c>
      <c r="B1260" t="s">
        <v>14</v>
      </c>
      <c r="C1260" t="b">
        <v>1</v>
      </c>
    </row>
    <row r="1261" spans="1:3" x14ac:dyDescent="0.2">
      <c r="A1261" t="s">
        <v>23</v>
      </c>
      <c r="B1261" t="s">
        <v>18</v>
      </c>
      <c r="C1261" t="b">
        <v>1</v>
      </c>
    </row>
    <row r="1262" spans="1:3" x14ac:dyDescent="0.2">
      <c r="A1262" t="s">
        <v>23</v>
      </c>
      <c r="B1262" t="s">
        <v>14</v>
      </c>
      <c r="C1262" t="b">
        <v>1</v>
      </c>
    </row>
    <row r="1263" spans="1:3" x14ac:dyDescent="0.2">
      <c r="A1263" t="s">
        <v>23</v>
      </c>
      <c r="B1263" t="s">
        <v>18</v>
      </c>
      <c r="C1263" t="b">
        <v>1</v>
      </c>
    </row>
    <row r="1264" spans="1:3" x14ac:dyDescent="0.2">
      <c r="A1264" t="s">
        <v>23</v>
      </c>
      <c r="B1264" t="s">
        <v>14</v>
      </c>
      <c r="C1264" t="b">
        <v>1</v>
      </c>
    </row>
    <row r="1265" spans="1:3" x14ac:dyDescent="0.2">
      <c r="A1265" t="s">
        <v>23</v>
      </c>
      <c r="B1265" t="s">
        <v>18</v>
      </c>
      <c r="C1265" t="b">
        <v>1</v>
      </c>
    </row>
    <row r="1266" spans="1:3" x14ac:dyDescent="0.2">
      <c r="A1266" t="s">
        <v>24</v>
      </c>
      <c r="B1266" t="s">
        <v>14</v>
      </c>
      <c r="C1266" t="b">
        <v>0</v>
      </c>
    </row>
    <row r="1267" spans="1:3" x14ac:dyDescent="0.2">
      <c r="A1267" t="s">
        <v>24</v>
      </c>
      <c r="B1267" t="s">
        <v>18</v>
      </c>
      <c r="C1267" t="b">
        <v>1</v>
      </c>
    </row>
    <row r="1268" spans="1:3" x14ac:dyDescent="0.2">
      <c r="A1268" t="s">
        <v>24</v>
      </c>
      <c r="B1268" t="s">
        <v>14</v>
      </c>
      <c r="C1268" t="b">
        <v>1</v>
      </c>
    </row>
    <row r="1269" spans="1:3" x14ac:dyDescent="0.2">
      <c r="A1269" t="s">
        <v>24</v>
      </c>
      <c r="B1269" t="s">
        <v>18</v>
      </c>
      <c r="C1269" t="b">
        <v>1</v>
      </c>
    </row>
    <row r="1270" spans="1:3" x14ac:dyDescent="0.2">
      <c r="A1270" t="s">
        <v>24</v>
      </c>
      <c r="B1270" t="s">
        <v>14</v>
      </c>
      <c r="C1270" t="b">
        <v>0</v>
      </c>
    </row>
    <row r="1271" spans="1:3" x14ac:dyDescent="0.2">
      <c r="A1271" t="s">
        <v>24</v>
      </c>
      <c r="B1271" t="s">
        <v>18</v>
      </c>
      <c r="C1271" t="b">
        <v>1</v>
      </c>
    </row>
    <row r="1272" spans="1:3" x14ac:dyDescent="0.2">
      <c r="A1272" t="s">
        <v>25</v>
      </c>
      <c r="B1272" t="s">
        <v>14</v>
      </c>
      <c r="C1272" t="b">
        <v>1</v>
      </c>
    </row>
    <row r="1273" spans="1:3" x14ac:dyDescent="0.2">
      <c r="A1273" t="s">
        <v>25</v>
      </c>
      <c r="B1273" t="s">
        <v>18</v>
      </c>
      <c r="C1273" t="b">
        <v>1</v>
      </c>
    </row>
    <row r="1274" spans="1:3" x14ac:dyDescent="0.2">
      <c r="A1274" t="s">
        <v>25</v>
      </c>
      <c r="B1274" t="s">
        <v>14</v>
      </c>
      <c r="C1274" t="b">
        <v>1</v>
      </c>
    </row>
    <row r="1275" spans="1:3" x14ac:dyDescent="0.2">
      <c r="A1275" t="s">
        <v>25</v>
      </c>
      <c r="B1275" t="s">
        <v>18</v>
      </c>
      <c r="C1275" t="b">
        <v>1</v>
      </c>
    </row>
    <row r="1276" spans="1:3" x14ac:dyDescent="0.2">
      <c r="A1276" t="s">
        <v>25</v>
      </c>
      <c r="B1276" t="s">
        <v>14</v>
      </c>
      <c r="C1276" t="b">
        <v>1</v>
      </c>
    </row>
    <row r="1277" spans="1:3" x14ac:dyDescent="0.2">
      <c r="A1277" t="s">
        <v>25</v>
      </c>
      <c r="B1277" t="s">
        <v>18</v>
      </c>
      <c r="C1277" t="b">
        <v>1</v>
      </c>
    </row>
    <row r="1278" spans="1:3" x14ac:dyDescent="0.2">
      <c r="A1278" t="s">
        <v>20</v>
      </c>
      <c r="B1278" t="s">
        <v>14</v>
      </c>
      <c r="C1278" t="b">
        <v>0</v>
      </c>
    </row>
    <row r="1279" spans="1:3" x14ac:dyDescent="0.2">
      <c r="A1279" t="s">
        <v>20</v>
      </c>
      <c r="B1279" t="s">
        <v>18</v>
      </c>
      <c r="C1279" t="b">
        <v>0</v>
      </c>
    </row>
    <row r="1280" spans="1:3" x14ac:dyDescent="0.2">
      <c r="A1280" t="s">
        <v>20</v>
      </c>
      <c r="B1280" t="s">
        <v>14</v>
      </c>
      <c r="C1280" t="b">
        <v>0</v>
      </c>
    </row>
    <row r="1281" spans="1:3" x14ac:dyDescent="0.2">
      <c r="A1281" t="s">
        <v>20</v>
      </c>
      <c r="B1281" t="s">
        <v>18</v>
      </c>
      <c r="C1281" t="b">
        <v>0</v>
      </c>
    </row>
    <row r="1282" spans="1:3" x14ac:dyDescent="0.2">
      <c r="A1282" t="s">
        <v>20</v>
      </c>
      <c r="B1282" t="s">
        <v>14</v>
      </c>
      <c r="C1282" t="b">
        <v>0</v>
      </c>
    </row>
    <row r="1283" spans="1:3" x14ac:dyDescent="0.2">
      <c r="A1283" t="s">
        <v>20</v>
      </c>
      <c r="B1283" t="s">
        <v>18</v>
      </c>
      <c r="C1283" t="b">
        <v>0</v>
      </c>
    </row>
    <row r="1284" spans="1:3" x14ac:dyDescent="0.2">
      <c r="A1284" t="s">
        <v>13</v>
      </c>
      <c r="B1284" t="s">
        <v>14</v>
      </c>
      <c r="C1284" t="b">
        <v>0</v>
      </c>
    </row>
    <row r="1285" spans="1:3" x14ac:dyDescent="0.2">
      <c r="A1285" t="s">
        <v>13</v>
      </c>
      <c r="B1285" t="s">
        <v>18</v>
      </c>
      <c r="C1285" t="b">
        <v>0</v>
      </c>
    </row>
    <row r="1286" spans="1:3" x14ac:dyDescent="0.2">
      <c r="A1286" t="s">
        <v>13</v>
      </c>
      <c r="B1286" t="s">
        <v>14</v>
      </c>
      <c r="C1286" t="b">
        <v>1</v>
      </c>
    </row>
    <row r="1287" spans="1:3" x14ac:dyDescent="0.2">
      <c r="A1287" t="s">
        <v>13</v>
      </c>
      <c r="B1287" t="s">
        <v>18</v>
      </c>
      <c r="C1287" t="b">
        <v>1</v>
      </c>
    </row>
    <row r="1288" spans="1:3" x14ac:dyDescent="0.2">
      <c r="A1288" t="s">
        <v>13</v>
      </c>
      <c r="B1288" t="s">
        <v>14</v>
      </c>
      <c r="C1288" t="b">
        <v>1</v>
      </c>
    </row>
    <row r="1289" spans="1:3" x14ac:dyDescent="0.2">
      <c r="A1289" t="s">
        <v>13</v>
      </c>
      <c r="B1289" t="s">
        <v>18</v>
      </c>
      <c r="C1289" t="b">
        <v>1</v>
      </c>
    </row>
    <row r="1290" spans="1:3" x14ac:dyDescent="0.2">
      <c r="A1290" t="s">
        <v>19</v>
      </c>
      <c r="B1290" t="s">
        <v>14</v>
      </c>
      <c r="C1290" t="b">
        <v>1</v>
      </c>
    </row>
    <row r="1291" spans="1:3" x14ac:dyDescent="0.2">
      <c r="A1291" t="s">
        <v>19</v>
      </c>
      <c r="B1291" t="s">
        <v>18</v>
      </c>
      <c r="C1291" t="b">
        <v>1</v>
      </c>
    </row>
    <row r="1292" spans="1:3" x14ac:dyDescent="0.2">
      <c r="A1292" t="s">
        <v>19</v>
      </c>
      <c r="B1292" t="s">
        <v>14</v>
      </c>
      <c r="C1292" t="b">
        <v>1</v>
      </c>
    </row>
    <row r="1293" spans="1:3" x14ac:dyDescent="0.2">
      <c r="A1293" t="s">
        <v>19</v>
      </c>
      <c r="B1293" t="s">
        <v>18</v>
      </c>
      <c r="C1293" t="b">
        <v>1</v>
      </c>
    </row>
    <row r="1294" spans="1:3" x14ac:dyDescent="0.2">
      <c r="A1294" t="s">
        <v>19</v>
      </c>
      <c r="B1294" t="s">
        <v>14</v>
      </c>
      <c r="C1294" t="b">
        <v>1</v>
      </c>
    </row>
    <row r="1295" spans="1:3" x14ac:dyDescent="0.2">
      <c r="A1295" t="s">
        <v>19</v>
      </c>
      <c r="B1295" t="s">
        <v>18</v>
      </c>
      <c r="C1295" t="b">
        <v>1</v>
      </c>
    </row>
    <row r="1296" spans="1:3" x14ac:dyDescent="0.2">
      <c r="A1296" t="s">
        <v>21</v>
      </c>
      <c r="B1296" t="s">
        <v>14</v>
      </c>
      <c r="C1296" t="b">
        <v>1</v>
      </c>
    </row>
    <row r="1297" spans="1:3" x14ac:dyDescent="0.2">
      <c r="A1297" t="s">
        <v>21</v>
      </c>
      <c r="B1297" t="s">
        <v>18</v>
      </c>
      <c r="C1297" t="b">
        <v>0</v>
      </c>
    </row>
    <row r="1298" spans="1:3" x14ac:dyDescent="0.2">
      <c r="A1298" t="s">
        <v>21</v>
      </c>
      <c r="B1298" t="s">
        <v>14</v>
      </c>
      <c r="C1298" t="b">
        <v>1</v>
      </c>
    </row>
    <row r="1299" spans="1:3" x14ac:dyDescent="0.2">
      <c r="A1299" t="s">
        <v>21</v>
      </c>
      <c r="B1299" t="s">
        <v>18</v>
      </c>
      <c r="C1299" t="b">
        <v>1</v>
      </c>
    </row>
    <row r="1300" spans="1:3" x14ac:dyDescent="0.2">
      <c r="A1300" t="s">
        <v>21</v>
      </c>
      <c r="B1300" t="s">
        <v>14</v>
      </c>
      <c r="C1300" t="b">
        <v>1</v>
      </c>
    </row>
    <row r="1301" spans="1:3" x14ac:dyDescent="0.2">
      <c r="A1301" t="s">
        <v>21</v>
      </c>
      <c r="B1301" t="s">
        <v>18</v>
      </c>
      <c r="C1301" t="b">
        <v>1</v>
      </c>
    </row>
    <row r="1302" spans="1:3" x14ac:dyDescent="0.2">
      <c r="A1302" t="s">
        <v>22</v>
      </c>
      <c r="B1302" t="s">
        <v>14</v>
      </c>
      <c r="C1302" t="b">
        <v>1</v>
      </c>
    </row>
    <row r="1303" spans="1:3" x14ac:dyDescent="0.2">
      <c r="A1303" t="s">
        <v>22</v>
      </c>
      <c r="B1303" t="s">
        <v>18</v>
      </c>
      <c r="C1303" t="b">
        <v>0</v>
      </c>
    </row>
    <row r="1304" spans="1:3" x14ac:dyDescent="0.2">
      <c r="A1304" t="s">
        <v>22</v>
      </c>
      <c r="B1304" t="s">
        <v>14</v>
      </c>
      <c r="C1304" t="b">
        <v>1</v>
      </c>
    </row>
    <row r="1305" spans="1:3" x14ac:dyDescent="0.2">
      <c r="A1305" t="s">
        <v>22</v>
      </c>
      <c r="B1305" t="s">
        <v>18</v>
      </c>
      <c r="C1305" t="b">
        <v>1</v>
      </c>
    </row>
    <row r="1306" spans="1:3" x14ac:dyDescent="0.2">
      <c r="A1306" t="s">
        <v>22</v>
      </c>
      <c r="B1306" t="s">
        <v>14</v>
      </c>
      <c r="C1306" t="b">
        <v>1</v>
      </c>
    </row>
    <row r="1307" spans="1:3" x14ac:dyDescent="0.2">
      <c r="A1307" t="s">
        <v>22</v>
      </c>
      <c r="B1307" t="s">
        <v>18</v>
      </c>
      <c r="C1307" t="b">
        <v>0</v>
      </c>
    </row>
    <row r="1308" spans="1:3" x14ac:dyDescent="0.2">
      <c r="A1308" t="s">
        <v>23</v>
      </c>
      <c r="B1308" t="s">
        <v>14</v>
      </c>
      <c r="C1308" t="b">
        <v>1</v>
      </c>
    </row>
    <row r="1309" spans="1:3" x14ac:dyDescent="0.2">
      <c r="A1309" t="s">
        <v>23</v>
      </c>
      <c r="B1309" t="s">
        <v>18</v>
      </c>
      <c r="C1309" t="b">
        <v>1</v>
      </c>
    </row>
    <row r="1310" spans="1:3" x14ac:dyDescent="0.2">
      <c r="A1310" t="s">
        <v>23</v>
      </c>
      <c r="B1310" t="s">
        <v>14</v>
      </c>
      <c r="C1310" t="b">
        <v>1</v>
      </c>
    </row>
    <row r="1311" spans="1:3" x14ac:dyDescent="0.2">
      <c r="A1311" t="s">
        <v>23</v>
      </c>
      <c r="B1311" t="s">
        <v>18</v>
      </c>
      <c r="C1311" t="b">
        <v>1</v>
      </c>
    </row>
    <row r="1312" spans="1:3" x14ac:dyDescent="0.2">
      <c r="A1312" t="s">
        <v>23</v>
      </c>
      <c r="B1312" t="s">
        <v>14</v>
      </c>
      <c r="C1312" t="b">
        <v>1</v>
      </c>
    </row>
    <row r="1313" spans="1:3" x14ac:dyDescent="0.2">
      <c r="A1313" t="s">
        <v>23</v>
      </c>
      <c r="B1313" t="s">
        <v>18</v>
      </c>
      <c r="C1313" t="b">
        <v>1</v>
      </c>
    </row>
    <row r="1314" spans="1:3" x14ac:dyDescent="0.2">
      <c r="A1314" t="s">
        <v>24</v>
      </c>
      <c r="B1314" t="s">
        <v>14</v>
      </c>
      <c r="C1314" t="b">
        <v>0</v>
      </c>
    </row>
    <row r="1315" spans="1:3" x14ac:dyDescent="0.2">
      <c r="A1315" t="s">
        <v>24</v>
      </c>
      <c r="B1315" t="s">
        <v>18</v>
      </c>
      <c r="C1315" t="b">
        <v>1</v>
      </c>
    </row>
    <row r="1316" spans="1:3" x14ac:dyDescent="0.2">
      <c r="A1316" t="s">
        <v>24</v>
      </c>
      <c r="B1316" t="s">
        <v>14</v>
      </c>
      <c r="C1316" t="b">
        <v>0</v>
      </c>
    </row>
    <row r="1317" spans="1:3" x14ac:dyDescent="0.2">
      <c r="A1317" t="s">
        <v>24</v>
      </c>
      <c r="B1317" t="s">
        <v>18</v>
      </c>
      <c r="C1317" t="b">
        <v>1</v>
      </c>
    </row>
    <row r="1318" spans="1:3" x14ac:dyDescent="0.2">
      <c r="A1318" t="s">
        <v>24</v>
      </c>
      <c r="B1318" t="s">
        <v>14</v>
      </c>
      <c r="C1318" t="b">
        <v>0</v>
      </c>
    </row>
    <row r="1319" spans="1:3" x14ac:dyDescent="0.2">
      <c r="A1319" t="s">
        <v>24</v>
      </c>
      <c r="B1319" t="s">
        <v>18</v>
      </c>
      <c r="C1319" t="b">
        <v>1</v>
      </c>
    </row>
    <row r="1320" spans="1:3" x14ac:dyDescent="0.2">
      <c r="A1320" t="s">
        <v>25</v>
      </c>
      <c r="B1320" t="s">
        <v>14</v>
      </c>
      <c r="C1320" t="b">
        <v>1</v>
      </c>
    </row>
    <row r="1321" spans="1:3" x14ac:dyDescent="0.2">
      <c r="A1321" t="s">
        <v>25</v>
      </c>
      <c r="B1321" t="s">
        <v>18</v>
      </c>
      <c r="C1321" t="b">
        <v>1</v>
      </c>
    </row>
    <row r="1322" spans="1:3" x14ac:dyDescent="0.2">
      <c r="A1322" t="s">
        <v>25</v>
      </c>
      <c r="B1322" t="s">
        <v>14</v>
      </c>
      <c r="C1322" t="b">
        <v>1</v>
      </c>
    </row>
    <row r="1323" spans="1:3" x14ac:dyDescent="0.2">
      <c r="A1323" t="s">
        <v>25</v>
      </c>
      <c r="B1323" t="s">
        <v>18</v>
      </c>
      <c r="C1323" t="b">
        <v>1</v>
      </c>
    </row>
    <row r="1324" spans="1:3" x14ac:dyDescent="0.2">
      <c r="A1324" t="s">
        <v>25</v>
      </c>
      <c r="B1324" t="s">
        <v>14</v>
      </c>
      <c r="C1324" t="b">
        <v>1</v>
      </c>
    </row>
    <row r="1325" spans="1:3" x14ac:dyDescent="0.2">
      <c r="A1325" t="s">
        <v>25</v>
      </c>
      <c r="B1325" t="s">
        <v>18</v>
      </c>
      <c r="C1325" t="b">
        <v>1</v>
      </c>
    </row>
    <row r="1326" spans="1:3" x14ac:dyDescent="0.2">
      <c r="A1326" t="s">
        <v>20</v>
      </c>
      <c r="B1326" t="s">
        <v>14</v>
      </c>
      <c r="C1326" t="b">
        <v>1</v>
      </c>
    </row>
    <row r="1327" spans="1:3" x14ac:dyDescent="0.2">
      <c r="A1327" t="s">
        <v>20</v>
      </c>
      <c r="B1327" t="s">
        <v>18</v>
      </c>
      <c r="C1327" t="b">
        <v>1</v>
      </c>
    </row>
    <row r="1328" spans="1:3" x14ac:dyDescent="0.2">
      <c r="A1328" t="s">
        <v>20</v>
      </c>
      <c r="B1328" t="s">
        <v>14</v>
      </c>
      <c r="C1328" t="b">
        <v>0</v>
      </c>
    </row>
    <row r="1329" spans="1:3" x14ac:dyDescent="0.2">
      <c r="A1329" t="s">
        <v>20</v>
      </c>
      <c r="B1329" t="s">
        <v>18</v>
      </c>
      <c r="C1329" t="b">
        <v>0</v>
      </c>
    </row>
    <row r="1330" spans="1:3" x14ac:dyDescent="0.2">
      <c r="A1330" t="s">
        <v>20</v>
      </c>
      <c r="B1330" t="s">
        <v>14</v>
      </c>
      <c r="C1330" t="b">
        <v>0</v>
      </c>
    </row>
    <row r="1331" spans="1:3" x14ac:dyDescent="0.2">
      <c r="A1331" t="s">
        <v>20</v>
      </c>
      <c r="B1331" t="s">
        <v>18</v>
      </c>
      <c r="C1331" t="b">
        <v>0</v>
      </c>
    </row>
    <row r="1332" spans="1:3" x14ac:dyDescent="0.2">
      <c r="A1332" t="s">
        <v>13</v>
      </c>
      <c r="B1332" t="s">
        <v>14</v>
      </c>
      <c r="C1332" t="b">
        <v>0</v>
      </c>
    </row>
    <row r="1333" spans="1:3" x14ac:dyDescent="0.2">
      <c r="A1333" t="s">
        <v>13</v>
      </c>
      <c r="B1333" t="s">
        <v>18</v>
      </c>
      <c r="C1333" t="b">
        <v>0</v>
      </c>
    </row>
    <row r="1334" spans="1:3" x14ac:dyDescent="0.2">
      <c r="A1334" t="s">
        <v>13</v>
      </c>
      <c r="B1334" t="s">
        <v>14</v>
      </c>
      <c r="C1334" t="b">
        <v>1</v>
      </c>
    </row>
    <row r="1335" spans="1:3" x14ac:dyDescent="0.2">
      <c r="A1335" t="s">
        <v>13</v>
      </c>
      <c r="B1335" t="s">
        <v>18</v>
      </c>
      <c r="C1335" t="b">
        <v>1</v>
      </c>
    </row>
    <row r="1336" spans="1:3" x14ac:dyDescent="0.2">
      <c r="A1336" t="s">
        <v>13</v>
      </c>
      <c r="B1336" t="s">
        <v>14</v>
      </c>
      <c r="C1336" t="b">
        <v>1</v>
      </c>
    </row>
    <row r="1337" spans="1:3" x14ac:dyDescent="0.2">
      <c r="A1337" t="s">
        <v>13</v>
      </c>
      <c r="B1337" t="s">
        <v>18</v>
      </c>
      <c r="C1337" t="b">
        <v>1</v>
      </c>
    </row>
    <row r="1338" spans="1:3" x14ac:dyDescent="0.2">
      <c r="A1338" t="s">
        <v>19</v>
      </c>
      <c r="B1338" t="s">
        <v>14</v>
      </c>
      <c r="C1338" t="b">
        <v>1</v>
      </c>
    </row>
    <row r="1339" spans="1:3" x14ac:dyDescent="0.2">
      <c r="A1339" t="s">
        <v>19</v>
      </c>
      <c r="B1339" t="s">
        <v>18</v>
      </c>
      <c r="C1339" t="b">
        <v>1</v>
      </c>
    </row>
    <row r="1340" spans="1:3" x14ac:dyDescent="0.2">
      <c r="A1340" t="s">
        <v>19</v>
      </c>
      <c r="B1340" t="s">
        <v>14</v>
      </c>
      <c r="C1340" t="b">
        <v>1</v>
      </c>
    </row>
    <row r="1341" spans="1:3" x14ac:dyDescent="0.2">
      <c r="A1341" t="s">
        <v>19</v>
      </c>
      <c r="B1341" t="s">
        <v>18</v>
      </c>
      <c r="C1341" t="b">
        <v>1</v>
      </c>
    </row>
    <row r="1342" spans="1:3" x14ac:dyDescent="0.2">
      <c r="A1342" t="s">
        <v>19</v>
      </c>
      <c r="B1342" t="s">
        <v>14</v>
      </c>
      <c r="C1342" t="b">
        <v>1</v>
      </c>
    </row>
    <row r="1343" spans="1:3" x14ac:dyDescent="0.2">
      <c r="A1343" t="s">
        <v>19</v>
      </c>
      <c r="B1343" t="s">
        <v>18</v>
      </c>
      <c r="C1343" t="b">
        <v>1</v>
      </c>
    </row>
    <row r="1344" spans="1:3" x14ac:dyDescent="0.2">
      <c r="A1344" t="s">
        <v>21</v>
      </c>
      <c r="B1344" t="s">
        <v>14</v>
      </c>
      <c r="C1344" t="b">
        <v>1</v>
      </c>
    </row>
    <row r="1345" spans="1:3" x14ac:dyDescent="0.2">
      <c r="A1345" t="s">
        <v>21</v>
      </c>
      <c r="B1345" t="s">
        <v>18</v>
      </c>
      <c r="C1345" t="b">
        <v>0</v>
      </c>
    </row>
    <row r="1346" spans="1:3" x14ac:dyDescent="0.2">
      <c r="A1346" t="s">
        <v>21</v>
      </c>
      <c r="B1346" t="s">
        <v>14</v>
      </c>
      <c r="C1346" t="b">
        <v>1</v>
      </c>
    </row>
    <row r="1347" spans="1:3" x14ac:dyDescent="0.2">
      <c r="A1347" t="s">
        <v>21</v>
      </c>
      <c r="B1347" t="s">
        <v>18</v>
      </c>
      <c r="C1347" t="b">
        <v>1</v>
      </c>
    </row>
    <row r="1348" spans="1:3" x14ac:dyDescent="0.2">
      <c r="A1348" t="s">
        <v>21</v>
      </c>
      <c r="B1348" t="s">
        <v>14</v>
      </c>
      <c r="C1348" t="b">
        <v>1</v>
      </c>
    </row>
    <row r="1349" spans="1:3" x14ac:dyDescent="0.2">
      <c r="A1349" t="s">
        <v>21</v>
      </c>
      <c r="B1349" t="s">
        <v>18</v>
      </c>
      <c r="C1349" t="b">
        <v>1</v>
      </c>
    </row>
    <row r="1350" spans="1:3" x14ac:dyDescent="0.2">
      <c r="A1350" t="s">
        <v>22</v>
      </c>
      <c r="B1350" t="s">
        <v>14</v>
      </c>
      <c r="C1350" t="b">
        <v>1</v>
      </c>
    </row>
    <row r="1351" spans="1:3" x14ac:dyDescent="0.2">
      <c r="A1351" t="s">
        <v>22</v>
      </c>
      <c r="B1351" t="s">
        <v>18</v>
      </c>
      <c r="C1351" t="b">
        <v>0</v>
      </c>
    </row>
    <row r="1352" spans="1:3" x14ac:dyDescent="0.2">
      <c r="A1352" t="s">
        <v>22</v>
      </c>
      <c r="B1352" t="s">
        <v>14</v>
      </c>
      <c r="C1352" t="b">
        <v>1</v>
      </c>
    </row>
    <row r="1353" spans="1:3" x14ac:dyDescent="0.2">
      <c r="A1353" t="s">
        <v>22</v>
      </c>
      <c r="B1353" t="s">
        <v>18</v>
      </c>
      <c r="C1353" t="b">
        <v>0</v>
      </c>
    </row>
    <row r="1354" spans="1:3" x14ac:dyDescent="0.2">
      <c r="A1354" t="s">
        <v>22</v>
      </c>
      <c r="B1354" t="s">
        <v>14</v>
      </c>
      <c r="C1354" t="b">
        <v>1</v>
      </c>
    </row>
    <row r="1355" spans="1:3" x14ac:dyDescent="0.2">
      <c r="A1355" t="s">
        <v>22</v>
      </c>
      <c r="B1355" t="s">
        <v>18</v>
      </c>
      <c r="C1355" t="b">
        <v>0</v>
      </c>
    </row>
    <row r="1356" spans="1:3" x14ac:dyDescent="0.2">
      <c r="A1356" t="s">
        <v>23</v>
      </c>
      <c r="B1356" t="s">
        <v>14</v>
      </c>
      <c r="C1356" t="b">
        <v>1</v>
      </c>
    </row>
    <row r="1357" spans="1:3" x14ac:dyDescent="0.2">
      <c r="A1357" t="s">
        <v>23</v>
      </c>
      <c r="B1357" t="s">
        <v>18</v>
      </c>
      <c r="C1357" t="b">
        <v>1</v>
      </c>
    </row>
    <row r="1358" spans="1:3" x14ac:dyDescent="0.2">
      <c r="A1358" t="s">
        <v>23</v>
      </c>
      <c r="B1358" t="s">
        <v>14</v>
      </c>
      <c r="C1358" t="b">
        <v>1</v>
      </c>
    </row>
    <row r="1359" spans="1:3" x14ac:dyDescent="0.2">
      <c r="A1359" t="s">
        <v>23</v>
      </c>
      <c r="B1359" t="s">
        <v>18</v>
      </c>
      <c r="C1359" t="b">
        <v>1</v>
      </c>
    </row>
    <row r="1360" spans="1:3" x14ac:dyDescent="0.2">
      <c r="A1360" t="s">
        <v>23</v>
      </c>
      <c r="B1360" t="s">
        <v>14</v>
      </c>
      <c r="C1360" t="b">
        <v>1</v>
      </c>
    </row>
    <row r="1361" spans="1:3" x14ac:dyDescent="0.2">
      <c r="A1361" t="s">
        <v>23</v>
      </c>
      <c r="B1361" t="s">
        <v>18</v>
      </c>
      <c r="C1361" t="b">
        <v>1</v>
      </c>
    </row>
    <row r="1362" spans="1:3" x14ac:dyDescent="0.2">
      <c r="A1362" t="s">
        <v>24</v>
      </c>
      <c r="B1362" t="s">
        <v>14</v>
      </c>
      <c r="C1362" t="b">
        <v>0</v>
      </c>
    </row>
    <row r="1363" spans="1:3" x14ac:dyDescent="0.2">
      <c r="A1363" t="s">
        <v>24</v>
      </c>
      <c r="B1363" t="s">
        <v>18</v>
      </c>
      <c r="C1363" t="b">
        <v>1</v>
      </c>
    </row>
    <row r="1364" spans="1:3" x14ac:dyDescent="0.2">
      <c r="A1364" t="s">
        <v>24</v>
      </c>
      <c r="B1364" t="s">
        <v>14</v>
      </c>
      <c r="C1364" t="b">
        <v>0</v>
      </c>
    </row>
    <row r="1365" spans="1:3" x14ac:dyDescent="0.2">
      <c r="A1365" t="s">
        <v>24</v>
      </c>
      <c r="B1365" t="s">
        <v>18</v>
      </c>
      <c r="C1365" t="b">
        <v>1</v>
      </c>
    </row>
    <row r="1366" spans="1:3" x14ac:dyDescent="0.2">
      <c r="A1366" t="s">
        <v>24</v>
      </c>
      <c r="B1366" t="s">
        <v>14</v>
      </c>
      <c r="C1366" t="b">
        <v>0</v>
      </c>
    </row>
    <row r="1367" spans="1:3" x14ac:dyDescent="0.2">
      <c r="A1367" t="s">
        <v>24</v>
      </c>
      <c r="B1367" t="s">
        <v>18</v>
      </c>
      <c r="C1367" t="b">
        <v>1</v>
      </c>
    </row>
    <row r="1368" spans="1:3" x14ac:dyDescent="0.2">
      <c r="A1368" t="s">
        <v>25</v>
      </c>
      <c r="B1368" t="s">
        <v>14</v>
      </c>
      <c r="C1368" t="b">
        <v>1</v>
      </c>
    </row>
    <row r="1369" spans="1:3" x14ac:dyDescent="0.2">
      <c r="A1369" t="s">
        <v>25</v>
      </c>
      <c r="B1369" t="s">
        <v>18</v>
      </c>
      <c r="C1369" t="b">
        <v>1</v>
      </c>
    </row>
    <row r="1370" spans="1:3" x14ac:dyDescent="0.2">
      <c r="A1370" t="s">
        <v>25</v>
      </c>
      <c r="B1370" t="s">
        <v>14</v>
      </c>
      <c r="C1370" t="b">
        <v>1</v>
      </c>
    </row>
    <row r="1371" spans="1:3" x14ac:dyDescent="0.2">
      <c r="A1371" t="s">
        <v>25</v>
      </c>
      <c r="B1371" t="s">
        <v>18</v>
      </c>
      <c r="C1371" t="b">
        <v>1</v>
      </c>
    </row>
    <row r="1372" spans="1:3" x14ac:dyDescent="0.2">
      <c r="A1372" t="s">
        <v>25</v>
      </c>
      <c r="B1372" t="s">
        <v>14</v>
      </c>
      <c r="C1372" t="b">
        <v>1</v>
      </c>
    </row>
    <row r="1373" spans="1:3" x14ac:dyDescent="0.2">
      <c r="A1373" t="s">
        <v>25</v>
      </c>
      <c r="B1373" t="s">
        <v>18</v>
      </c>
      <c r="C1373" t="b">
        <v>1</v>
      </c>
    </row>
    <row r="1374" spans="1:3" x14ac:dyDescent="0.2">
      <c r="A1374" t="s">
        <v>20</v>
      </c>
      <c r="B1374" t="s">
        <v>14</v>
      </c>
      <c r="C1374" t="b">
        <v>1</v>
      </c>
    </row>
    <row r="1375" spans="1:3" x14ac:dyDescent="0.2">
      <c r="A1375" t="s">
        <v>20</v>
      </c>
      <c r="B1375" t="s">
        <v>18</v>
      </c>
      <c r="C1375" t="b">
        <v>1</v>
      </c>
    </row>
    <row r="1376" spans="1:3" x14ac:dyDescent="0.2">
      <c r="A1376" t="s">
        <v>20</v>
      </c>
      <c r="B1376" t="s">
        <v>14</v>
      </c>
      <c r="C1376" t="b">
        <v>0</v>
      </c>
    </row>
    <row r="1377" spans="1:3" x14ac:dyDescent="0.2">
      <c r="A1377" t="s">
        <v>20</v>
      </c>
      <c r="B1377" t="s">
        <v>18</v>
      </c>
      <c r="C1377" t="b">
        <v>0</v>
      </c>
    </row>
    <row r="1378" spans="1:3" x14ac:dyDescent="0.2">
      <c r="A1378" t="s">
        <v>20</v>
      </c>
      <c r="B1378" t="s">
        <v>14</v>
      </c>
      <c r="C1378" t="b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69"/>
  <sheetViews>
    <sheetView workbookViewId="0">
      <selection activeCell="O15" sqref="O15"/>
    </sheetView>
  </sheetViews>
  <sheetFormatPr baseColWidth="10" defaultColWidth="11.1640625" defaultRowHeight="16" x14ac:dyDescent="0.2"/>
  <sheetData>
    <row r="1" spans="1:13" x14ac:dyDescent="0.2">
      <c r="A1" t="s">
        <v>1</v>
      </c>
      <c r="B1" t="s">
        <v>3</v>
      </c>
      <c r="C1" t="s">
        <v>7</v>
      </c>
      <c r="D1" t="s">
        <v>10</v>
      </c>
      <c r="E1" t="s">
        <v>11</v>
      </c>
      <c r="F1" t="s">
        <v>12</v>
      </c>
      <c r="G1" t="s">
        <v>32</v>
      </c>
      <c r="J1" t="s">
        <v>39</v>
      </c>
      <c r="K1" t="s">
        <v>40</v>
      </c>
      <c r="L1" t="s">
        <v>41</v>
      </c>
      <c r="M1" t="s">
        <v>42</v>
      </c>
    </row>
    <row r="2" spans="1:13" x14ac:dyDescent="0.2">
      <c r="A2" t="s">
        <v>13</v>
      </c>
      <c r="B2" t="s">
        <v>14</v>
      </c>
      <c r="C2">
        <v>284.05287825718</v>
      </c>
      <c r="D2" t="s">
        <v>15</v>
      </c>
      <c r="E2" t="s">
        <v>16</v>
      </c>
      <c r="F2" t="s">
        <v>17</v>
      </c>
      <c r="G2" t="b">
        <v>1</v>
      </c>
      <c r="J2">
        <v>258.65464714070998</v>
      </c>
      <c r="K2">
        <v>0</v>
      </c>
      <c r="L2">
        <v>0</v>
      </c>
      <c r="M2">
        <v>93.203244860305006</v>
      </c>
    </row>
    <row r="3" spans="1:13" x14ac:dyDescent="0.2">
      <c r="A3" t="s">
        <v>13</v>
      </c>
      <c r="B3" t="s">
        <v>18</v>
      </c>
      <c r="C3">
        <v>151.26637815262001</v>
      </c>
      <c r="D3" t="s">
        <v>15</v>
      </c>
      <c r="E3" t="s">
        <v>16</v>
      </c>
      <c r="F3" t="s">
        <v>17</v>
      </c>
      <c r="G3" t="b">
        <v>1</v>
      </c>
      <c r="J3">
        <v>269.15407903092</v>
      </c>
      <c r="K3">
        <v>304.39563532944999</v>
      </c>
      <c r="L3">
        <v>36.765811561477001</v>
      </c>
      <c r="M3">
        <v>116.9474354537</v>
      </c>
    </row>
    <row r="4" spans="1:13" x14ac:dyDescent="0.2">
      <c r="A4" t="s">
        <v>13</v>
      </c>
      <c r="B4" t="s">
        <v>14</v>
      </c>
      <c r="C4">
        <v>286.53506194939001</v>
      </c>
      <c r="D4" t="s">
        <v>15</v>
      </c>
      <c r="E4" t="s">
        <v>16</v>
      </c>
      <c r="F4" t="s">
        <v>17</v>
      </c>
      <c r="G4" t="b">
        <v>1</v>
      </c>
      <c r="J4">
        <v>274.2299271306</v>
      </c>
      <c r="K4">
        <v>307.93807255399003</v>
      </c>
      <c r="L4">
        <v>78.056961614339002</v>
      </c>
      <c r="M4">
        <v>117.89939448894999</v>
      </c>
    </row>
    <row r="5" spans="1:13" x14ac:dyDescent="0.2">
      <c r="A5" t="s">
        <v>13</v>
      </c>
      <c r="B5" t="s">
        <v>18</v>
      </c>
      <c r="C5">
        <v>159.09817862361999</v>
      </c>
      <c r="D5" t="s">
        <v>15</v>
      </c>
      <c r="E5" t="s">
        <v>16</v>
      </c>
      <c r="F5" t="s">
        <v>17</v>
      </c>
      <c r="G5" t="b">
        <v>0</v>
      </c>
      <c r="J5">
        <v>284.05287825718</v>
      </c>
      <c r="K5">
        <v>308.37319696320998</v>
      </c>
      <c r="L5">
        <v>79.004168597352006</v>
      </c>
      <c r="M5">
        <v>119.3668445098</v>
      </c>
    </row>
    <row r="6" spans="1:13" x14ac:dyDescent="0.2">
      <c r="A6" t="s">
        <v>13</v>
      </c>
      <c r="B6" t="s">
        <v>14</v>
      </c>
      <c r="C6">
        <v>323.17157584081002</v>
      </c>
      <c r="D6" t="s">
        <v>15</v>
      </c>
      <c r="E6" t="s">
        <v>16</v>
      </c>
      <c r="F6" t="s">
        <v>26</v>
      </c>
      <c r="G6" t="b">
        <v>1</v>
      </c>
      <c r="J6">
        <v>286.53506194939001</v>
      </c>
      <c r="K6">
        <v>310.97721337361997</v>
      </c>
      <c r="L6">
        <v>80.081981197971004</v>
      </c>
      <c r="M6">
        <v>126.63928653904</v>
      </c>
    </row>
    <row r="7" spans="1:13" x14ac:dyDescent="0.2">
      <c r="A7" t="s">
        <v>13</v>
      </c>
      <c r="B7" t="s">
        <v>18</v>
      </c>
      <c r="C7">
        <v>127.16310951423</v>
      </c>
      <c r="D7" t="s">
        <v>15</v>
      </c>
      <c r="E7" t="s">
        <v>16</v>
      </c>
      <c r="F7" t="s">
        <v>26</v>
      </c>
      <c r="G7" t="b">
        <v>1</v>
      </c>
      <c r="J7">
        <v>286.59062280774998</v>
      </c>
      <c r="K7">
        <v>311.57085935642999</v>
      </c>
      <c r="L7">
        <v>82.777370431964997</v>
      </c>
      <c r="M7">
        <v>128.44300776554999</v>
      </c>
    </row>
    <row r="8" spans="1:13" x14ac:dyDescent="0.2">
      <c r="A8" t="s">
        <v>13</v>
      </c>
      <c r="B8" t="s">
        <v>14</v>
      </c>
      <c r="C8">
        <v>274.2299271306</v>
      </c>
      <c r="D8" t="s">
        <v>15</v>
      </c>
      <c r="E8" t="s">
        <v>16</v>
      </c>
      <c r="F8" t="s">
        <v>26</v>
      </c>
      <c r="G8" t="b">
        <v>1</v>
      </c>
      <c r="J8">
        <v>295.96635231933999</v>
      </c>
      <c r="K8">
        <v>342.72038321329001</v>
      </c>
      <c r="L8">
        <v>84.820372388886994</v>
      </c>
      <c r="M8">
        <v>138.49274853066001</v>
      </c>
    </row>
    <row r="9" spans="1:13" x14ac:dyDescent="0.2">
      <c r="A9" t="s">
        <v>13</v>
      </c>
      <c r="B9" t="s">
        <v>18</v>
      </c>
      <c r="C9">
        <v>153.69256182269001</v>
      </c>
      <c r="D9" t="s">
        <v>15</v>
      </c>
      <c r="E9" t="s">
        <v>16</v>
      </c>
      <c r="F9" t="s">
        <v>26</v>
      </c>
      <c r="G9" t="b">
        <v>0</v>
      </c>
      <c r="J9">
        <v>296.18090340318003</v>
      </c>
      <c r="K9">
        <v>352.54787368988002</v>
      </c>
      <c r="L9">
        <v>85.649039486334004</v>
      </c>
      <c r="M9">
        <v>139.09776179284</v>
      </c>
    </row>
    <row r="10" spans="1:13" x14ac:dyDescent="0.2">
      <c r="A10" t="s">
        <v>13</v>
      </c>
      <c r="B10" t="s">
        <v>14</v>
      </c>
      <c r="C10">
        <v>296.18090340318003</v>
      </c>
      <c r="D10" t="s">
        <v>15</v>
      </c>
      <c r="E10" t="s">
        <v>16</v>
      </c>
      <c r="F10" t="s">
        <v>27</v>
      </c>
      <c r="G10" t="b">
        <v>1</v>
      </c>
      <c r="J10">
        <v>296.97812681948</v>
      </c>
      <c r="K10">
        <v>357.39802453333999</v>
      </c>
      <c r="L10">
        <v>85.689912897423994</v>
      </c>
      <c r="M10">
        <v>140.91791749505001</v>
      </c>
    </row>
    <row r="11" spans="1:13" x14ac:dyDescent="0.2">
      <c r="A11" t="s">
        <v>13</v>
      </c>
      <c r="B11" t="s">
        <v>18</v>
      </c>
      <c r="C11">
        <v>158.34772131555999</v>
      </c>
      <c r="D11" t="s">
        <v>15</v>
      </c>
      <c r="E11" t="s">
        <v>16</v>
      </c>
      <c r="F11" t="s">
        <v>27</v>
      </c>
      <c r="G11" t="b">
        <v>0</v>
      </c>
      <c r="J11">
        <v>304.30140187504998</v>
      </c>
      <c r="K11">
        <v>360.68215999632002</v>
      </c>
      <c r="L11">
        <v>86.339130804448004</v>
      </c>
      <c r="M11">
        <v>141.62626950207999</v>
      </c>
    </row>
    <row r="12" spans="1:13" x14ac:dyDescent="0.2">
      <c r="A12" t="s">
        <v>13</v>
      </c>
      <c r="B12" t="s">
        <v>14</v>
      </c>
      <c r="C12">
        <v>269.15407903092</v>
      </c>
      <c r="D12" t="s">
        <v>15</v>
      </c>
      <c r="E12" t="s">
        <v>16</v>
      </c>
      <c r="F12" t="s">
        <v>27</v>
      </c>
      <c r="G12" t="b">
        <v>1</v>
      </c>
      <c r="J12">
        <v>305.55967205344001</v>
      </c>
      <c r="K12">
        <v>365.17169229810997</v>
      </c>
      <c r="L12">
        <v>86.783899318444</v>
      </c>
      <c r="M12">
        <v>144.12849198681999</v>
      </c>
    </row>
    <row r="13" spans="1:13" x14ac:dyDescent="0.2">
      <c r="A13" t="s">
        <v>13</v>
      </c>
      <c r="B13" t="s">
        <v>18</v>
      </c>
      <c r="C13">
        <v>158.51590718803999</v>
      </c>
      <c r="D13" t="s">
        <v>15</v>
      </c>
      <c r="E13" t="s">
        <v>16</v>
      </c>
      <c r="F13" t="s">
        <v>27</v>
      </c>
      <c r="G13" t="b">
        <v>1</v>
      </c>
      <c r="J13">
        <v>309.42463587626003</v>
      </c>
      <c r="L13">
        <v>88.380855712919995</v>
      </c>
      <c r="M13">
        <v>144.89050402076001</v>
      </c>
    </row>
    <row r="14" spans="1:13" x14ac:dyDescent="0.2">
      <c r="A14" t="s">
        <v>13</v>
      </c>
      <c r="B14" t="s">
        <v>14</v>
      </c>
      <c r="C14">
        <v>317.85012496893</v>
      </c>
      <c r="D14" t="s">
        <v>15</v>
      </c>
      <c r="E14" t="s">
        <v>16</v>
      </c>
      <c r="F14" t="s">
        <v>28</v>
      </c>
      <c r="G14" t="b">
        <v>1</v>
      </c>
      <c r="J14">
        <v>309.93716205136002</v>
      </c>
      <c r="L14">
        <v>88.578822778114002</v>
      </c>
      <c r="M14">
        <v>150.64152410260999</v>
      </c>
    </row>
    <row r="15" spans="1:13" x14ac:dyDescent="0.2">
      <c r="A15" t="s">
        <v>13</v>
      </c>
      <c r="B15" t="s">
        <v>18</v>
      </c>
      <c r="C15">
        <v>132.14609003351001</v>
      </c>
      <c r="D15" t="s">
        <v>15</v>
      </c>
      <c r="E15" t="s">
        <v>16</v>
      </c>
      <c r="F15" t="s">
        <v>28</v>
      </c>
      <c r="G15" t="b">
        <v>1</v>
      </c>
      <c r="J15">
        <v>310.25140017626001</v>
      </c>
      <c r="L15">
        <v>88.591603707920996</v>
      </c>
      <c r="M15">
        <v>150.78714793694999</v>
      </c>
    </row>
    <row r="16" spans="1:13" x14ac:dyDescent="0.2">
      <c r="A16" t="s">
        <v>13</v>
      </c>
      <c r="B16" t="s">
        <v>14</v>
      </c>
      <c r="C16">
        <v>258.65464714070998</v>
      </c>
      <c r="D16" t="s">
        <v>15</v>
      </c>
      <c r="E16" t="s">
        <v>16</v>
      </c>
      <c r="F16" t="s">
        <v>28</v>
      </c>
      <c r="G16" t="b">
        <v>1</v>
      </c>
      <c r="J16">
        <v>310.89852553405001</v>
      </c>
      <c r="L16">
        <v>88.874071223884997</v>
      </c>
      <c r="M16">
        <v>152.72388127904</v>
      </c>
    </row>
    <row r="17" spans="1:13" x14ac:dyDescent="0.2">
      <c r="A17" t="s">
        <v>13</v>
      </c>
      <c r="B17" t="s">
        <v>18</v>
      </c>
      <c r="C17">
        <v>161.22765069134999</v>
      </c>
      <c r="D17" t="s">
        <v>15</v>
      </c>
      <c r="E17" t="s">
        <v>16</v>
      </c>
      <c r="F17" t="s">
        <v>28</v>
      </c>
      <c r="G17" t="b">
        <v>0</v>
      </c>
      <c r="J17">
        <v>311.30368698953998</v>
      </c>
      <c r="L17">
        <v>89.449088329871998</v>
      </c>
      <c r="M17">
        <v>153.69256182269001</v>
      </c>
    </row>
    <row r="18" spans="1:13" x14ac:dyDescent="0.2">
      <c r="A18" t="s">
        <v>13</v>
      </c>
      <c r="B18" t="s">
        <v>14</v>
      </c>
      <c r="C18">
        <v>352.54787368988002</v>
      </c>
      <c r="D18" t="s">
        <v>15</v>
      </c>
      <c r="E18" t="s">
        <v>29</v>
      </c>
      <c r="F18" t="s">
        <v>17</v>
      </c>
      <c r="G18" t="b">
        <v>0</v>
      </c>
      <c r="J18">
        <v>312.21453427776999</v>
      </c>
      <c r="L18">
        <v>89.462663426408994</v>
      </c>
      <c r="M18">
        <v>158.34772131555999</v>
      </c>
    </row>
    <row r="19" spans="1:13" x14ac:dyDescent="0.2">
      <c r="A19" t="s">
        <v>13</v>
      </c>
      <c r="B19" t="s">
        <v>18</v>
      </c>
      <c r="C19">
        <v>160.85944272437001</v>
      </c>
      <c r="D19" t="s">
        <v>15</v>
      </c>
      <c r="E19" t="s">
        <v>29</v>
      </c>
      <c r="F19" t="s">
        <v>17</v>
      </c>
      <c r="G19" t="b">
        <v>0</v>
      </c>
      <c r="J19">
        <v>312.77526914735</v>
      </c>
      <c r="L19">
        <v>89.972944011126003</v>
      </c>
      <c r="M19">
        <v>159.09817862361999</v>
      </c>
    </row>
    <row r="20" spans="1:13" x14ac:dyDescent="0.2">
      <c r="A20" t="s">
        <v>13</v>
      </c>
      <c r="B20" t="s">
        <v>14</v>
      </c>
      <c r="C20">
        <v>325.97615080933002</v>
      </c>
      <c r="D20" t="s">
        <v>15</v>
      </c>
      <c r="E20" t="s">
        <v>29</v>
      </c>
      <c r="F20" t="s">
        <v>17</v>
      </c>
      <c r="G20" t="b">
        <v>1</v>
      </c>
      <c r="J20">
        <v>313.15404668735999</v>
      </c>
      <c r="L20">
        <v>90.214646767901996</v>
      </c>
      <c r="M20">
        <v>159.24130157734999</v>
      </c>
    </row>
    <row r="21" spans="1:13" x14ac:dyDescent="0.2">
      <c r="A21" t="s">
        <v>13</v>
      </c>
      <c r="B21" t="s">
        <v>18</v>
      </c>
      <c r="C21">
        <v>88.578822778114002</v>
      </c>
      <c r="D21" t="s">
        <v>15</v>
      </c>
      <c r="E21" t="s">
        <v>29</v>
      </c>
      <c r="F21" t="s">
        <v>17</v>
      </c>
      <c r="G21" t="b">
        <v>1</v>
      </c>
      <c r="J21">
        <v>313.21542910209001</v>
      </c>
      <c r="L21">
        <v>90.650761005134001</v>
      </c>
      <c r="M21">
        <v>160.85944272437001</v>
      </c>
    </row>
    <row r="22" spans="1:13" x14ac:dyDescent="0.2">
      <c r="A22" t="s">
        <v>13</v>
      </c>
      <c r="B22" t="s">
        <v>14</v>
      </c>
      <c r="C22">
        <v>323.69344314746002</v>
      </c>
      <c r="D22" t="s">
        <v>15</v>
      </c>
      <c r="E22" t="s">
        <v>29</v>
      </c>
      <c r="F22" t="s">
        <v>17</v>
      </c>
      <c r="G22" t="b">
        <v>1</v>
      </c>
      <c r="J22">
        <v>313.27826064538999</v>
      </c>
      <c r="L22">
        <v>90.779214746628</v>
      </c>
      <c r="M22">
        <v>161.22765069134999</v>
      </c>
    </row>
    <row r="23" spans="1:13" x14ac:dyDescent="0.2">
      <c r="A23" t="s">
        <v>13</v>
      </c>
      <c r="B23" t="s">
        <v>18</v>
      </c>
      <c r="C23">
        <v>85.689912897423994</v>
      </c>
      <c r="D23" t="s">
        <v>15</v>
      </c>
      <c r="E23" t="s">
        <v>29</v>
      </c>
      <c r="F23" t="s">
        <v>17</v>
      </c>
      <c r="G23" t="b">
        <v>1</v>
      </c>
      <c r="J23">
        <v>313.50422176828999</v>
      </c>
      <c r="L23">
        <v>90.921492107404006</v>
      </c>
    </row>
    <row r="24" spans="1:13" x14ac:dyDescent="0.2">
      <c r="A24" t="s">
        <v>13</v>
      </c>
      <c r="B24" t="s">
        <v>14</v>
      </c>
      <c r="C24">
        <v>330.87756628947</v>
      </c>
      <c r="D24" t="s">
        <v>15</v>
      </c>
      <c r="E24" t="s">
        <v>29</v>
      </c>
      <c r="F24" t="s">
        <v>26</v>
      </c>
      <c r="G24" t="b">
        <v>1</v>
      </c>
      <c r="J24">
        <v>313.79215456371998</v>
      </c>
      <c r="L24">
        <v>92.358835351492999</v>
      </c>
    </row>
    <row r="25" spans="1:13" x14ac:dyDescent="0.2">
      <c r="A25" t="s">
        <v>13</v>
      </c>
      <c r="B25" t="s">
        <v>18</v>
      </c>
      <c r="C25">
        <v>116.9474354537</v>
      </c>
      <c r="D25" t="s">
        <v>15</v>
      </c>
      <c r="E25" t="s">
        <v>29</v>
      </c>
      <c r="F25" t="s">
        <v>26</v>
      </c>
      <c r="G25" t="b">
        <v>0</v>
      </c>
      <c r="J25">
        <v>313.97388228313997</v>
      </c>
      <c r="L25">
        <v>93.321512054734001</v>
      </c>
    </row>
    <row r="26" spans="1:13" x14ac:dyDescent="0.2">
      <c r="A26" t="s">
        <v>13</v>
      </c>
      <c r="B26" t="s">
        <v>14</v>
      </c>
      <c r="C26">
        <v>323.62318191489999</v>
      </c>
      <c r="D26" t="s">
        <v>15</v>
      </c>
      <c r="E26" t="s">
        <v>29</v>
      </c>
      <c r="F26" t="s">
        <v>26</v>
      </c>
      <c r="G26" t="b">
        <v>1</v>
      </c>
      <c r="J26">
        <v>314.08044349068001</v>
      </c>
      <c r="L26">
        <v>93.862853002888997</v>
      </c>
    </row>
    <row r="27" spans="1:13" x14ac:dyDescent="0.2">
      <c r="A27" t="s">
        <v>13</v>
      </c>
      <c r="B27" t="s">
        <v>18</v>
      </c>
      <c r="C27">
        <v>79.004168597352006</v>
      </c>
      <c r="D27" t="s">
        <v>15</v>
      </c>
      <c r="E27" t="s">
        <v>29</v>
      </c>
      <c r="F27" t="s">
        <v>26</v>
      </c>
      <c r="G27" t="b">
        <v>1</v>
      </c>
      <c r="J27">
        <v>314.33490795977002</v>
      </c>
      <c r="L27">
        <v>94.490226067720997</v>
      </c>
    </row>
    <row r="28" spans="1:13" x14ac:dyDescent="0.2">
      <c r="A28" t="s">
        <v>13</v>
      </c>
      <c r="B28" t="s">
        <v>14</v>
      </c>
      <c r="C28">
        <v>327.85229373294999</v>
      </c>
      <c r="D28" t="s">
        <v>15</v>
      </c>
      <c r="E28" t="s">
        <v>29</v>
      </c>
      <c r="F28" t="s">
        <v>26</v>
      </c>
      <c r="G28" t="b">
        <v>1</v>
      </c>
      <c r="J28">
        <v>314.33811243079998</v>
      </c>
      <c r="L28">
        <v>94.771881762019007</v>
      </c>
    </row>
    <row r="29" spans="1:13" x14ac:dyDescent="0.2">
      <c r="A29" t="s">
        <v>13</v>
      </c>
      <c r="B29" t="s">
        <v>18</v>
      </c>
      <c r="C29">
        <v>78.056961614339002</v>
      </c>
      <c r="D29" t="s">
        <v>15</v>
      </c>
      <c r="E29" t="s">
        <v>29</v>
      </c>
      <c r="F29" t="s">
        <v>26</v>
      </c>
      <c r="G29" t="b">
        <v>1</v>
      </c>
      <c r="J29">
        <v>314.44057863154001</v>
      </c>
      <c r="L29">
        <v>95.391227417501995</v>
      </c>
    </row>
    <row r="30" spans="1:13" x14ac:dyDescent="0.2">
      <c r="A30" t="s">
        <v>13</v>
      </c>
      <c r="B30" t="s">
        <v>14</v>
      </c>
      <c r="C30">
        <v>329.48401417769998</v>
      </c>
      <c r="D30" t="s">
        <v>15</v>
      </c>
      <c r="E30" t="s">
        <v>29</v>
      </c>
      <c r="F30" t="s">
        <v>27</v>
      </c>
      <c r="G30" t="b">
        <v>1</v>
      </c>
      <c r="J30">
        <v>314.52995419026001</v>
      </c>
      <c r="L30">
        <v>95.525116667651005</v>
      </c>
    </row>
    <row r="31" spans="1:13" x14ac:dyDescent="0.2">
      <c r="A31" t="s">
        <v>13</v>
      </c>
      <c r="B31" t="s">
        <v>18</v>
      </c>
      <c r="C31">
        <v>93.203244860305006</v>
      </c>
      <c r="D31" t="s">
        <v>15</v>
      </c>
      <c r="E31" t="s">
        <v>29</v>
      </c>
      <c r="F31" t="s">
        <v>27</v>
      </c>
      <c r="G31" t="b">
        <v>0</v>
      </c>
      <c r="J31">
        <v>314.75813972596001</v>
      </c>
      <c r="L31">
        <v>96.271018036656997</v>
      </c>
    </row>
    <row r="32" spans="1:13" x14ac:dyDescent="0.2">
      <c r="A32" t="s">
        <v>13</v>
      </c>
      <c r="B32" t="s">
        <v>14</v>
      </c>
      <c r="C32">
        <v>327.88280000837</v>
      </c>
      <c r="D32" t="s">
        <v>15</v>
      </c>
      <c r="E32" t="s">
        <v>29</v>
      </c>
      <c r="F32" t="s">
        <v>27</v>
      </c>
      <c r="G32" t="b">
        <v>1</v>
      </c>
      <c r="J32">
        <v>314.78529891186002</v>
      </c>
      <c r="L32">
        <v>96.761176630232995</v>
      </c>
    </row>
    <row r="33" spans="1:12" x14ac:dyDescent="0.2">
      <c r="A33" t="s">
        <v>13</v>
      </c>
      <c r="B33" t="s">
        <v>18</v>
      </c>
      <c r="C33">
        <v>90.214646767901996</v>
      </c>
      <c r="D33" t="s">
        <v>15</v>
      </c>
      <c r="E33" t="s">
        <v>29</v>
      </c>
      <c r="F33" t="s">
        <v>27</v>
      </c>
      <c r="G33" t="b">
        <v>1</v>
      </c>
      <c r="J33">
        <v>315.07972650600999</v>
      </c>
      <c r="L33">
        <v>96.887362996635005</v>
      </c>
    </row>
    <row r="34" spans="1:12" x14ac:dyDescent="0.2">
      <c r="A34" t="s">
        <v>13</v>
      </c>
      <c r="B34" t="s">
        <v>14</v>
      </c>
      <c r="C34">
        <v>340.76427442195001</v>
      </c>
      <c r="D34" t="s">
        <v>15</v>
      </c>
      <c r="E34" t="s">
        <v>29</v>
      </c>
      <c r="F34" t="s">
        <v>28</v>
      </c>
      <c r="G34" t="b">
        <v>1</v>
      </c>
      <c r="J34">
        <v>315.23385951847001</v>
      </c>
      <c r="L34">
        <v>97.294590356900997</v>
      </c>
    </row>
    <row r="35" spans="1:12" x14ac:dyDescent="0.2">
      <c r="A35" t="s">
        <v>13</v>
      </c>
      <c r="B35" t="s">
        <v>18</v>
      </c>
      <c r="C35">
        <v>117.89939448894999</v>
      </c>
      <c r="D35" t="s">
        <v>15</v>
      </c>
      <c r="E35" t="s">
        <v>29</v>
      </c>
      <c r="F35" t="s">
        <v>28</v>
      </c>
      <c r="G35" t="b">
        <v>0</v>
      </c>
      <c r="J35">
        <v>315.25191734744999</v>
      </c>
      <c r="L35">
        <v>98.293168312399004</v>
      </c>
    </row>
    <row r="36" spans="1:12" x14ac:dyDescent="0.2">
      <c r="A36" t="s">
        <v>13</v>
      </c>
      <c r="B36" t="s">
        <v>14</v>
      </c>
      <c r="C36">
        <v>323.07941474365998</v>
      </c>
      <c r="D36" t="s">
        <v>15</v>
      </c>
      <c r="E36" t="s">
        <v>29</v>
      </c>
      <c r="F36" t="s">
        <v>28</v>
      </c>
      <c r="G36" t="b">
        <v>1</v>
      </c>
      <c r="J36">
        <v>315.25225890639001</v>
      </c>
      <c r="L36">
        <v>98.452474223882007</v>
      </c>
    </row>
    <row r="37" spans="1:12" x14ac:dyDescent="0.2">
      <c r="A37" t="s">
        <v>13</v>
      </c>
      <c r="B37" t="s">
        <v>18</v>
      </c>
      <c r="C37">
        <v>82.777370431964997</v>
      </c>
      <c r="D37" t="s">
        <v>15</v>
      </c>
      <c r="E37" t="s">
        <v>29</v>
      </c>
      <c r="F37" t="s">
        <v>28</v>
      </c>
      <c r="G37" t="b">
        <v>1</v>
      </c>
      <c r="J37">
        <v>315.35280122390998</v>
      </c>
      <c r="L37">
        <v>98.685520851236006</v>
      </c>
    </row>
    <row r="38" spans="1:12" x14ac:dyDescent="0.2">
      <c r="A38" t="s">
        <v>13</v>
      </c>
      <c r="B38" t="s">
        <v>14</v>
      </c>
      <c r="C38">
        <v>324.34561303920998</v>
      </c>
      <c r="D38" t="s">
        <v>15</v>
      </c>
      <c r="E38" t="s">
        <v>29</v>
      </c>
      <c r="F38" t="s">
        <v>28</v>
      </c>
      <c r="G38" t="b">
        <v>1</v>
      </c>
      <c r="J38">
        <v>315.36184172520001</v>
      </c>
      <c r="L38">
        <v>98.729106732863002</v>
      </c>
    </row>
    <row r="39" spans="1:12" x14ac:dyDescent="0.2">
      <c r="A39" t="s">
        <v>13</v>
      </c>
      <c r="B39" t="s">
        <v>18</v>
      </c>
      <c r="C39">
        <v>80.081981197971004</v>
      </c>
      <c r="D39" t="s">
        <v>15</v>
      </c>
      <c r="E39" t="s">
        <v>29</v>
      </c>
      <c r="F39" t="s">
        <v>28</v>
      </c>
      <c r="G39" t="b">
        <v>1</v>
      </c>
      <c r="J39">
        <v>315.91385856078</v>
      </c>
      <c r="L39">
        <v>98.943423106143001</v>
      </c>
    </row>
    <row r="40" spans="1:12" x14ac:dyDescent="0.2">
      <c r="A40" t="s">
        <v>13</v>
      </c>
      <c r="B40" t="s">
        <v>14</v>
      </c>
      <c r="C40">
        <v>312.77526914735</v>
      </c>
      <c r="D40" t="s">
        <v>30</v>
      </c>
      <c r="E40" t="s">
        <v>16</v>
      </c>
      <c r="F40" t="s">
        <v>17</v>
      </c>
      <c r="G40" t="b">
        <v>1</v>
      </c>
      <c r="J40">
        <v>315.97916565473997</v>
      </c>
      <c r="L40">
        <v>99.035371316454999</v>
      </c>
    </row>
    <row r="41" spans="1:12" x14ac:dyDescent="0.2">
      <c r="A41" t="s">
        <v>13</v>
      </c>
      <c r="B41" t="s">
        <v>18</v>
      </c>
      <c r="C41">
        <v>118.03304074515999</v>
      </c>
      <c r="D41" t="s">
        <v>30</v>
      </c>
      <c r="E41" t="s">
        <v>16</v>
      </c>
      <c r="F41" t="s">
        <v>17</v>
      </c>
      <c r="G41" t="b">
        <v>1</v>
      </c>
      <c r="J41">
        <v>316.65842996718999</v>
      </c>
      <c r="L41">
        <v>102.05380663045</v>
      </c>
    </row>
    <row r="42" spans="1:12" x14ac:dyDescent="0.2">
      <c r="A42" t="s">
        <v>13</v>
      </c>
      <c r="B42" t="s">
        <v>14</v>
      </c>
      <c r="C42">
        <v>295.96635231933999</v>
      </c>
      <c r="D42" t="s">
        <v>30</v>
      </c>
      <c r="E42" t="s">
        <v>16</v>
      </c>
      <c r="F42" t="s">
        <v>17</v>
      </c>
      <c r="G42" t="b">
        <v>1</v>
      </c>
      <c r="J42">
        <v>317.0666004908</v>
      </c>
      <c r="L42">
        <v>105.38432785325</v>
      </c>
    </row>
    <row r="43" spans="1:12" x14ac:dyDescent="0.2">
      <c r="A43" t="s">
        <v>13</v>
      </c>
      <c r="B43" t="s">
        <v>18</v>
      </c>
      <c r="C43">
        <v>130.84992011682999</v>
      </c>
      <c r="D43" t="s">
        <v>30</v>
      </c>
      <c r="E43" t="s">
        <v>16</v>
      </c>
      <c r="F43" t="s">
        <v>17</v>
      </c>
      <c r="G43" t="b">
        <v>1</v>
      </c>
      <c r="J43">
        <v>317.12717231255999</v>
      </c>
      <c r="L43">
        <v>105.69041201484001</v>
      </c>
    </row>
    <row r="44" spans="1:12" x14ac:dyDescent="0.2">
      <c r="A44" t="s">
        <v>13</v>
      </c>
      <c r="B44" t="s">
        <v>14</v>
      </c>
      <c r="C44">
        <v>313.50422176828999</v>
      </c>
      <c r="D44" t="s">
        <v>30</v>
      </c>
      <c r="E44" t="s">
        <v>16</v>
      </c>
      <c r="F44" t="s">
        <v>26</v>
      </c>
      <c r="G44" t="b">
        <v>1</v>
      </c>
      <c r="J44">
        <v>317.47554613687998</v>
      </c>
      <c r="L44">
        <v>108.26437538374999</v>
      </c>
    </row>
    <row r="45" spans="1:12" x14ac:dyDescent="0.2">
      <c r="A45" t="s">
        <v>13</v>
      </c>
      <c r="B45" t="s">
        <v>18</v>
      </c>
      <c r="C45">
        <v>108.26437538374999</v>
      </c>
      <c r="D45" t="s">
        <v>30</v>
      </c>
      <c r="E45" t="s">
        <v>16</v>
      </c>
      <c r="F45" t="s">
        <v>26</v>
      </c>
      <c r="G45" t="b">
        <v>1</v>
      </c>
      <c r="J45">
        <v>317.73957341778998</v>
      </c>
      <c r="L45">
        <v>108.63323091101999</v>
      </c>
    </row>
    <row r="46" spans="1:12" x14ac:dyDescent="0.2">
      <c r="A46" t="s">
        <v>13</v>
      </c>
      <c r="B46" t="s">
        <v>14</v>
      </c>
      <c r="C46">
        <v>320.00888265798</v>
      </c>
      <c r="D46" t="s">
        <v>30</v>
      </c>
      <c r="E46" t="s">
        <v>16</v>
      </c>
      <c r="F46" t="s">
        <v>26</v>
      </c>
      <c r="G46" t="b">
        <v>1</v>
      </c>
      <c r="J46">
        <v>317.85012496893</v>
      </c>
      <c r="L46">
        <v>108.73697035417</v>
      </c>
    </row>
    <row r="47" spans="1:12" x14ac:dyDescent="0.2">
      <c r="A47" t="s">
        <v>13</v>
      </c>
      <c r="B47" t="s">
        <v>18</v>
      </c>
      <c r="C47">
        <v>108.73697035417</v>
      </c>
      <c r="D47" t="s">
        <v>30</v>
      </c>
      <c r="E47" t="s">
        <v>16</v>
      </c>
      <c r="F47" t="s">
        <v>26</v>
      </c>
      <c r="G47" t="b">
        <v>1</v>
      </c>
      <c r="J47">
        <v>318.05186719979002</v>
      </c>
      <c r="L47">
        <v>110.59515084633</v>
      </c>
    </row>
    <row r="48" spans="1:12" x14ac:dyDescent="0.2">
      <c r="A48" t="s">
        <v>13</v>
      </c>
      <c r="B48" t="s">
        <v>14</v>
      </c>
      <c r="C48">
        <v>314.33811243079998</v>
      </c>
      <c r="D48" t="s">
        <v>30</v>
      </c>
      <c r="E48" t="s">
        <v>16</v>
      </c>
      <c r="F48" t="s">
        <v>27</v>
      </c>
      <c r="G48" t="b">
        <v>1</v>
      </c>
      <c r="J48">
        <v>318.29731663436002</v>
      </c>
      <c r="L48">
        <v>112.55430389758</v>
      </c>
    </row>
    <row r="49" spans="1:12" x14ac:dyDescent="0.2">
      <c r="A49" t="s">
        <v>13</v>
      </c>
      <c r="B49" t="s">
        <v>18</v>
      </c>
      <c r="C49">
        <v>122.95812056906</v>
      </c>
      <c r="D49" t="s">
        <v>30</v>
      </c>
      <c r="E49" t="s">
        <v>16</v>
      </c>
      <c r="F49" t="s">
        <v>27</v>
      </c>
      <c r="G49" t="b">
        <v>1</v>
      </c>
      <c r="J49">
        <v>318.30454759839</v>
      </c>
      <c r="L49">
        <v>116.67062595781999</v>
      </c>
    </row>
    <row r="50" spans="1:12" x14ac:dyDescent="0.2">
      <c r="A50" t="s">
        <v>13</v>
      </c>
      <c r="B50" t="s">
        <v>14</v>
      </c>
      <c r="C50">
        <v>286.59062280774998</v>
      </c>
      <c r="D50" t="s">
        <v>30</v>
      </c>
      <c r="E50" t="s">
        <v>16</v>
      </c>
      <c r="F50" t="s">
        <v>27</v>
      </c>
      <c r="G50" t="b">
        <v>1</v>
      </c>
      <c r="J50">
        <v>318.43480095704001</v>
      </c>
      <c r="L50">
        <v>116.70176940454</v>
      </c>
    </row>
    <row r="51" spans="1:12" x14ac:dyDescent="0.2">
      <c r="A51" t="s">
        <v>13</v>
      </c>
      <c r="B51" t="s">
        <v>18</v>
      </c>
      <c r="C51">
        <v>138.03835815171999</v>
      </c>
      <c r="D51" t="s">
        <v>30</v>
      </c>
      <c r="E51" t="s">
        <v>16</v>
      </c>
      <c r="F51" t="s">
        <v>27</v>
      </c>
      <c r="G51" t="b">
        <v>1</v>
      </c>
      <c r="J51">
        <v>318.99186627421</v>
      </c>
      <c r="L51">
        <v>118.03304074515999</v>
      </c>
    </row>
    <row r="52" spans="1:12" x14ac:dyDescent="0.2">
      <c r="A52" t="s">
        <v>13</v>
      </c>
      <c r="B52" t="s">
        <v>14</v>
      </c>
      <c r="C52">
        <v>296.97812681948</v>
      </c>
      <c r="D52" t="s">
        <v>30</v>
      </c>
      <c r="E52" t="s">
        <v>16</v>
      </c>
      <c r="F52" t="s">
        <v>28</v>
      </c>
      <c r="G52" t="b">
        <v>1</v>
      </c>
      <c r="J52">
        <v>319.41839931186001</v>
      </c>
      <c r="L52">
        <v>119.32806842136</v>
      </c>
    </row>
    <row r="53" spans="1:12" x14ac:dyDescent="0.2">
      <c r="A53" t="s">
        <v>13</v>
      </c>
      <c r="B53" t="s">
        <v>18</v>
      </c>
      <c r="C53">
        <v>119.32806842136</v>
      </c>
      <c r="D53" t="s">
        <v>30</v>
      </c>
      <c r="E53" t="s">
        <v>16</v>
      </c>
      <c r="F53" t="s">
        <v>28</v>
      </c>
      <c r="G53" t="b">
        <v>1</v>
      </c>
      <c r="J53">
        <v>319.55581521547998</v>
      </c>
      <c r="L53">
        <v>122.95812056906</v>
      </c>
    </row>
    <row r="54" spans="1:12" x14ac:dyDescent="0.2">
      <c r="A54" t="s">
        <v>13</v>
      </c>
      <c r="B54" t="s">
        <v>14</v>
      </c>
      <c r="C54">
        <v>333.32105071212999</v>
      </c>
      <c r="D54" t="s">
        <v>30</v>
      </c>
      <c r="E54" t="s">
        <v>29</v>
      </c>
      <c r="F54" t="s">
        <v>17</v>
      </c>
      <c r="G54" t="b">
        <v>1</v>
      </c>
      <c r="J54">
        <v>319.69639903722998</v>
      </c>
      <c r="L54">
        <v>123.32644985624</v>
      </c>
    </row>
    <row r="55" spans="1:12" x14ac:dyDescent="0.2">
      <c r="A55" t="s">
        <v>13</v>
      </c>
      <c r="B55" t="s">
        <v>18</v>
      </c>
      <c r="C55">
        <v>89.462663426408994</v>
      </c>
      <c r="D55" t="s">
        <v>30</v>
      </c>
      <c r="E55" t="s">
        <v>29</v>
      </c>
      <c r="F55" t="s">
        <v>17</v>
      </c>
      <c r="G55" t="b">
        <v>1</v>
      </c>
      <c r="J55">
        <v>320.00888265798</v>
      </c>
      <c r="L55">
        <v>124.69635723553</v>
      </c>
    </row>
    <row r="56" spans="1:12" x14ac:dyDescent="0.2">
      <c r="A56" t="s">
        <v>13</v>
      </c>
      <c r="B56" t="s">
        <v>14</v>
      </c>
      <c r="C56">
        <v>319.55581521547998</v>
      </c>
      <c r="D56" t="s">
        <v>30</v>
      </c>
      <c r="E56" t="s">
        <v>29</v>
      </c>
      <c r="F56" t="s">
        <v>17</v>
      </c>
      <c r="G56" t="b">
        <v>1</v>
      </c>
      <c r="J56">
        <v>320.62598555146002</v>
      </c>
      <c r="L56">
        <v>127.16310951423</v>
      </c>
    </row>
    <row r="57" spans="1:12" x14ac:dyDescent="0.2">
      <c r="A57" t="s">
        <v>13</v>
      </c>
      <c r="B57" t="s">
        <v>18</v>
      </c>
      <c r="C57">
        <v>86.783899318444</v>
      </c>
      <c r="D57" t="s">
        <v>30</v>
      </c>
      <c r="E57" t="s">
        <v>29</v>
      </c>
      <c r="F57" t="s">
        <v>17</v>
      </c>
      <c r="G57" t="b">
        <v>1</v>
      </c>
      <c r="J57">
        <v>320.71948881712001</v>
      </c>
      <c r="L57">
        <v>130.84992011682999</v>
      </c>
    </row>
    <row r="58" spans="1:12" x14ac:dyDescent="0.2">
      <c r="A58" t="s">
        <v>13</v>
      </c>
      <c r="B58" t="s">
        <v>14</v>
      </c>
      <c r="C58">
        <v>317.47554613687998</v>
      </c>
      <c r="D58" t="s">
        <v>30</v>
      </c>
      <c r="E58" t="s">
        <v>29</v>
      </c>
      <c r="F58" t="s">
        <v>17</v>
      </c>
      <c r="G58" t="b">
        <v>1</v>
      </c>
      <c r="J58">
        <v>323.07941474365998</v>
      </c>
      <c r="L58">
        <v>131.17402145819</v>
      </c>
    </row>
    <row r="59" spans="1:12" x14ac:dyDescent="0.2">
      <c r="A59" t="s">
        <v>13</v>
      </c>
      <c r="B59" t="s">
        <v>18</v>
      </c>
      <c r="C59">
        <v>95.525116667651005</v>
      </c>
      <c r="D59" t="s">
        <v>30</v>
      </c>
      <c r="E59" t="s">
        <v>29</v>
      </c>
      <c r="F59" t="s">
        <v>17</v>
      </c>
      <c r="G59" t="b">
        <v>1</v>
      </c>
      <c r="J59">
        <v>323.17157584081002</v>
      </c>
      <c r="L59">
        <v>132.14609003351001</v>
      </c>
    </row>
    <row r="60" spans="1:12" x14ac:dyDescent="0.2">
      <c r="A60" t="s">
        <v>13</v>
      </c>
      <c r="B60" t="s">
        <v>14</v>
      </c>
      <c r="C60">
        <v>326.67585436248999</v>
      </c>
      <c r="D60" t="s">
        <v>30</v>
      </c>
      <c r="E60" t="s">
        <v>29</v>
      </c>
      <c r="F60" t="s">
        <v>26</v>
      </c>
      <c r="G60" t="b">
        <v>1</v>
      </c>
      <c r="J60">
        <v>323.62318191489999</v>
      </c>
      <c r="L60">
        <v>132.36948202036999</v>
      </c>
    </row>
    <row r="61" spans="1:12" x14ac:dyDescent="0.2">
      <c r="A61" t="s">
        <v>13</v>
      </c>
      <c r="B61" t="s">
        <v>18</v>
      </c>
      <c r="C61">
        <v>86.339130804448004</v>
      </c>
      <c r="D61" t="s">
        <v>30</v>
      </c>
      <c r="E61" t="s">
        <v>29</v>
      </c>
      <c r="F61" t="s">
        <v>26</v>
      </c>
      <c r="G61" t="b">
        <v>1</v>
      </c>
      <c r="J61">
        <v>323.69344314746002</v>
      </c>
      <c r="L61">
        <v>132.97720253969001</v>
      </c>
    </row>
    <row r="62" spans="1:12" x14ac:dyDescent="0.2">
      <c r="A62" t="s">
        <v>13</v>
      </c>
      <c r="B62" t="s">
        <v>14</v>
      </c>
      <c r="C62">
        <v>317.73957341778998</v>
      </c>
      <c r="D62" t="s">
        <v>30</v>
      </c>
      <c r="E62" t="s">
        <v>29</v>
      </c>
      <c r="F62" t="s">
        <v>26</v>
      </c>
      <c r="G62" t="b">
        <v>1</v>
      </c>
      <c r="J62">
        <v>324.34561303920998</v>
      </c>
      <c r="L62">
        <v>138.03835815171999</v>
      </c>
    </row>
    <row r="63" spans="1:12" x14ac:dyDescent="0.2">
      <c r="A63" t="s">
        <v>13</v>
      </c>
      <c r="B63" t="s">
        <v>18</v>
      </c>
      <c r="C63">
        <v>90.779214746628</v>
      </c>
      <c r="D63" t="s">
        <v>30</v>
      </c>
      <c r="E63" t="s">
        <v>29</v>
      </c>
      <c r="F63" t="s">
        <v>26</v>
      </c>
      <c r="G63" t="b">
        <v>1</v>
      </c>
      <c r="J63">
        <v>325.97615080933002</v>
      </c>
      <c r="L63">
        <v>151.26637815262001</v>
      </c>
    </row>
    <row r="64" spans="1:12" x14ac:dyDescent="0.2">
      <c r="A64" t="s">
        <v>13</v>
      </c>
      <c r="B64" t="s">
        <v>14</v>
      </c>
      <c r="C64">
        <v>319.41839931186001</v>
      </c>
      <c r="D64" t="s">
        <v>30</v>
      </c>
      <c r="E64" t="s">
        <v>29</v>
      </c>
      <c r="F64" t="s">
        <v>26</v>
      </c>
      <c r="G64" t="b">
        <v>1</v>
      </c>
      <c r="J64">
        <v>326.12362119696002</v>
      </c>
      <c r="L64">
        <v>158.51590718803999</v>
      </c>
    </row>
    <row r="65" spans="1:10" x14ac:dyDescent="0.2">
      <c r="A65" t="s">
        <v>13</v>
      </c>
      <c r="B65" t="s">
        <v>18</v>
      </c>
      <c r="C65">
        <v>85.649039486334004</v>
      </c>
      <c r="D65" t="s">
        <v>30</v>
      </c>
      <c r="E65" t="s">
        <v>29</v>
      </c>
      <c r="F65" t="s">
        <v>26</v>
      </c>
      <c r="G65" t="b">
        <v>1</v>
      </c>
      <c r="J65">
        <v>326.67585436248999</v>
      </c>
    </row>
    <row r="66" spans="1:10" x14ac:dyDescent="0.2">
      <c r="A66" t="s">
        <v>13</v>
      </c>
      <c r="B66" t="s">
        <v>14</v>
      </c>
      <c r="C66">
        <v>342.72038321329001</v>
      </c>
      <c r="D66" t="s">
        <v>30</v>
      </c>
      <c r="E66" t="s">
        <v>29</v>
      </c>
      <c r="F66" t="s">
        <v>27</v>
      </c>
      <c r="G66" t="b">
        <v>0</v>
      </c>
      <c r="J66">
        <v>327.85229373294999</v>
      </c>
    </row>
    <row r="67" spans="1:10" x14ac:dyDescent="0.2">
      <c r="A67" t="s">
        <v>13</v>
      </c>
      <c r="B67" t="s">
        <v>18</v>
      </c>
      <c r="C67">
        <v>141.62626950207999</v>
      </c>
      <c r="D67" t="s">
        <v>30</v>
      </c>
      <c r="E67" t="s">
        <v>29</v>
      </c>
      <c r="F67" t="s">
        <v>27</v>
      </c>
      <c r="G67" t="b">
        <v>0</v>
      </c>
      <c r="J67">
        <v>327.88280000837</v>
      </c>
    </row>
    <row r="68" spans="1:10" x14ac:dyDescent="0.2">
      <c r="A68" t="s">
        <v>13</v>
      </c>
      <c r="B68" t="s">
        <v>14</v>
      </c>
      <c r="C68">
        <v>320.71948881712001</v>
      </c>
      <c r="D68" t="s">
        <v>30</v>
      </c>
      <c r="E68" t="s">
        <v>29</v>
      </c>
      <c r="F68" t="s">
        <v>27</v>
      </c>
      <c r="G68" t="b">
        <v>1</v>
      </c>
      <c r="J68">
        <v>329.48401417769998</v>
      </c>
    </row>
    <row r="69" spans="1:10" x14ac:dyDescent="0.2">
      <c r="A69" t="s">
        <v>13</v>
      </c>
      <c r="B69" t="s">
        <v>18</v>
      </c>
      <c r="C69">
        <v>88.380855712919995</v>
      </c>
      <c r="D69" t="s">
        <v>30</v>
      </c>
      <c r="E69" t="s">
        <v>29</v>
      </c>
      <c r="F69" t="s">
        <v>27</v>
      </c>
      <c r="G69" t="b">
        <v>1</v>
      </c>
      <c r="J69">
        <v>330.87756628947</v>
      </c>
    </row>
    <row r="70" spans="1:10" x14ac:dyDescent="0.2">
      <c r="A70" t="s">
        <v>13</v>
      </c>
      <c r="B70" t="s">
        <v>14</v>
      </c>
      <c r="C70">
        <v>319.69639903722998</v>
      </c>
      <c r="D70" t="s">
        <v>30</v>
      </c>
      <c r="E70" t="s">
        <v>29</v>
      </c>
      <c r="F70" t="s">
        <v>27</v>
      </c>
      <c r="G70" t="b">
        <v>1</v>
      </c>
      <c r="J70">
        <v>333.32105071212999</v>
      </c>
    </row>
    <row r="71" spans="1:10" x14ac:dyDescent="0.2">
      <c r="A71" t="s">
        <v>13</v>
      </c>
      <c r="B71" t="s">
        <v>18</v>
      </c>
      <c r="C71">
        <v>89.972944011126003</v>
      </c>
      <c r="D71" t="s">
        <v>30</v>
      </c>
      <c r="E71" t="s">
        <v>29</v>
      </c>
      <c r="F71" t="s">
        <v>27</v>
      </c>
      <c r="G71" t="b">
        <v>1</v>
      </c>
      <c r="J71">
        <v>335.71131513606002</v>
      </c>
    </row>
    <row r="72" spans="1:10" x14ac:dyDescent="0.2">
      <c r="A72" t="s">
        <v>13</v>
      </c>
      <c r="B72" t="s">
        <v>14</v>
      </c>
      <c r="C72">
        <v>320.62598555146002</v>
      </c>
      <c r="D72" t="s">
        <v>30</v>
      </c>
      <c r="E72" t="s">
        <v>29</v>
      </c>
      <c r="F72" t="s">
        <v>28</v>
      </c>
      <c r="G72" t="b">
        <v>1</v>
      </c>
      <c r="J72">
        <v>340.76427442195001</v>
      </c>
    </row>
    <row r="73" spans="1:10" x14ac:dyDescent="0.2">
      <c r="A73" t="s">
        <v>13</v>
      </c>
      <c r="B73" t="s">
        <v>18</v>
      </c>
      <c r="C73">
        <v>94.490226067720997</v>
      </c>
      <c r="D73" t="s">
        <v>30</v>
      </c>
      <c r="E73" t="s">
        <v>29</v>
      </c>
      <c r="F73" t="s">
        <v>28</v>
      </c>
      <c r="G73" t="b">
        <v>1</v>
      </c>
      <c r="J73">
        <v>349.54043049767</v>
      </c>
    </row>
    <row r="74" spans="1:10" x14ac:dyDescent="0.2">
      <c r="A74" t="s">
        <v>13</v>
      </c>
      <c r="B74" t="s">
        <v>14</v>
      </c>
      <c r="C74">
        <v>317.0666004908</v>
      </c>
      <c r="D74" t="s">
        <v>30</v>
      </c>
      <c r="E74" t="s">
        <v>29</v>
      </c>
      <c r="F74" t="s">
        <v>28</v>
      </c>
      <c r="G74" t="b">
        <v>1</v>
      </c>
      <c r="J74">
        <v>357.43950961769002</v>
      </c>
    </row>
    <row r="75" spans="1:10" x14ac:dyDescent="0.2">
      <c r="A75" t="s">
        <v>13</v>
      </c>
      <c r="B75" t="s">
        <v>18</v>
      </c>
      <c r="C75">
        <v>93.321512054734001</v>
      </c>
      <c r="D75" t="s">
        <v>30</v>
      </c>
      <c r="E75" t="s">
        <v>29</v>
      </c>
      <c r="F75" t="s">
        <v>28</v>
      </c>
      <c r="G75" t="b">
        <v>1</v>
      </c>
    </row>
    <row r="76" spans="1:10" x14ac:dyDescent="0.2">
      <c r="A76" t="s">
        <v>13</v>
      </c>
      <c r="B76" t="s">
        <v>14</v>
      </c>
      <c r="C76">
        <v>318.30454759839</v>
      </c>
      <c r="D76" t="s">
        <v>30</v>
      </c>
      <c r="E76" t="s">
        <v>29</v>
      </c>
      <c r="F76" t="s">
        <v>28</v>
      </c>
      <c r="G76" t="b">
        <v>1</v>
      </c>
    </row>
    <row r="77" spans="1:10" x14ac:dyDescent="0.2">
      <c r="A77" t="s">
        <v>13</v>
      </c>
      <c r="B77" t="s">
        <v>18</v>
      </c>
      <c r="C77">
        <v>88.874071223884997</v>
      </c>
      <c r="D77" t="s">
        <v>30</v>
      </c>
      <c r="E77" t="s">
        <v>29</v>
      </c>
      <c r="F77" t="s">
        <v>28</v>
      </c>
      <c r="G77" t="b">
        <v>1</v>
      </c>
    </row>
    <row r="78" spans="1:10" x14ac:dyDescent="0.2">
      <c r="A78" t="s">
        <v>13</v>
      </c>
      <c r="B78" t="s">
        <v>14</v>
      </c>
      <c r="C78">
        <v>326.12362119696002</v>
      </c>
      <c r="D78" t="s">
        <v>29</v>
      </c>
      <c r="E78" t="s">
        <v>16</v>
      </c>
      <c r="F78" t="s">
        <v>17</v>
      </c>
      <c r="G78" t="b">
        <v>1</v>
      </c>
    </row>
    <row r="79" spans="1:10" x14ac:dyDescent="0.2">
      <c r="A79" t="s">
        <v>13</v>
      </c>
      <c r="B79" t="s">
        <v>18</v>
      </c>
      <c r="C79">
        <v>36.765811561477001</v>
      </c>
      <c r="D79" t="s">
        <v>29</v>
      </c>
      <c r="E79" t="s">
        <v>16</v>
      </c>
      <c r="F79" t="s">
        <v>17</v>
      </c>
      <c r="G79" t="b">
        <v>1</v>
      </c>
    </row>
    <row r="80" spans="1:10" x14ac:dyDescent="0.2">
      <c r="A80" t="s">
        <v>13</v>
      </c>
      <c r="B80" t="s">
        <v>14</v>
      </c>
      <c r="C80">
        <v>0</v>
      </c>
      <c r="D80" t="s">
        <v>29</v>
      </c>
      <c r="E80" t="s">
        <v>16</v>
      </c>
      <c r="F80" t="s">
        <v>17</v>
      </c>
      <c r="G80" t="b">
        <v>0</v>
      </c>
    </row>
    <row r="81" spans="1:7" x14ac:dyDescent="0.2">
      <c r="A81" t="s">
        <v>13</v>
      </c>
      <c r="B81" t="s">
        <v>18</v>
      </c>
      <c r="C81">
        <v>0</v>
      </c>
      <c r="D81" t="s">
        <v>29</v>
      </c>
      <c r="E81" t="s">
        <v>16</v>
      </c>
      <c r="F81" t="s">
        <v>17</v>
      </c>
      <c r="G81" t="b">
        <v>1</v>
      </c>
    </row>
    <row r="82" spans="1:7" x14ac:dyDescent="0.2">
      <c r="A82" t="s">
        <v>13</v>
      </c>
      <c r="B82" t="s">
        <v>14</v>
      </c>
      <c r="C82">
        <v>311.30368698953998</v>
      </c>
      <c r="D82" t="s">
        <v>29</v>
      </c>
      <c r="E82" t="s">
        <v>16</v>
      </c>
      <c r="F82" t="s">
        <v>26</v>
      </c>
      <c r="G82" t="b">
        <v>1</v>
      </c>
    </row>
    <row r="83" spans="1:7" x14ac:dyDescent="0.2">
      <c r="A83" t="s">
        <v>13</v>
      </c>
      <c r="B83" t="s">
        <v>18</v>
      </c>
      <c r="C83">
        <v>123.32644985624</v>
      </c>
      <c r="D83" t="s">
        <v>29</v>
      </c>
      <c r="E83" t="s">
        <v>16</v>
      </c>
      <c r="F83" t="s">
        <v>26</v>
      </c>
      <c r="G83" t="b">
        <v>1</v>
      </c>
    </row>
    <row r="84" spans="1:7" x14ac:dyDescent="0.2">
      <c r="A84" t="s">
        <v>13</v>
      </c>
      <c r="B84" t="s">
        <v>14</v>
      </c>
      <c r="C84">
        <v>309.42463587626003</v>
      </c>
      <c r="D84" t="s">
        <v>29</v>
      </c>
      <c r="E84" t="s">
        <v>16</v>
      </c>
      <c r="F84" t="s">
        <v>26</v>
      </c>
      <c r="G84" t="b">
        <v>1</v>
      </c>
    </row>
    <row r="85" spans="1:7" x14ac:dyDescent="0.2">
      <c r="A85" t="s">
        <v>13</v>
      </c>
      <c r="B85" t="s">
        <v>18</v>
      </c>
      <c r="C85">
        <v>131.17402145819</v>
      </c>
      <c r="D85" t="s">
        <v>29</v>
      </c>
      <c r="E85" t="s">
        <v>16</v>
      </c>
      <c r="F85" t="s">
        <v>26</v>
      </c>
      <c r="G85" t="b">
        <v>1</v>
      </c>
    </row>
    <row r="86" spans="1:7" x14ac:dyDescent="0.2">
      <c r="A86" t="s">
        <v>13</v>
      </c>
      <c r="B86" t="s">
        <v>14</v>
      </c>
      <c r="C86">
        <v>357.39802453333999</v>
      </c>
      <c r="D86" t="s">
        <v>29</v>
      </c>
      <c r="E86" t="s">
        <v>16</v>
      </c>
      <c r="F86" t="s">
        <v>26</v>
      </c>
      <c r="G86" t="b">
        <v>0</v>
      </c>
    </row>
    <row r="87" spans="1:7" x14ac:dyDescent="0.2">
      <c r="A87" t="s">
        <v>13</v>
      </c>
      <c r="B87" t="s">
        <v>18</v>
      </c>
      <c r="C87">
        <v>159.24130157734999</v>
      </c>
      <c r="D87" t="s">
        <v>29</v>
      </c>
      <c r="E87" t="s">
        <v>16</v>
      </c>
      <c r="F87" t="s">
        <v>26</v>
      </c>
      <c r="G87" t="b">
        <v>0</v>
      </c>
    </row>
    <row r="88" spans="1:7" x14ac:dyDescent="0.2">
      <c r="A88" t="s">
        <v>13</v>
      </c>
      <c r="B88" t="s">
        <v>14</v>
      </c>
      <c r="C88">
        <v>304.30140187504998</v>
      </c>
      <c r="D88" t="s">
        <v>29</v>
      </c>
      <c r="E88" t="s">
        <v>16</v>
      </c>
      <c r="F88" t="s">
        <v>27</v>
      </c>
      <c r="G88" t="b">
        <v>1</v>
      </c>
    </row>
    <row r="89" spans="1:7" x14ac:dyDescent="0.2">
      <c r="A89" t="s">
        <v>13</v>
      </c>
      <c r="B89" t="s">
        <v>18</v>
      </c>
      <c r="C89">
        <v>152.72388127904</v>
      </c>
      <c r="D89" t="s">
        <v>29</v>
      </c>
      <c r="E89" t="s">
        <v>16</v>
      </c>
      <c r="F89" t="s">
        <v>27</v>
      </c>
      <c r="G89" t="b">
        <v>0</v>
      </c>
    </row>
    <row r="90" spans="1:7" x14ac:dyDescent="0.2">
      <c r="A90" t="s">
        <v>13</v>
      </c>
      <c r="B90" t="s">
        <v>14</v>
      </c>
      <c r="C90">
        <v>305.55967205344001</v>
      </c>
      <c r="D90" t="s">
        <v>29</v>
      </c>
      <c r="E90" t="s">
        <v>16</v>
      </c>
      <c r="F90" t="s">
        <v>27</v>
      </c>
      <c r="G90" t="b">
        <v>1</v>
      </c>
    </row>
    <row r="91" spans="1:7" x14ac:dyDescent="0.2">
      <c r="A91" t="s">
        <v>13</v>
      </c>
      <c r="B91" t="s">
        <v>18</v>
      </c>
      <c r="C91">
        <v>144.89050402076001</v>
      </c>
      <c r="D91" t="s">
        <v>29</v>
      </c>
      <c r="E91" t="s">
        <v>16</v>
      </c>
      <c r="F91" t="s">
        <v>27</v>
      </c>
      <c r="G91" t="b">
        <v>0</v>
      </c>
    </row>
    <row r="92" spans="1:7" x14ac:dyDescent="0.2">
      <c r="A92" t="s">
        <v>13</v>
      </c>
      <c r="B92" t="s">
        <v>14</v>
      </c>
      <c r="C92">
        <v>335.71131513606002</v>
      </c>
      <c r="D92" t="s">
        <v>29</v>
      </c>
      <c r="E92" t="s">
        <v>16</v>
      </c>
      <c r="F92" t="s">
        <v>27</v>
      </c>
      <c r="G92" t="b">
        <v>1</v>
      </c>
    </row>
    <row r="93" spans="1:7" x14ac:dyDescent="0.2">
      <c r="A93" t="s">
        <v>13</v>
      </c>
      <c r="B93" t="s">
        <v>18</v>
      </c>
      <c r="C93">
        <v>84.820372388886994</v>
      </c>
      <c r="D93" t="s">
        <v>29</v>
      </c>
      <c r="E93" t="s">
        <v>16</v>
      </c>
      <c r="F93" t="s">
        <v>27</v>
      </c>
      <c r="G93" t="b">
        <v>1</v>
      </c>
    </row>
    <row r="94" spans="1:7" x14ac:dyDescent="0.2">
      <c r="A94" t="s">
        <v>13</v>
      </c>
      <c r="B94" t="s">
        <v>14</v>
      </c>
      <c r="C94">
        <v>308.37319696320998</v>
      </c>
      <c r="D94" t="s">
        <v>29</v>
      </c>
      <c r="E94" t="s">
        <v>16</v>
      </c>
      <c r="F94" t="s">
        <v>28</v>
      </c>
      <c r="G94" t="b">
        <v>0</v>
      </c>
    </row>
    <row r="95" spans="1:7" x14ac:dyDescent="0.2">
      <c r="A95" t="s">
        <v>13</v>
      </c>
      <c r="B95" t="s">
        <v>18</v>
      </c>
      <c r="C95">
        <v>139.09776179284</v>
      </c>
      <c r="D95" t="s">
        <v>29</v>
      </c>
      <c r="E95" t="s">
        <v>16</v>
      </c>
      <c r="F95" t="s">
        <v>28</v>
      </c>
      <c r="G95" t="b">
        <v>0</v>
      </c>
    </row>
    <row r="96" spans="1:7" x14ac:dyDescent="0.2">
      <c r="A96" t="s">
        <v>13</v>
      </c>
      <c r="B96" t="s">
        <v>14</v>
      </c>
      <c r="C96">
        <v>304.39563532944999</v>
      </c>
      <c r="D96" t="s">
        <v>29</v>
      </c>
      <c r="E96" t="s">
        <v>16</v>
      </c>
      <c r="F96" t="s">
        <v>28</v>
      </c>
      <c r="G96" t="b">
        <v>0</v>
      </c>
    </row>
    <row r="97" spans="1:7" x14ac:dyDescent="0.2">
      <c r="A97" t="s">
        <v>13</v>
      </c>
      <c r="B97" t="s">
        <v>18</v>
      </c>
      <c r="C97">
        <v>150.64152410260999</v>
      </c>
      <c r="D97" t="s">
        <v>29</v>
      </c>
      <c r="E97" t="s">
        <v>16</v>
      </c>
      <c r="F97" t="s">
        <v>28</v>
      </c>
      <c r="G97" t="b">
        <v>0</v>
      </c>
    </row>
    <row r="98" spans="1:7" x14ac:dyDescent="0.2">
      <c r="A98" t="s">
        <v>13</v>
      </c>
      <c r="B98" t="s">
        <v>14</v>
      </c>
      <c r="C98">
        <v>315.36184172520001</v>
      </c>
      <c r="D98" t="s">
        <v>29</v>
      </c>
      <c r="E98" t="s">
        <v>29</v>
      </c>
      <c r="F98" t="s">
        <v>17</v>
      </c>
      <c r="G98" t="b">
        <v>1</v>
      </c>
    </row>
    <row r="99" spans="1:7" x14ac:dyDescent="0.2">
      <c r="A99" t="s">
        <v>13</v>
      </c>
      <c r="B99" t="s">
        <v>18</v>
      </c>
      <c r="C99">
        <v>98.729106732863002</v>
      </c>
      <c r="D99" t="s">
        <v>29</v>
      </c>
      <c r="E99" t="s">
        <v>29</v>
      </c>
      <c r="F99" t="s">
        <v>17</v>
      </c>
      <c r="G99" t="b">
        <v>1</v>
      </c>
    </row>
    <row r="100" spans="1:7" x14ac:dyDescent="0.2">
      <c r="A100" t="s">
        <v>13</v>
      </c>
      <c r="B100" t="s">
        <v>14</v>
      </c>
      <c r="C100">
        <v>314.44057863154001</v>
      </c>
      <c r="D100" t="s">
        <v>29</v>
      </c>
      <c r="E100" t="s">
        <v>29</v>
      </c>
      <c r="F100" t="s">
        <v>17</v>
      </c>
      <c r="G100" t="b">
        <v>1</v>
      </c>
    </row>
    <row r="101" spans="1:7" x14ac:dyDescent="0.2">
      <c r="A101" t="s">
        <v>13</v>
      </c>
      <c r="B101" t="s">
        <v>18</v>
      </c>
      <c r="C101">
        <v>98.293168312399004</v>
      </c>
      <c r="D101" t="s">
        <v>29</v>
      </c>
      <c r="E101" t="s">
        <v>29</v>
      </c>
      <c r="F101" t="s">
        <v>17</v>
      </c>
      <c r="G101" t="b">
        <v>1</v>
      </c>
    </row>
    <row r="102" spans="1:7" x14ac:dyDescent="0.2">
      <c r="A102" t="s">
        <v>13</v>
      </c>
      <c r="B102" t="s">
        <v>14</v>
      </c>
      <c r="C102">
        <v>313.79215456371998</v>
      </c>
      <c r="D102" t="s">
        <v>29</v>
      </c>
      <c r="E102" t="s">
        <v>29</v>
      </c>
      <c r="F102" t="s">
        <v>17</v>
      </c>
      <c r="G102" t="b">
        <v>1</v>
      </c>
    </row>
    <row r="103" spans="1:7" x14ac:dyDescent="0.2">
      <c r="A103" t="s">
        <v>13</v>
      </c>
      <c r="B103" t="s">
        <v>18</v>
      </c>
      <c r="C103">
        <v>102.05380663045</v>
      </c>
      <c r="D103" t="s">
        <v>29</v>
      </c>
      <c r="E103" t="s">
        <v>29</v>
      </c>
      <c r="F103" t="s">
        <v>17</v>
      </c>
      <c r="G103" t="b">
        <v>1</v>
      </c>
    </row>
    <row r="104" spans="1:7" x14ac:dyDescent="0.2">
      <c r="A104" t="s">
        <v>13</v>
      </c>
      <c r="B104" t="s">
        <v>14</v>
      </c>
      <c r="C104">
        <v>309.93716205136002</v>
      </c>
      <c r="D104" t="s">
        <v>29</v>
      </c>
      <c r="E104" t="s">
        <v>29</v>
      </c>
      <c r="F104" t="s">
        <v>26</v>
      </c>
      <c r="G104" t="b">
        <v>1</v>
      </c>
    </row>
    <row r="105" spans="1:7" x14ac:dyDescent="0.2">
      <c r="A105" t="s">
        <v>13</v>
      </c>
      <c r="B105" t="s">
        <v>18</v>
      </c>
      <c r="C105">
        <v>132.36948202036999</v>
      </c>
      <c r="D105" t="s">
        <v>29</v>
      </c>
      <c r="E105" t="s">
        <v>29</v>
      </c>
      <c r="F105" t="s">
        <v>26</v>
      </c>
      <c r="G105" t="b">
        <v>1</v>
      </c>
    </row>
    <row r="106" spans="1:7" x14ac:dyDescent="0.2">
      <c r="A106" t="s">
        <v>13</v>
      </c>
      <c r="B106" t="s">
        <v>14</v>
      </c>
      <c r="C106">
        <v>315.25225890639001</v>
      </c>
      <c r="D106" t="s">
        <v>29</v>
      </c>
      <c r="E106" t="s">
        <v>29</v>
      </c>
      <c r="F106" t="s">
        <v>26</v>
      </c>
      <c r="G106" t="b">
        <v>1</v>
      </c>
    </row>
    <row r="107" spans="1:7" x14ac:dyDescent="0.2">
      <c r="A107" t="s">
        <v>13</v>
      </c>
      <c r="B107" t="s">
        <v>18</v>
      </c>
      <c r="C107">
        <v>93.862853002888997</v>
      </c>
      <c r="D107" t="s">
        <v>29</v>
      </c>
      <c r="E107" t="s">
        <v>29</v>
      </c>
      <c r="F107" t="s">
        <v>26</v>
      </c>
      <c r="G107" t="b">
        <v>1</v>
      </c>
    </row>
    <row r="108" spans="1:7" x14ac:dyDescent="0.2">
      <c r="A108" t="s">
        <v>13</v>
      </c>
      <c r="B108" t="s">
        <v>14</v>
      </c>
      <c r="C108">
        <v>315.07972650600999</v>
      </c>
      <c r="D108" t="s">
        <v>29</v>
      </c>
      <c r="E108" t="s">
        <v>29</v>
      </c>
      <c r="F108" t="s">
        <v>26</v>
      </c>
      <c r="G108" t="b">
        <v>1</v>
      </c>
    </row>
    <row r="109" spans="1:7" x14ac:dyDescent="0.2">
      <c r="A109" t="s">
        <v>13</v>
      </c>
      <c r="B109" t="s">
        <v>18</v>
      </c>
      <c r="C109">
        <v>94.771881762019007</v>
      </c>
      <c r="D109" t="s">
        <v>29</v>
      </c>
      <c r="E109" t="s">
        <v>29</v>
      </c>
      <c r="F109" t="s">
        <v>26</v>
      </c>
      <c r="G109" t="b">
        <v>1</v>
      </c>
    </row>
    <row r="110" spans="1:7" x14ac:dyDescent="0.2">
      <c r="A110" t="s">
        <v>13</v>
      </c>
      <c r="B110" t="s">
        <v>14</v>
      </c>
      <c r="C110">
        <v>313.15404668735999</v>
      </c>
      <c r="D110" t="s">
        <v>29</v>
      </c>
      <c r="E110" t="s">
        <v>29</v>
      </c>
      <c r="F110" t="s">
        <v>27</v>
      </c>
      <c r="G110" t="b">
        <v>1</v>
      </c>
    </row>
    <row r="111" spans="1:7" x14ac:dyDescent="0.2">
      <c r="A111" t="s">
        <v>13</v>
      </c>
      <c r="B111" t="s">
        <v>18</v>
      </c>
      <c r="C111">
        <v>110.59515084633</v>
      </c>
      <c r="D111" t="s">
        <v>29</v>
      </c>
      <c r="E111" t="s">
        <v>29</v>
      </c>
      <c r="F111" t="s">
        <v>27</v>
      </c>
      <c r="G111" t="b">
        <v>1</v>
      </c>
    </row>
    <row r="112" spans="1:7" x14ac:dyDescent="0.2">
      <c r="A112" t="s">
        <v>13</v>
      </c>
      <c r="B112" t="s">
        <v>14</v>
      </c>
      <c r="C112">
        <v>314.33490795977002</v>
      </c>
      <c r="D112" t="s">
        <v>29</v>
      </c>
      <c r="E112" t="s">
        <v>29</v>
      </c>
      <c r="F112" t="s">
        <v>27</v>
      </c>
      <c r="G112" t="b">
        <v>1</v>
      </c>
    </row>
    <row r="113" spans="1:7" x14ac:dyDescent="0.2">
      <c r="A113" t="s">
        <v>13</v>
      </c>
      <c r="B113" t="s">
        <v>18</v>
      </c>
      <c r="C113">
        <v>99.035371316454999</v>
      </c>
      <c r="D113" t="s">
        <v>29</v>
      </c>
      <c r="E113" t="s">
        <v>29</v>
      </c>
      <c r="F113" t="s">
        <v>27</v>
      </c>
      <c r="G113" t="b">
        <v>1</v>
      </c>
    </row>
    <row r="114" spans="1:7" x14ac:dyDescent="0.2">
      <c r="A114" t="s">
        <v>13</v>
      </c>
      <c r="B114" t="s">
        <v>14</v>
      </c>
      <c r="C114">
        <v>314.78529891186002</v>
      </c>
      <c r="D114" t="s">
        <v>29</v>
      </c>
      <c r="E114" t="s">
        <v>29</v>
      </c>
      <c r="F114" t="s">
        <v>27</v>
      </c>
      <c r="G114" t="b">
        <v>1</v>
      </c>
    </row>
    <row r="115" spans="1:7" x14ac:dyDescent="0.2">
      <c r="A115" t="s">
        <v>13</v>
      </c>
      <c r="B115" t="s">
        <v>18</v>
      </c>
      <c r="C115">
        <v>96.271018036656997</v>
      </c>
      <c r="D115" t="s">
        <v>29</v>
      </c>
      <c r="E115" t="s">
        <v>29</v>
      </c>
      <c r="F115" t="s">
        <v>27</v>
      </c>
      <c r="G115" t="b">
        <v>1</v>
      </c>
    </row>
    <row r="116" spans="1:7" x14ac:dyDescent="0.2">
      <c r="A116" t="s">
        <v>13</v>
      </c>
      <c r="B116" t="s">
        <v>14</v>
      </c>
      <c r="C116">
        <v>310.89852553405001</v>
      </c>
      <c r="D116" t="s">
        <v>29</v>
      </c>
      <c r="E116" t="s">
        <v>29</v>
      </c>
      <c r="F116" t="s">
        <v>28</v>
      </c>
      <c r="G116" t="b">
        <v>1</v>
      </c>
    </row>
    <row r="117" spans="1:7" x14ac:dyDescent="0.2">
      <c r="A117" t="s">
        <v>13</v>
      </c>
      <c r="B117" t="s">
        <v>18</v>
      </c>
      <c r="C117">
        <v>124.69635723553</v>
      </c>
      <c r="D117" t="s">
        <v>29</v>
      </c>
      <c r="E117" t="s">
        <v>29</v>
      </c>
      <c r="F117" t="s">
        <v>28</v>
      </c>
      <c r="G117" t="b">
        <v>1</v>
      </c>
    </row>
    <row r="118" spans="1:7" x14ac:dyDescent="0.2">
      <c r="A118" t="s">
        <v>13</v>
      </c>
      <c r="B118" t="s">
        <v>14</v>
      </c>
      <c r="C118">
        <v>314.75813972596001</v>
      </c>
      <c r="D118" t="s">
        <v>29</v>
      </c>
      <c r="E118" t="s">
        <v>29</v>
      </c>
      <c r="F118" t="s">
        <v>28</v>
      </c>
      <c r="G118" t="b">
        <v>1</v>
      </c>
    </row>
    <row r="119" spans="1:7" x14ac:dyDescent="0.2">
      <c r="A119" t="s">
        <v>13</v>
      </c>
      <c r="B119" t="s">
        <v>18</v>
      </c>
      <c r="C119">
        <v>96.887362996635005</v>
      </c>
      <c r="D119" t="s">
        <v>29</v>
      </c>
      <c r="E119" t="s">
        <v>29</v>
      </c>
      <c r="F119" t="s">
        <v>28</v>
      </c>
      <c r="G119" t="b">
        <v>1</v>
      </c>
    </row>
    <row r="120" spans="1:7" x14ac:dyDescent="0.2">
      <c r="A120" t="s">
        <v>13</v>
      </c>
      <c r="B120" t="s">
        <v>14</v>
      </c>
      <c r="C120">
        <v>314.52995419026001</v>
      </c>
      <c r="D120" t="s">
        <v>29</v>
      </c>
      <c r="E120" t="s">
        <v>29</v>
      </c>
      <c r="F120" t="s">
        <v>28</v>
      </c>
      <c r="G120" t="b">
        <v>1</v>
      </c>
    </row>
    <row r="121" spans="1:7" x14ac:dyDescent="0.2">
      <c r="A121" t="s">
        <v>13</v>
      </c>
      <c r="B121" t="s">
        <v>18</v>
      </c>
      <c r="C121">
        <v>98.452474223882007</v>
      </c>
      <c r="D121" t="s">
        <v>29</v>
      </c>
      <c r="E121" t="s">
        <v>29</v>
      </c>
      <c r="F121" t="s">
        <v>28</v>
      </c>
      <c r="G121" t="b">
        <v>1</v>
      </c>
    </row>
    <row r="122" spans="1:7" x14ac:dyDescent="0.2">
      <c r="A122" t="s">
        <v>13</v>
      </c>
      <c r="B122" t="s">
        <v>14</v>
      </c>
      <c r="C122">
        <v>313.97388228313997</v>
      </c>
      <c r="D122" t="s">
        <v>31</v>
      </c>
      <c r="E122" t="s">
        <v>16</v>
      </c>
      <c r="F122" t="s">
        <v>17</v>
      </c>
      <c r="G122" t="b">
        <v>1</v>
      </c>
    </row>
    <row r="123" spans="1:7" x14ac:dyDescent="0.2">
      <c r="A123" t="s">
        <v>13</v>
      </c>
      <c r="B123" t="s">
        <v>18</v>
      </c>
      <c r="C123">
        <v>108.63323091101999</v>
      </c>
      <c r="D123" t="s">
        <v>31</v>
      </c>
      <c r="E123" t="s">
        <v>16</v>
      </c>
      <c r="F123" t="s">
        <v>17</v>
      </c>
      <c r="G123" t="b">
        <v>1</v>
      </c>
    </row>
    <row r="124" spans="1:7" x14ac:dyDescent="0.2">
      <c r="A124" t="s">
        <v>13</v>
      </c>
      <c r="B124" t="s">
        <v>14</v>
      </c>
      <c r="C124">
        <v>310.25140017626001</v>
      </c>
      <c r="D124" t="s">
        <v>31</v>
      </c>
      <c r="E124" t="s">
        <v>16</v>
      </c>
      <c r="F124" t="s">
        <v>17</v>
      </c>
      <c r="G124" t="b">
        <v>1</v>
      </c>
    </row>
    <row r="125" spans="1:7" x14ac:dyDescent="0.2">
      <c r="A125" t="s">
        <v>13</v>
      </c>
      <c r="B125" t="s">
        <v>18</v>
      </c>
      <c r="C125">
        <v>132.97720253969001</v>
      </c>
      <c r="D125" t="s">
        <v>31</v>
      </c>
      <c r="E125" t="s">
        <v>16</v>
      </c>
      <c r="F125" t="s">
        <v>17</v>
      </c>
      <c r="G125" t="b">
        <v>1</v>
      </c>
    </row>
    <row r="126" spans="1:7" x14ac:dyDescent="0.2">
      <c r="A126" t="s">
        <v>13</v>
      </c>
      <c r="B126" t="s">
        <v>14</v>
      </c>
      <c r="C126">
        <v>349.54043049767</v>
      </c>
      <c r="D126" t="s">
        <v>31</v>
      </c>
      <c r="E126" t="s">
        <v>16</v>
      </c>
      <c r="F126" t="s">
        <v>17</v>
      </c>
      <c r="G126" t="b">
        <v>1</v>
      </c>
    </row>
    <row r="127" spans="1:7" x14ac:dyDescent="0.2">
      <c r="A127" t="s">
        <v>13</v>
      </c>
      <c r="B127" t="s">
        <v>18</v>
      </c>
      <c r="C127">
        <v>138.49274853066001</v>
      </c>
      <c r="D127" t="s">
        <v>31</v>
      </c>
      <c r="E127" t="s">
        <v>16</v>
      </c>
      <c r="F127" t="s">
        <v>17</v>
      </c>
      <c r="G127" t="b">
        <v>0</v>
      </c>
    </row>
    <row r="128" spans="1:7" x14ac:dyDescent="0.2">
      <c r="A128" t="s">
        <v>13</v>
      </c>
      <c r="B128" t="s">
        <v>14</v>
      </c>
      <c r="C128">
        <v>315.25191734744999</v>
      </c>
      <c r="D128" t="s">
        <v>31</v>
      </c>
      <c r="E128" t="s">
        <v>16</v>
      </c>
      <c r="F128" t="s">
        <v>26</v>
      </c>
      <c r="G128" t="b">
        <v>1</v>
      </c>
    </row>
    <row r="129" spans="1:7" x14ac:dyDescent="0.2">
      <c r="A129" t="s">
        <v>13</v>
      </c>
      <c r="B129" t="s">
        <v>18</v>
      </c>
      <c r="C129">
        <v>97.294590356900997</v>
      </c>
      <c r="D129" t="s">
        <v>31</v>
      </c>
      <c r="E129" t="s">
        <v>16</v>
      </c>
      <c r="F129" t="s">
        <v>26</v>
      </c>
      <c r="G129" t="b">
        <v>1</v>
      </c>
    </row>
    <row r="130" spans="1:7" x14ac:dyDescent="0.2">
      <c r="A130" t="s">
        <v>13</v>
      </c>
      <c r="B130" t="s">
        <v>14</v>
      </c>
      <c r="C130">
        <v>315.97916565473997</v>
      </c>
      <c r="D130" t="s">
        <v>31</v>
      </c>
      <c r="E130" t="s">
        <v>16</v>
      </c>
      <c r="F130" t="s">
        <v>26</v>
      </c>
      <c r="G130" t="b">
        <v>1</v>
      </c>
    </row>
    <row r="131" spans="1:7" x14ac:dyDescent="0.2">
      <c r="A131" t="s">
        <v>13</v>
      </c>
      <c r="B131" t="s">
        <v>18</v>
      </c>
      <c r="C131">
        <v>95.391227417501995</v>
      </c>
      <c r="D131" t="s">
        <v>31</v>
      </c>
      <c r="E131" t="s">
        <v>16</v>
      </c>
      <c r="F131" t="s">
        <v>26</v>
      </c>
      <c r="G131" t="b">
        <v>1</v>
      </c>
    </row>
    <row r="132" spans="1:7" x14ac:dyDescent="0.2">
      <c r="A132" t="s">
        <v>13</v>
      </c>
      <c r="B132" t="s">
        <v>14</v>
      </c>
      <c r="C132">
        <v>360.68215999632002</v>
      </c>
      <c r="D132" t="s">
        <v>31</v>
      </c>
      <c r="E132" t="s">
        <v>16</v>
      </c>
      <c r="F132" t="s">
        <v>26</v>
      </c>
      <c r="G132" t="b">
        <v>0</v>
      </c>
    </row>
    <row r="133" spans="1:7" x14ac:dyDescent="0.2">
      <c r="A133" t="s">
        <v>13</v>
      </c>
      <c r="B133" t="s">
        <v>18</v>
      </c>
      <c r="C133">
        <v>128.44300776554999</v>
      </c>
      <c r="D133" t="s">
        <v>31</v>
      </c>
      <c r="E133" t="s">
        <v>16</v>
      </c>
      <c r="F133" t="s">
        <v>26</v>
      </c>
      <c r="G133" t="b">
        <v>0</v>
      </c>
    </row>
    <row r="134" spans="1:7" x14ac:dyDescent="0.2">
      <c r="A134" t="s">
        <v>13</v>
      </c>
      <c r="B134" t="s">
        <v>14</v>
      </c>
      <c r="C134">
        <v>313.21542910209001</v>
      </c>
      <c r="D134" t="s">
        <v>31</v>
      </c>
      <c r="E134" t="s">
        <v>16</v>
      </c>
      <c r="F134" t="s">
        <v>27</v>
      </c>
      <c r="G134" t="b">
        <v>1</v>
      </c>
    </row>
    <row r="135" spans="1:7" x14ac:dyDescent="0.2">
      <c r="A135" t="s">
        <v>13</v>
      </c>
      <c r="B135" t="s">
        <v>18</v>
      </c>
      <c r="C135">
        <v>112.55430389758</v>
      </c>
      <c r="D135" t="s">
        <v>31</v>
      </c>
      <c r="E135" t="s">
        <v>16</v>
      </c>
      <c r="F135" t="s">
        <v>27</v>
      </c>
      <c r="G135" t="b">
        <v>1</v>
      </c>
    </row>
    <row r="136" spans="1:7" x14ac:dyDescent="0.2">
      <c r="A136" t="s">
        <v>13</v>
      </c>
      <c r="B136" t="s">
        <v>14</v>
      </c>
      <c r="C136">
        <v>312.21453427776999</v>
      </c>
      <c r="D136" t="s">
        <v>31</v>
      </c>
      <c r="E136" t="s">
        <v>16</v>
      </c>
      <c r="F136" t="s">
        <v>27</v>
      </c>
      <c r="G136" t="b">
        <v>1</v>
      </c>
    </row>
    <row r="137" spans="1:7" x14ac:dyDescent="0.2">
      <c r="A137" t="s">
        <v>13</v>
      </c>
      <c r="B137" t="s">
        <v>18</v>
      </c>
      <c r="C137">
        <v>116.67062595781999</v>
      </c>
      <c r="D137" t="s">
        <v>31</v>
      </c>
      <c r="E137" t="s">
        <v>16</v>
      </c>
      <c r="F137" t="s">
        <v>27</v>
      </c>
      <c r="G137" t="b">
        <v>1</v>
      </c>
    </row>
    <row r="138" spans="1:7" x14ac:dyDescent="0.2">
      <c r="A138" t="s">
        <v>13</v>
      </c>
      <c r="B138" t="s">
        <v>14</v>
      </c>
      <c r="C138">
        <v>357.43950961769002</v>
      </c>
      <c r="D138" t="s">
        <v>31</v>
      </c>
      <c r="E138" t="s">
        <v>16</v>
      </c>
      <c r="F138" t="s">
        <v>27</v>
      </c>
      <c r="G138" t="b">
        <v>1</v>
      </c>
    </row>
    <row r="139" spans="1:7" x14ac:dyDescent="0.2">
      <c r="A139" t="s">
        <v>13</v>
      </c>
      <c r="B139" t="s">
        <v>18</v>
      </c>
      <c r="C139">
        <v>119.3668445098</v>
      </c>
      <c r="D139" t="s">
        <v>31</v>
      </c>
      <c r="E139" t="s">
        <v>16</v>
      </c>
      <c r="F139" t="s">
        <v>27</v>
      </c>
      <c r="G139" t="b">
        <v>0</v>
      </c>
    </row>
    <row r="140" spans="1:7" x14ac:dyDescent="0.2">
      <c r="A140" t="s">
        <v>13</v>
      </c>
      <c r="B140" t="s">
        <v>14</v>
      </c>
      <c r="C140">
        <v>314.08044349068001</v>
      </c>
      <c r="D140" t="s">
        <v>31</v>
      </c>
      <c r="E140" t="s">
        <v>16</v>
      </c>
      <c r="F140" t="s">
        <v>28</v>
      </c>
      <c r="G140" t="b">
        <v>1</v>
      </c>
    </row>
    <row r="141" spans="1:7" x14ac:dyDescent="0.2">
      <c r="A141" t="s">
        <v>13</v>
      </c>
      <c r="B141" t="s">
        <v>18</v>
      </c>
      <c r="C141">
        <v>105.38432785325</v>
      </c>
      <c r="D141" t="s">
        <v>31</v>
      </c>
      <c r="E141" t="s">
        <v>16</v>
      </c>
      <c r="F141" t="s">
        <v>28</v>
      </c>
      <c r="G141" t="b">
        <v>1</v>
      </c>
    </row>
    <row r="142" spans="1:7" x14ac:dyDescent="0.2">
      <c r="A142" t="s">
        <v>13</v>
      </c>
      <c r="B142" t="s">
        <v>14</v>
      </c>
      <c r="C142">
        <v>318.99186627421</v>
      </c>
      <c r="D142" t="s">
        <v>31</v>
      </c>
      <c r="E142" t="s">
        <v>16</v>
      </c>
      <c r="F142" t="s">
        <v>28</v>
      </c>
      <c r="G142" t="b">
        <v>1</v>
      </c>
    </row>
    <row r="143" spans="1:7" x14ac:dyDescent="0.2">
      <c r="A143" t="s">
        <v>13</v>
      </c>
      <c r="B143" t="s">
        <v>18</v>
      </c>
      <c r="C143">
        <v>116.70176940454</v>
      </c>
      <c r="D143" t="s">
        <v>31</v>
      </c>
      <c r="E143" t="s">
        <v>16</v>
      </c>
      <c r="F143" t="s">
        <v>28</v>
      </c>
      <c r="G143" t="b">
        <v>1</v>
      </c>
    </row>
    <row r="144" spans="1:7" x14ac:dyDescent="0.2">
      <c r="A144" t="s">
        <v>13</v>
      </c>
      <c r="B144" t="s">
        <v>14</v>
      </c>
      <c r="C144">
        <v>365.17169229810997</v>
      </c>
      <c r="D144" t="s">
        <v>31</v>
      </c>
      <c r="E144" t="s">
        <v>16</v>
      </c>
      <c r="F144" t="s">
        <v>28</v>
      </c>
      <c r="G144" t="b">
        <v>0</v>
      </c>
    </row>
    <row r="145" spans="1:7" x14ac:dyDescent="0.2">
      <c r="A145" t="s">
        <v>13</v>
      </c>
      <c r="B145" t="s">
        <v>18</v>
      </c>
      <c r="C145">
        <v>140.91791749505001</v>
      </c>
      <c r="D145" t="s">
        <v>31</v>
      </c>
      <c r="E145" t="s">
        <v>16</v>
      </c>
      <c r="F145" t="s">
        <v>28</v>
      </c>
      <c r="G145" t="b">
        <v>0</v>
      </c>
    </row>
    <row r="146" spans="1:7" x14ac:dyDescent="0.2">
      <c r="A146" t="s">
        <v>13</v>
      </c>
      <c r="B146" t="s">
        <v>14</v>
      </c>
      <c r="C146">
        <v>318.29731663436002</v>
      </c>
      <c r="D146" t="s">
        <v>31</v>
      </c>
      <c r="E146" t="s">
        <v>29</v>
      </c>
      <c r="F146" t="s">
        <v>17</v>
      </c>
      <c r="G146" t="b">
        <v>1</v>
      </c>
    </row>
    <row r="147" spans="1:7" x14ac:dyDescent="0.2">
      <c r="A147" t="s">
        <v>13</v>
      </c>
      <c r="B147" t="s">
        <v>18</v>
      </c>
      <c r="C147">
        <v>89.449088329871998</v>
      </c>
      <c r="D147" t="s">
        <v>31</v>
      </c>
      <c r="E147" t="s">
        <v>29</v>
      </c>
      <c r="F147" t="s">
        <v>17</v>
      </c>
      <c r="G147" t="b">
        <v>1</v>
      </c>
    </row>
    <row r="148" spans="1:7" x14ac:dyDescent="0.2">
      <c r="A148" t="s">
        <v>13</v>
      </c>
      <c r="B148" t="s">
        <v>14</v>
      </c>
      <c r="C148">
        <v>317.12717231255999</v>
      </c>
      <c r="D148" t="s">
        <v>31</v>
      </c>
      <c r="E148" t="s">
        <v>29</v>
      </c>
      <c r="F148" t="s">
        <v>17</v>
      </c>
      <c r="G148" t="b">
        <v>1</v>
      </c>
    </row>
    <row r="149" spans="1:7" x14ac:dyDescent="0.2">
      <c r="A149" t="s">
        <v>13</v>
      </c>
      <c r="B149" t="s">
        <v>18</v>
      </c>
      <c r="C149">
        <v>90.921492107404006</v>
      </c>
      <c r="D149" t="s">
        <v>31</v>
      </c>
      <c r="E149" t="s">
        <v>29</v>
      </c>
      <c r="F149" t="s">
        <v>17</v>
      </c>
      <c r="G149" t="b">
        <v>1</v>
      </c>
    </row>
    <row r="150" spans="1:7" x14ac:dyDescent="0.2">
      <c r="A150" t="s">
        <v>13</v>
      </c>
      <c r="B150" t="s">
        <v>14</v>
      </c>
      <c r="C150">
        <v>318.43480095704001</v>
      </c>
      <c r="D150" t="s">
        <v>31</v>
      </c>
      <c r="E150" t="s">
        <v>29</v>
      </c>
      <c r="F150" t="s">
        <v>17</v>
      </c>
      <c r="G150" t="b">
        <v>1</v>
      </c>
    </row>
    <row r="151" spans="1:7" x14ac:dyDescent="0.2">
      <c r="A151" t="s">
        <v>13</v>
      </c>
      <c r="B151" t="s">
        <v>18</v>
      </c>
      <c r="C151">
        <v>88.591603707920996</v>
      </c>
      <c r="D151" t="s">
        <v>31</v>
      </c>
      <c r="E151" t="s">
        <v>29</v>
      </c>
      <c r="F151" t="s">
        <v>17</v>
      </c>
      <c r="G151" t="b">
        <v>1</v>
      </c>
    </row>
    <row r="152" spans="1:7" x14ac:dyDescent="0.2">
      <c r="A152" t="s">
        <v>13</v>
      </c>
      <c r="B152" t="s">
        <v>14</v>
      </c>
      <c r="C152">
        <v>311.57085935642999</v>
      </c>
      <c r="D152" t="s">
        <v>31</v>
      </c>
      <c r="E152" t="s">
        <v>29</v>
      </c>
      <c r="F152" t="s">
        <v>26</v>
      </c>
      <c r="G152" t="b">
        <v>0</v>
      </c>
    </row>
    <row r="153" spans="1:7" x14ac:dyDescent="0.2">
      <c r="A153" t="s">
        <v>13</v>
      </c>
      <c r="B153" t="s">
        <v>18</v>
      </c>
      <c r="C153">
        <v>144.12849198681999</v>
      </c>
      <c r="D153" t="s">
        <v>31</v>
      </c>
      <c r="E153" t="s">
        <v>29</v>
      </c>
      <c r="F153" t="s">
        <v>26</v>
      </c>
      <c r="G153" t="b">
        <v>0</v>
      </c>
    </row>
    <row r="154" spans="1:7" x14ac:dyDescent="0.2">
      <c r="A154" t="s">
        <v>13</v>
      </c>
      <c r="B154" t="s">
        <v>14</v>
      </c>
      <c r="C154">
        <v>315.23385951847001</v>
      </c>
      <c r="D154" t="s">
        <v>31</v>
      </c>
      <c r="E154" t="s">
        <v>29</v>
      </c>
      <c r="F154" t="s">
        <v>26</v>
      </c>
      <c r="G154" t="b">
        <v>1</v>
      </c>
    </row>
    <row r="155" spans="1:7" x14ac:dyDescent="0.2">
      <c r="A155" t="s">
        <v>13</v>
      </c>
      <c r="B155" t="s">
        <v>18</v>
      </c>
      <c r="C155">
        <v>98.685520851236006</v>
      </c>
      <c r="D155" t="s">
        <v>31</v>
      </c>
      <c r="E155" t="s">
        <v>29</v>
      </c>
      <c r="F155" t="s">
        <v>26</v>
      </c>
      <c r="G155" t="b">
        <v>1</v>
      </c>
    </row>
    <row r="156" spans="1:7" x14ac:dyDescent="0.2">
      <c r="A156" t="s">
        <v>13</v>
      </c>
      <c r="B156" t="s">
        <v>14</v>
      </c>
      <c r="C156">
        <v>313.27826064538999</v>
      </c>
      <c r="D156" t="s">
        <v>31</v>
      </c>
      <c r="E156" t="s">
        <v>29</v>
      </c>
      <c r="F156" t="s">
        <v>26</v>
      </c>
      <c r="G156" t="b">
        <v>1</v>
      </c>
    </row>
    <row r="157" spans="1:7" x14ac:dyDescent="0.2">
      <c r="A157" t="s">
        <v>13</v>
      </c>
      <c r="B157" t="s">
        <v>18</v>
      </c>
      <c r="C157">
        <v>105.69041201484001</v>
      </c>
      <c r="D157" t="s">
        <v>31</v>
      </c>
      <c r="E157" t="s">
        <v>29</v>
      </c>
      <c r="F157" t="s">
        <v>26</v>
      </c>
      <c r="G157" t="b">
        <v>1</v>
      </c>
    </row>
    <row r="158" spans="1:7" x14ac:dyDescent="0.2">
      <c r="A158" t="s">
        <v>13</v>
      </c>
      <c r="B158" t="s">
        <v>14</v>
      </c>
      <c r="C158">
        <v>310.97721337361997</v>
      </c>
      <c r="D158" t="s">
        <v>31</v>
      </c>
      <c r="E158" t="s">
        <v>29</v>
      </c>
      <c r="F158" t="s">
        <v>27</v>
      </c>
      <c r="G158" t="b">
        <v>0</v>
      </c>
    </row>
    <row r="159" spans="1:7" x14ac:dyDescent="0.2">
      <c r="A159" t="s">
        <v>13</v>
      </c>
      <c r="B159" t="s">
        <v>18</v>
      </c>
      <c r="C159">
        <v>126.63928653904</v>
      </c>
      <c r="D159" t="s">
        <v>31</v>
      </c>
      <c r="E159" t="s">
        <v>29</v>
      </c>
      <c r="F159" t="s">
        <v>27</v>
      </c>
      <c r="G159" t="b">
        <v>0</v>
      </c>
    </row>
    <row r="160" spans="1:7" x14ac:dyDescent="0.2">
      <c r="A160" t="s">
        <v>13</v>
      </c>
      <c r="B160" t="s">
        <v>14</v>
      </c>
      <c r="C160">
        <v>315.35280122390998</v>
      </c>
      <c r="D160" t="s">
        <v>31</v>
      </c>
      <c r="E160" t="s">
        <v>29</v>
      </c>
      <c r="F160" t="s">
        <v>27</v>
      </c>
      <c r="G160" t="b">
        <v>1</v>
      </c>
    </row>
    <row r="161" spans="1:7" x14ac:dyDescent="0.2">
      <c r="A161" t="s">
        <v>13</v>
      </c>
      <c r="B161" t="s">
        <v>18</v>
      </c>
      <c r="C161">
        <v>98.943423106143001</v>
      </c>
      <c r="D161" t="s">
        <v>31</v>
      </c>
      <c r="E161" t="s">
        <v>29</v>
      </c>
      <c r="F161" t="s">
        <v>27</v>
      </c>
      <c r="G161" t="b">
        <v>1</v>
      </c>
    </row>
    <row r="162" spans="1:7" x14ac:dyDescent="0.2">
      <c r="A162" t="s">
        <v>13</v>
      </c>
      <c r="B162" t="s">
        <v>14</v>
      </c>
      <c r="C162">
        <v>318.05186719979002</v>
      </c>
      <c r="D162" t="s">
        <v>31</v>
      </c>
      <c r="E162" t="s">
        <v>29</v>
      </c>
      <c r="F162" t="s">
        <v>27</v>
      </c>
      <c r="G162" t="b">
        <v>1</v>
      </c>
    </row>
    <row r="163" spans="1:7" x14ac:dyDescent="0.2">
      <c r="A163" t="s">
        <v>13</v>
      </c>
      <c r="B163" t="s">
        <v>18</v>
      </c>
      <c r="C163">
        <v>90.650761005134001</v>
      </c>
      <c r="D163" t="s">
        <v>31</v>
      </c>
      <c r="E163" t="s">
        <v>29</v>
      </c>
      <c r="F163" t="s">
        <v>27</v>
      </c>
      <c r="G163" t="b">
        <v>1</v>
      </c>
    </row>
    <row r="164" spans="1:7" x14ac:dyDescent="0.2">
      <c r="A164" t="s">
        <v>13</v>
      </c>
      <c r="B164" t="s">
        <v>14</v>
      </c>
      <c r="C164">
        <v>307.93807255399003</v>
      </c>
      <c r="D164" t="s">
        <v>31</v>
      </c>
      <c r="E164" t="s">
        <v>29</v>
      </c>
      <c r="F164" t="s">
        <v>28</v>
      </c>
      <c r="G164" t="b">
        <v>0</v>
      </c>
    </row>
    <row r="165" spans="1:7" x14ac:dyDescent="0.2">
      <c r="A165" t="s">
        <v>13</v>
      </c>
      <c r="B165" t="s">
        <v>18</v>
      </c>
      <c r="C165">
        <v>150.78714793694999</v>
      </c>
      <c r="D165" t="s">
        <v>31</v>
      </c>
      <c r="E165" t="s">
        <v>29</v>
      </c>
      <c r="F165" t="s">
        <v>28</v>
      </c>
      <c r="G165" t="b">
        <v>0</v>
      </c>
    </row>
    <row r="166" spans="1:7" x14ac:dyDescent="0.2">
      <c r="A166" t="s">
        <v>13</v>
      </c>
      <c r="B166" t="s">
        <v>14</v>
      </c>
      <c r="C166">
        <v>315.91385856078</v>
      </c>
      <c r="D166" t="s">
        <v>31</v>
      </c>
      <c r="E166" t="s">
        <v>29</v>
      </c>
      <c r="F166" t="s">
        <v>28</v>
      </c>
      <c r="G166" t="b">
        <v>1</v>
      </c>
    </row>
    <row r="167" spans="1:7" x14ac:dyDescent="0.2">
      <c r="A167" t="s">
        <v>13</v>
      </c>
      <c r="B167" t="s">
        <v>18</v>
      </c>
      <c r="C167">
        <v>96.761176630232995</v>
      </c>
      <c r="D167" t="s">
        <v>31</v>
      </c>
      <c r="E167" t="s">
        <v>29</v>
      </c>
      <c r="F167" t="s">
        <v>28</v>
      </c>
      <c r="G167" t="b">
        <v>1</v>
      </c>
    </row>
    <row r="168" spans="1:7" x14ac:dyDescent="0.2">
      <c r="A168" t="s">
        <v>13</v>
      </c>
      <c r="B168" t="s">
        <v>14</v>
      </c>
      <c r="C168">
        <v>316.65842996718999</v>
      </c>
      <c r="D168" t="s">
        <v>31</v>
      </c>
      <c r="E168" t="s">
        <v>29</v>
      </c>
      <c r="F168" t="s">
        <v>28</v>
      </c>
      <c r="G168" t="b">
        <v>1</v>
      </c>
    </row>
    <row r="169" spans="1:7" x14ac:dyDescent="0.2">
      <c r="A169" t="s">
        <v>13</v>
      </c>
      <c r="B169" t="s">
        <v>18</v>
      </c>
      <c r="C169">
        <v>92.358835351492999</v>
      </c>
      <c r="D169" t="s">
        <v>31</v>
      </c>
      <c r="E169" t="s">
        <v>29</v>
      </c>
      <c r="F169" t="s">
        <v>28</v>
      </c>
      <c r="G169" t="b">
        <v>1</v>
      </c>
    </row>
  </sheetData>
  <autoFilter ref="A1:G169" xr:uid="{00000000-0009-0000-0000-000009000000}"/>
  <sortState xmlns:xlrd2="http://schemas.microsoft.com/office/spreadsheetml/2017/richdata2" ref="J2:J1048484">
    <sortCondition ref="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DATA</vt:lpstr>
      <vt:lpstr>COLOR DETECTION RATES</vt:lpstr>
      <vt:lpstr>BRIGHTNESS</vt:lpstr>
      <vt:lpstr>BRIGHTNESS HSL vs RGB</vt:lpstr>
      <vt:lpstr>BRIGHTNESS vs LIGHTNING</vt:lpstr>
      <vt:lpstr>ENVIRONMENT</vt:lpstr>
      <vt:lpstr>LIGHTNING</vt:lpstr>
      <vt:lpstr>RGB vs HSL</vt:lpstr>
      <vt:lpstr>DISTANCE HSL vs RGB</vt:lpstr>
      <vt:lpstr>OTHER COLORS</vt:lpstr>
      <vt:lpstr>WRONG BLUE</vt:lpstr>
      <vt:lpstr>WRONG BLUEGREEN</vt:lpstr>
      <vt:lpstr>WRONG GREEN</vt:lpstr>
      <vt:lpstr>WRONG PURPLE</vt:lpstr>
      <vt:lpstr>WRONG RED</vt:lpstr>
      <vt:lpstr>WRONG WHITE</vt:lpstr>
      <vt:lpstr>WRONG YELLOW</vt:lpstr>
      <vt:lpstr>WRONG BLACK</vt:lpstr>
      <vt:lpstr>BRIGHTNESS!onecolor_3</vt:lpstr>
      <vt:lpstr>DATA!onecolor_3</vt:lpstr>
      <vt:lpstr>ENVIRONMENT!onecolor_3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Debeuf Martijn</cp:lastModifiedBy>
  <dcterms:created xsi:type="dcterms:W3CDTF">2020-02-23T12:02:15Z</dcterms:created>
  <dcterms:modified xsi:type="dcterms:W3CDTF">2020-03-03T15:05:44Z</dcterms:modified>
</cp:coreProperties>
</file>