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Templates\"/>
    </mc:Choice>
  </mc:AlternateContent>
  <bookViews>
    <workbookView xWindow="0" yWindow="0" windowWidth="28800" windowHeight="12432"/>
  </bookViews>
  <sheets>
    <sheet name="Opr" sheetId="2" r:id="rId1"/>
    <sheet name="Лист1" sheetId="1" r:id="rId2"/>
  </sheets>
  <externalReferences>
    <externalReference r:id="rId3"/>
    <externalReference r:id="rId4"/>
  </externalReferences>
  <definedNames>
    <definedName name="erBis">[1]Konfiguration!$B$8</definedName>
    <definedName name="erIntervallEinheit">[2]Konfiguration!$B$10</definedName>
    <definedName name="erProtokollTyp">[2]Konfiguration!$B$6</definedName>
    <definedName name="erRequestType">[1]Konfiguration!$B$17</definedName>
    <definedName name="erUserName">[1]Konfiguration!$B$16</definedName>
    <definedName name="erVon">[1]Konfiguration!$B$7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I13" i="2"/>
  <c r="I24" i="2" s="1"/>
  <c r="I12" i="2"/>
  <c r="L7" i="2" s="1"/>
  <c r="I11" i="2"/>
  <c r="I10" i="2"/>
  <c r="I61" i="2" s="1"/>
  <c r="I9" i="2"/>
  <c r="I60" i="2" s="1"/>
  <c r="L8" i="2"/>
  <c r="I8" i="2"/>
  <c r="I59" i="2" s="1"/>
  <c r="I7" i="2"/>
  <c r="I58" i="2" s="1"/>
  <c r="I6" i="2"/>
  <c r="I57" i="2" s="1"/>
  <c r="I5" i="2"/>
  <c r="I22" i="2" s="1"/>
  <c r="I4" i="2"/>
  <c r="L5" i="2" s="1"/>
  <c r="L6" i="2" l="1"/>
  <c r="L4" i="2"/>
  <c r="I62" i="2"/>
  <c r="I23" i="2"/>
  <c r="I25" i="2" s="1"/>
</calcChain>
</file>

<file path=xl/sharedStrings.xml><?xml version="1.0" encoding="utf-8"?>
<sst xmlns="http://schemas.openxmlformats.org/spreadsheetml/2006/main" count="73" uniqueCount="27">
  <si>
    <t>Отчет о потребленной воды</t>
  </si>
  <si>
    <t>Отчетный период:</t>
  </si>
  <si>
    <t>FM100 - Ввод #1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</si>
  <si>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</si>
  <si>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FM01 - Вода на линию 3</t>
  </si>
  <si>
    <t>Прибор учёта на технологию</t>
  </si>
  <si>
    <t>FM101 - Ввод #2</t>
  </si>
  <si>
    <t>FM02 - Вода в купажное отд. котельная, компрессорная, CIP</t>
  </si>
  <si>
    <t>Вода для Линий 1,2 + туннельные охладители (FM01)</t>
  </si>
  <si>
    <t>FM03 - Вода для Линий 1,2 туннельные охладители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</si>
  <si>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</si>
  <si>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Вода в купажное отд. котельная, компрессорная, CIP</t>
  </si>
  <si>
    <t>FM04 - Вода на линию 2</t>
  </si>
  <si>
    <t>Вода на охладитель продувок</t>
  </si>
  <si>
    <t>FM05 - Вода на линию 1</t>
  </si>
  <si>
    <t>Вода на квасное производство</t>
  </si>
  <si>
    <t>FM06 - Padovan #2</t>
  </si>
  <si>
    <t>FM07 - Padovan #1</t>
  </si>
  <si>
    <t>FM08 - Подпитка контура охлаждения завода</t>
  </si>
  <si>
    <t>FM09 - Охладитель продувок</t>
  </si>
  <si>
    <t>FM10 - Подпитка паровых котлов</t>
  </si>
  <si>
    <t>FM11 - Вода на квасное производство</t>
  </si>
  <si>
    <t>FM12 - Вода на баночную линию</t>
  </si>
  <si>
    <t>FIT115.02  FM200 - Вход сточной воды</t>
  </si>
  <si>
    <t>FIT460.04A FM204 - Сброс очищенной воды</t>
  </si>
  <si>
    <t>FIT460.04B FM205 - Сброс очищенной воды</t>
  </si>
  <si>
    <t>Потери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</si>
</sst>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8"/>
      <name val="Arial"/>
      <family val="2"/>
    </font>
    <font>
      <b/>
      <sz val="12"/>
      <name val="Arial"/>
      <family val="2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 applyProtection="1">
      <alignment horizontal="left"/>
    </xf>
    <xf numFmtId="0" fontId="0" fillId="0" borderId="1" xfId="0" applyBorder="1" applyProtection="1"/>
    <xf numFmtId="0" fontId="0" fillId="0" borderId="1" xfId="0" applyBorder="1"/>
    <xf numFmtId="0" fontId="2" fillId="0" borderId="0" xfId="0" applyFont="1" applyProtection="1"/>
    <xf numFmtId="22" fontId="0" fillId="0" borderId="0" xfId="0" applyNumberFormat="1"/>
    <xf numFmtId="0" fontId="0" fillId="0" borderId="0" xfId="0" applyProtection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FM02 - </a:t>
            </a:r>
            <a:r>
              <a:rPr lang="ru-RU"/>
              <a:t>Вода в купажное отд. котельная, компрессорная, </a:t>
            </a:r>
            <a:r>
              <a:rPr lang="en-US"/>
              <a:t>CIP</a:t>
            </a:r>
            <a:endParaRPr lang="ru-RU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149323194837002E-2"/>
          <c:y val="0.21416322959630046"/>
          <c:w val="0.8201897970515788"/>
          <c:h val="0.65539013505664734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Opr!$H$23:$H$25</c:f>
              <c:strCache>
                <c:ptCount val="3"/>
                <c:pt idx="0">
                  <c:v>FM08 - Подпитка контура охлаждения завода</c:v>
                </c:pt>
                <c:pt idx="1">
                  <c:v>FM10 - Подпитка паровых котлов</c:v>
                </c:pt>
                <c:pt idx="2">
                  <c:v>Потери</c:v>
                </c:pt>
              </c:strCache>
            </c:strRef>
          </c:cat>
          <c:val>
            <c:numRef>
              <c:f>Opr!$I$23:$I$25</c:f>
              <c:numCache>
                <c:formatCode>General</c:formatCode>
                <c:ptCount val="3"/>
                <c:pt idx="0">
                  <c:v>365.82400000000001</c:v>
                </c:pt>
                <c:pt idx="1">
                  <c:v>339.76799999999997</c:v>
                </c:pt>
                <c:pt idx="2">
                  <c:v>1510.152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F-4E50-AE55-1349FE5BE0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FM03 - </a:t>
            </a:r>
            <a:r>
              <a:rPr lang="ru-RU"/>
              <a:t>Вода для Линий 1,2 туннельные охладители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149323194837002E-2"/>
          <c:y val="0.21416322959630046"/>
          <c:w val="0.8201897970515788"/>
          <c:h val="0.65539013505664734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Opr!$H$58:$H$62</c:f>
              <c:strCache>
                <c:ptCount val="5"/>
                <c:pt idx="0">
                  <c:v>FM04 - Вода на линию 2</c:v>
                </c:pt>
                <c:pt idx="1">
                  <c:v>FM05 - Вода на линию 1</c:v>
                </c:pt>
                <c:pt idx="2">
                  <c:v>FM06 - Padovan #2</c:v>
                </c:pt>
                <c:pt idx="3">
                  <c:v>FM07 - Padovan #1</c:v>
                </c:pt>
                <c:pt idx="4">
                  <c:v>Потери</c:v>
                </c:pt>
              </c:strCache>
            </c:strRef>
          </c:cat>
          <c:val>
            <c:numRef>
              <c:f>Opr!$I$58:$I$62</c:f>
              <c:numCache>
                <c:formatCode>General</c:formatCode>
                <c:ptCount val="5"/>
                <c:pt idx="0">
                  <c:v>1618.3679999999999</c:v>
                </c:pt>
                <c:pt idx="1">
                  <c:v>175.61600000000001</c:v>
                </c:pt>
                <c:pt idx="2">
                  <c:v>45.847999999999999</c:v>
                </c:pt>
                <c:pt idx="3">
                  <c:v>45.512</c:v>
                </c:pt>
                <c:pt idx="4">
                  <c:v>276.32000000000039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4-4B2A-B5DB-9C6EEBF7AC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25</xdr:row>
      <xdr:rowOff>76200</xdr:rowOff>
    </xdr:from>
    <xdr:to>
      <xdr:col>13</xdr:col>
      <xdr:colOff>571500</xdr:colOff>
      <xdr:row>54</xdr:row>
      <xdr:rowOff>152400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62</xdr:row>
      <xdr:rowOff>85725</xdr:rowOff>
    </xdr:from>
    <xdr:to>
      <xdr:col>13</xdr:col>
      <xdr:colOff>600075</xdr:colOff>
      <xdr:row>91</xdr:row>
      <xdr:rowOff>161925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GlobalEnergy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DayEnergy_Q1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iguration"/>
      <sheetName val="Opr"/>
    </sheetNames>
    <sheetDataSet>
      <sheetData sheetId="0">
        <row r="7">
          <cell r="B7">
            <v>41491.333333333336</v>
          </cell>
        </row>
        <row r="8">
          <cell r="B8">
            <v>41492.333321759259</v>
          </cell>
        </row>
        <row r="16">
          <cell r="B16" t="str">
            <v>Administrator</v>
          </cell>
        </row>
        <row r="17">
          <cell r="B17" t="str">
            <v>Manual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iguration"/>
      <sheetName val="Std"/>
      <sheetName val="Sheet1"/>
    </sheetNames>
    <sheetDataSet>
      <sheetData sheetId="0">
        <row r="6">
          <cell r="B6" t="str">
            <v>Суточный</v>
          </cell>
        </row>
        <row r="10">
          <cell r="B10">
            <v>3</v>
          </cell>
        </row>
      </sheetData>
      <sheetData sheetId="1">
        <row r="28">
          <cell r="B28" t="str">
            <v>08:00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iag"/>
  <dimension ref="A1:M62"/>
  <sheetViews>
    <sheetView tabSelected="1" topLeftCell="E1" zoomScale="85" zoomScaleNormal="85" workbookViewId="0">
      <selection activeCell="F13" sqref="F13"/>
    </sheetView>
  </sheetViews>
  <sheetFormatPr defaultRowHeight="14.4" x14ac:dyDescent="0.3"/>
  <cols>
    <col min="1" max="1" width="19.77734375" customWidth="1"/>
    <col min="2" max="2" width="15" customWidth="1"/>
    <col min="3" max="3" width="14.88671875" customWidth="1"/>
    <col min="4" max="4" width="16" customWidth="1"/>
    <col min="5" max="5" width="22.5546875" customWidth="1"/>
    <col min="6" max="6" width="24" customWidth="1"/>
    <col min="7" max="7" width="24.44140625" customWidth="1"/>
    <col min="8" max="8" width="57.109375" bestFit="1" customWidth="1"/>
    <col min="11" max="11" width="50.6640625" bestFit="1" customWidth="1"/>
  </cols>
  <sheetData>
    <row r="1" spans="1:13" ht="23.4" thickBot="1" x14ac:dyDescent="0.45">
      <c r="E1" s="1" t="s">
        <v>0</v>
      </c>
      <c r="F1" s="2"/>
      <c r="G1" s="2"/>
      <c r="H1" s="2"/>
      <c r="I1" s="2"/>
      <c r="J1" s="2"/>
      <c r="K1" s="3"/>
      <c r="L1" s="3"/>
      <c r="M1" s="3"/>
    </row>
    <row r="2" spans="1:13" ht="15.6" x14ac:dyDescent="0.3">
      <c r="E2" s="4" t="s">
        <v>1</v>
      </c>
      <c r="F2" s="5">
        <v>43983.333333333336</v>
      </c>
      <c r="G2" s="5">
        <v>43989.333333333336</v>
      </c>
      <c r="J2" s="6"/>
    </row>
    <row r="4" spans="1:13" ht="16.2" x14ac:dyDescent="0.3">
      <c r="H4" t="s">
        <v>4</v>
      </c>
      <c r="I4">
        <f>(C8-B8)/1000</f>
        <v>2551.136</v>
      </c>
      <c r="J4" t="s">
        <v>3</v>
      </c>
      <c r="K4" t="s">
        <v>5</v>
      </c>
      <c r="L4">
        <f>I4+I5+I6+I15</f>
        <v>7060.2159999999994</v>
      </c>
      <c r="M4" t="s">
        <v>3</v>
      </c>
    </row>
    <row r="5" spans="1:13" ht="16.2" x14ac:dyDescent="0.3">
      <c r="H5" t="s">
        <v>7</v>
      </c>
      <c r="I5">
        <f t="shared" ref="I5:I15" si="0">(C9-B9)/1000</f>
        <v>2215.7440000000001</v>
      </c>
      <c r="J5" t="s">
        <v>3</v>
      </c>
      <c r="K5" s="7" t="s">
        <v>8</v>
      </c>
      <c r="L5">
        <f>I4</f>
        <v>2551.136</v>
      </c>
      <c r="M5" t="s">
        <v>3</v>
      </c>
    </row>
    <row r="6" spans="1:13" ht="16.2" x14ac:dyDescent="0.3">
      <c r="A6" t="s">
        <v>2</v>
      </c>
      <c r="B6">
        <v>2164659</v>
      </c>
      <c r="C6">
        <v>2180518</v>
      </c>
      <c r="H6" t="s">
        <v>9</v>
      </c>
      <c r="I6">
        <f t="shared" si="0"/>
        <v>2161.6640000000002</v>
      </c>
      <c r="J6" t="s">
        <v>10</v>
      </c>
      <c r="K6" s="7" t="s">
        <v>11</v>
      </c>
      <c r="L6">
        <f>I11+I13</f>
        <v>705.59199999999998</v>
      </c>
      <c r="M6" t="s">
        <v>10</v>
      </c>
    </row>
    <row r="7" spans="1:13" ht="16.2" x14ac:dyDescent="0.3">
      <c r="A7" t="s">
        <v>6</v>
      </c>
      <c r="B7">
        <v>120863</v>
      </c>
      <c r="C7">
        <v>121343</v>
      </c>
      <c r="H7" t="s">
        <v>12</v>
      </c>
      <c r="I7">
        <f t="shared" si="0"/>
        <v>1618.3679999999999</v>
      </c>
      <c r="J7" t="s">
        <v>10</v>
      </c>
      <c r="K7" t="s">
        <v>13</v>
      </c>
      <c r="L7">
        <f>I12</f>
        <v>270.31200000000001</v>
      </c>
      <c r="M7" t="s">
        <v>10</v>
      </c>
    </row>
    <row r="8" spans="1:13" ht="16.2" x14ac:dyDescent="0.3">
      <c r="A8" t="s">
        <v>4</v>
      </c>
      <c r="B8">
        <v>312142816</v>
      </c>
      <c r="C8">
        <v>314693952</v>
      </c>
      <c r="H8" t="s">
        <v>14</v>
      </c>
      <c r="I8">
        <f t="shared" si="0"/>
        <v>175.61600000000001</v>
      </c>
      <c r="J8" t="s">
        <v>10</v>
      </c>
      <c r="K8" t="s">
        <v>15</v>
      </c>
      <c r="L8">
        <f>I14</f>
        <v>5.3137402343750004</v>
      </c>
      <c r="M8" t="s">
        <v>10</v>
      </c>
    </row>
    <row r="9" spans="1:13" ht="16.2" x14ac:dyDescent="0.3">
      <c r="A9" t="s">
        <v>7</v>
      </c>
      <c r="B9">
        <v>916615936</v>
      </c>
      <c r="C9">
        <v>918831680</v>
      </c>
      <c r="H9" t="s">
        <v>16</v>
      </c>
      <c r="I9">
        <f t="shared" si="0"/>
        <v>45.847999999999999</v>
      </c>
      <c r="J9" t="s">
        <v>10</v>
      </c>
    </row>
    <row r="10" spans="1:13" ht="16.2" x14ac:dyDescent="0.3">
      <c r="A10" t="s">
        <v>9</v>
      </c>
      <c r="B10">
        <v>1158687360</v>
      </c>
      <c r="C10">
        <v>1160849024</v>
      </c>
      <c r="H10" t="s">
        <v>17</v>
      </c>
      <c r="I10">
        <f t="shared" si="0"/>
        <v>45.512</v>
      </c>
      <c r="J10" t="s">
        <v>10</v>
      </c>
    </row>
    <row r="11" spans="1:13" ht="16.2" x14ac:dyDescent="0.3">
      <c r="A11" t="s">
        <v>12</v>
      </c>
      <c r="B11">
        <v>579508928</v>
      </c>
      <c r="C11">
        <v>581127296</v>
      </c>
      <c r="H11" t="s">
        <v>18</v>
      </c>
      <c r="I11">
        <f t="shared" si="0"/>
        <v>365.82400000000001</v>
      </c>
      <c r="J11" t="s">
        <v>10</v>
      </c>
    </row>
    <row r="12" spans="1:13" ht="16.2" x14ac:dyDescent="0.3">
      <c r="A12" t="s">
        <v>14</v>
      </c>
      <c r="B12">
        <v>292173440</v>
      </c>
      <c r="C12">
        <v>292349056</v>
      </c>
      <c r="H12" t="s">
        <v>19</v>
      </c>
      <c r="I12">
        <f t="shared" si="0"/>
        <v>270.31200000000001</v>
      </c>
      <c r="J12" t="s">
        <v>10</v>
      </c>
    </row>
    <row r="13" spans="1:13" ht="16.2" x14ac:dyDescent="0.3">
      <c r="A13" t="s">
        <v>16</v>
      </c>
      <c r="B13">
        <v>89442640</v>
      </c>
      <c r="C13">
        <v>89488488</v>
      </c>
      <c r="H13" t="s">
        <v>20</v>
      </c>
      <c r="I13">
        <f t="shared" si="0"/>
        <v>339.76799999999997</v>
      </c>
      <c r="J13" t="s">
        <v>10</v>
      </c>
    </row>
    <row r="14" spans="1:13" ht="16.2" x14ac:dyDescent="0.3">
      <c r="A14" t="s">
        <v>17</v>
      </c>
      <c r="B14">
        <v>53891108</v>
      </c>
      <c r="C14">
        <v>53936620</v>
      </c>
      <c r="H14" t="s">
        <v>21</v>
      </c>
      <c r="I14">
        <f t="shared" si="0"/>
        <v>5.3137402343750004</v>
      </c>
      <c r="J14" t="s">
        <v>10</v>
      </c>
    </row>
    <row r="15" spans="1:13" ht="16.2" x14ac:dyDescent="0.3">
      <c r="A15" t="s">
        <v>18</v>
      </c>
      <c r="B15">
        <v>237586960</v>
      </c>
      <c r="C15">
        <v>237952784</v>
      </c>
      <c r="H15" t="s">
        <v>22</v>
      </c>
      <c r="I15">
        <f t="shared" si="0"/>
        <v>131.672</v>
      </c>
      <c r="J15" t="s">
        <v>10</v>
      </c>
    </row>
    <row r="16" spans="1:13" x14ac:dyDescent="0.3">
      <c r="A16" t="s">
        <v>19</v>
      </c>
      <c r="B16">
        <v>73997864</v>
      </c>
      <c r="C16">
        <v>74268176</v>
      </c>
    </row>
    <row r="17" spans="1:10" x14ac:dyDescent="0.3">
      <c r="A17" t="s">
        <v>20</v>
      </c>
      <c r="B17">
        <v>79201120</v>
      </c>
      <c r="C17">
        <v>79540888</v>
      </c>
    </row>
    <row r="18" spans="1:10" x14ac:dyDescent="0.3">
      <c r="A18" t="s">
        <v>21</v>
      </c>
      <c r="B18">
        <v>18998.71484375</v>
      </c>
      <c r="C18">
        <v>24312.455078125</v>
      </c>
    </row>
    <row r="19" spans="1:10" x14ac:dyDescent="0.3">
      <c r="A19" t="s">
        <v>22</v>
      </c>
      <c r="B19">
        <v>107222408</v>
      </c>
      <c r="C19">
        <v>107354080</v>
      </c>
    </row>
    <row r="20" spans="1:10" x14ac:dyDescent="0.3">
      <c r="A20" t="s">
        <v>23</v>
      </c>
      <c r="B20">
        <v>898235.625</v>
      </c>
      <c r="C20">
        <v>904064.875</v>
      </c>
    </row>
    <row r="21" spans="1:10" x14ac:dyDescent="0.3">
      <c r="A21" t="s">
        <v>24</v>
      </c>
      <c r="B21">
        <v>2101392</v>
      </c>
      <c r="C21">
        <v>2108000</v>
      </c>
    </row>
    <row r="22" spans="1:10" ht="16.2" x14ac:dyDescent="0.3">
      <c r="A22" t="s">
        <v>25</v>
      </c>
      <c r="B22">
        <v>1891330</v>
      </c>
      <c r="C22">
        <v>1892935</v>
      </c>
      <c r="H22" t="s">
        <v>7</v>
      </c>
      <c r="I22">
        <f>I5</f>
        <v>2215.7440000000001</v>
      </c>
      <c r="J22" t="s">
        <v>10</v>
      </c>
    </row>
    <row r="23" spans="1:10" ht="16.2" x14ac:dyDescent="0.3">
      <c r="B23">
        <v>389943</v>
      </c>
      <c r="C23">
        <v>392071</v>
      </c>
      <c r="H23" t="s">
        <v>18</v>
      </c>
      <c r="I23">
        <f>I11</f>
        <v>365.82400000000001</v>
      </c>
      <c r="J23" t="s">
        <v>10</v>
      </c>
    </row>
    <row r="24" spans="1:10" ht="16.2" x14ac:dyDescent="0.3">
      <c r="A24" s="8"/>
      <c r="H24" t="s">
        <v>20</v>
      </c>
      <c r="I24">
        <f>I13</f>
        <v>339.76799999999997</v>
      </c>
      <c r="J24" t="s">
        <v>10</v>
      </c>
    </row>
    <row r="25" spans="1:10" ht="16.2" x14ac:dyDescent="0.3">
      <c r="A25" s="8"/>
      <c r="H25" t="s">
        <v>26</v>
      </c>
      <c r="I25">
        <f>I22-I23-I24</f>
        <v>1510.152</v>
      </c>
      <c r="J25" t="s">
        <v>10</v>
      </c>
    </row>
    <row r="26" spans="1:10" x14ac:dyDescent="0.3">
      <c r="A26" s="8"/>
    </row>
    <row r="57" spans="8:10" ht="16.2" x14ac:dyDescent="0.3">
      <c r="H57" t="s">
        <v>9</v>
      </c>
      <c r="I57">
        <f>I6</f>
        <v>2161.6640000000002</v>
      </c>
      <c r="J57" t="s">
        <v>10</v>
      </c>
    </row>
    <row r="58" spans="8:10" ht="16.2" x14ac:dyDescent="0.3">
      <c r="H58" t="s">
        <v>12</v>
      </c>
      <c r="I58">
        <f>I7</f>
        <v>1618.3679999999999</v>
      </c>
      <c r="J58" t="s">
        <v>10</v>
      </c>
    </row>
    <row r="59" spans="8:10" ht="16.2" x14ac:dyDescent="0.3">
      <c r="H59" t="s">
        <v>14</v>
      </c>
      <c r="I59">
        <f>I8</f>
        <v>175.61600000000001</v>
      </c>
      <c r="J59" t="s">
        <v>10</v>
      </c>
    </row>
    <row r="60" spans="8:10" ht="16.2" x14ac:dyDescent="0.3">
      <c r="H60" t="s">
        <v>16</v>
      </c>
      <c r="I60">
        <f>I9</f>
        <v>45.847999999999999</v>
      </c>
      <c r="J60" t="s">
        <v>10</v>
      </c>
    </row>
    <row r="61" spans="8:10" ht="16.2" x14ac:dyDescent="0.3">
      <c r="H61" t="s">
        <v>17</v>
      </c>
      <c r="I61">
        <f>I10</f>
        <v>45.512</v>
      </c>
      <c r="J61" t="s">
        <v>10</v>
      </c>
    </row>
    <row r="62" spans="8:10" ht="16.2" x14ac:dyDescent="0.3">
      <c r="H62" t="s">
        <v>26</v>
      </c>
      <c r="I62">
        <f>I57-SUM(I58:I61)</f>
        <v>276.32000000000039</v>
      </c>
      <c r="J62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Opr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PepsiCO</dc:creator>
  <cp:lastModifiedBy>MAX</cp:lastModifiedBy>
  <dcterms:created xsi:type="dcterms:W3CDTF">2020-06-26T06:35:51Z</dcterms:created>
  <dcterms:modified xsi:type="dcterms:W3CDTF">2020-06-28T20:34:45Z</dcterms:modified>
</cp:coreProperties>
</file>