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8800" windowHeight="12432"/>
  </bookViews>
  <sheets>
    <sheet name="Лист1" sheetId="1" r:id="rId1"/>
    <sheet name="Opr" sheetId="2" r:id="rId2"/>
  </sheets>
  <externalReferences>
    <externalReference r:id="rId3"/>
    <externalReference r:id="rId4"/>
  </externalReferences>
  <definedNames>
    <definedName name="erBis">[1]Konfiguration!$B$8</definedName>
    <definedName name="erIntervallEinheit">[2]Konfiguration!$B$10</definedName>
    <definedName name="erProtokollTyp">[2]Konfiguration!$B$6</definedName>
    <definedName name="erRequestType">[1]Konfiguration!$B$17</definedName>
    <definedName name="erUserName">[1]Konfiguration!$B$16</definedName>
    <definedName name="erVon">[1]Konfiguration!$B$7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63" i="2" s="1"/>
  <c r="F19" i="2"/>
  <c r="F62" i="2" s="1"/>
  <c r="D19" i="2"/>
  <c r="F18" i="2"/>
  <c r="F61" i="2" s="1"/>
  <c r="D18" i="2"/>
  <c r="F7" i="2" s="1"/>
  <c r="F54" i="2" s="1"/>
  <c r="D17" i="2"/>
  <c r="D16" i="2"/>
  <c r="D15" i="2"/>
  <c r="D14" i="2"/>
  <c r="D13" i="2"/>
  <c r="F12" i="2"/>
  <c r="F57" i="2" s="1"/>
  <c r="D12" i="2"/>
  <c r="F11" i="2"/>
  <c r="F56" i="2" s="1"/>
  <c r="D11" i="2"/>
  <c r="F16" i="2" s="1"/>
  <c r="F60" i="2" s="1"/>
  <c r="D10" i="2"/>
  <c r="F14" i="2" s="1"/>
  <c r="F59" i="2" s="1"/>
  <c r="D9" i="2"/>
  <c r="D8" i="2"/>
  <c r="F9" i="2" s="1"/>
  <c r="F55" i="2" s="1"/>
  <c r="J7" i="2"/>
  <c r="F65" i="2" s="1"/>
  <c r="D7" i="2"/>
  <c r="F6" i="2"/>
  <c r="F53" i="2" s="1"/>
  <c r="D6" i="2"/>
  <c r="J4" i="2"/>
  <c r="F4" i="2"/>
  <c r="J6" i="2" l="1"/>
  <c r="F64" i="2" s="1"/>
  <c r="F13" i="2"/>
  <c r="F58" i="2" s="1"/>
  <c r="F66" i="2" s="1"/>
</calcChain>
</file>

<file path=xl/sharedStrings.xml><?xml version="1.0" encoding="utf-8"?>
<sst xmlns="http://schemas.openxmlformats.org/spreadsheetml/2006/main" count="84" uniqueCount="45">
  <si>
    <t>Отчет о потребленной воды</t>
  </si>
  <si>
    <t>Отчетный период:</t>
  </si>
  <si>
    <t>FM100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</si>
  <si>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</si>
  <si>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FM101</t>
  </si>
  <si>
    <t>FM11 (Вода на квасное отделение)</t>
  </si>
  <si>
    <t>FM14(ППГД1,ППГД2,АБК,СГП,ГВС)</t>
  </si>
  <si>
    <r>
      <t>м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</si>
  <si>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t>Вода на 4 л.р. Производство</t>
  </si>
  <si>
    <t>FM09 (Охладитель продувок)</t>
  </si>
  <si>
    <t>Вода на 4 л.р. В продукт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</si>
  <si>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</si>
  <si>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Вода на 3 л.р. Производство</t>
  </si>
  <si>
    <t>Вода на 3 л.р. В продукт</t>
  </si>
  <si>
    <t>FM08 (Подпитка контура охлаждения завода)</t>
  </si>
  <si>
    <t>FM10 (Подпитка паровых котлов)</t>
  </si>
  <si>
    <t>FM13(Купажка+CIP)</t>
  </si>
  <si>
    <t>Вода на 2 л.р. Производство</t>
  </si>
  <si>
    <t>Вода на 2 л.р. В продукт</t>
  </si>
  <si>
    <t>Вода на 1 л.р. Производство</t>
  </si>
  <si>
    <t>Вода на 1 л.р. В продукт</t>
  </si>
  <si>
    <t>FM06 (Padovan 2)</t>
  </si>
  <si>
    <t>FM07 (Padovan 1)</t>
  </si>
  <si>
    <t>FM203(Рассол с водоподготовки)</t>
  </si>
  <si>
    <t>FM12(Вода на 4 л.р.)</t>
  </si>
  <si>
    <t>FM01 (Вода на 3 л.р.)</t>
  </si>
  <si>
    <t>FM04 (Вода на 2 л.р.)</t>
  </si>
  <si>
    <t>FM05 (Вода на 1 л.р.)</t>
  </si>
  <si>
    <t>не учтённые</t>
  </si>
  <si>
    <t>FM01_SUM</t>
  </si>
  <si>
    <t>FM02_SUM</t>
  </si>
  <si>
    <t>FM03_SUM</t>
  </si>
  <si>
    <t>FM04_SUM</t>
  </si>
  <si>
    <t>FM05_SUM</t>
  </si>
  <si>
    <t>FM06_SUM</t>
  </si>
  <si>
    <t>FM07_SUM</t>
  </si>
  <si>
    <t>FM08_SUM</t>
  </si>
  <si>
    <t>FM09_SUM</t>
  </si>
  <si>
    <t>FM10_SUM</t>
  </si>
  <si>
    <t>FM11_SUM</t>
  </si>
  <si>
    <t>FM12_SUM</t>
  </si>
  <si>
    <t>GFM1_SUM</t>
  </si>
  <si>
    <t>GFM2_SUM</t>
  </si>
  <si>
    <t>GFM3_SUM</t>
  </si>
  <si>
    <t>GFM4_SUM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</si>
</sst>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name val="Arial"/>
      <family val="2"/>
    </font>
    <font>
      <b/>
      <sz val="12"/>
      <name val="Arial"/>
      <family val="2"/>
    </font>
    <font>
      <vertAlign val="super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 applyProtection="1">
      <alignment horizontal="left"/>
    </xf>
    <xf numFmtId="0" fontId="0" fillId="0" borderId="1" xfId="0" applyBorder="1" applyProtection="1"/>
    <xf numFmtId="0" fontId="3" fillId="0" borderId="0" xfId="0" applyFont="1" applyProtection="1"/>
    <xf numFmtId="22" fontId="0" fillId="0" borderId="0" xfId="0" applyNumberFormat="1"/>
    <xf numFmtId="0" fontId="0" fillId="0" borderId="0" xfId="0" applyProtection="1"/>
    <xf numFmtId="0" fontId="0" fillId="0" borderId="2" xfId="0" applyBorder="1" applyAlignment="1">
      <alignment horizontal="left" vertical="top"/>
    </xf>
    <xf numFmtId="0" fontId="0" fillId="0" borderId="2" xfId="0" applyBorder="1"/>
    <xf numFmtId="0" fontId="1" fillId="0" borderId="0" xfId="0" applyFont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FM100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Opr!$E$6:$E$20</c:f>
              <c:strCache>
                <c:ptCount val="15"/>
                <c:pt idx="0">
                  <c:v>FM11 (Вода на квасное отделение)</c:v>
                </c:pt>
                <c:pt idx="1">
                  <c:v>Вода на 4 л.р. Производство</c:v>
                </c:pt>
                <c:pt idx="2">
                  <c:v>Вода на 4 л.р. В продукт</c:v>
                </c:pt>
                <c:pt idx="3">
                  <c:v>Вода на 3 л.р. Производство</c:v>
                </c:pt>
                <c:pt idx="4">
                  <c:v>Вода на 3 л.р. В продукт</c:v>
                </c:pt>
                <c:pt idx="5">
                  <c:v>FM08 (Подпитка контура охлаждения завода)</c:v>
                </c:pt>
                <c:pt idx="6">
                  <c:v>FM10 (Подпитка паровых котлов)</c:v>
                </c:pt>
                <c:pt idx="7">
                  <c:v>FM13(Купажка+CIP)</c:v>
                </c:pt>
                <c:pt idx="8">
                  <c:v>Вода на 2 л.р. Производство</c:v>
                </c:pt>
                <c:pt idx="9">
                  <c:v>Вода на 2 л.р. В продукт</c:v>
                </c:pt>
                <c:pt idx="10">
                  <c:v>Вода на 1 л.р. Производство</c:v>
                </c:pt>
                <c:pt idx="11">
                  <c:v>Вода на 1 л.р. В продукт</c:v>
                </c:pt>
                <c:pt idx="12">
                  <c:v>FM06 (Padovan 2)</c:v>
                </c:pt>
                <c:pt idx="13">
                  <c:v>FM07 (Padovan 1)</c:v>
                </c:pt>
                <c:pt idx="14">
                  <c:v>FM203(Рассол с водоподготовки)</c:v>
                </c:pt>
              </c:strCache>
            </c:strRef>
          </c:cat>
          <c:val>
            <c:numRef>
              <c:f>Opr!$F$6:$F$20</c:f>
              <c:numCache>
                <c:formatCode>General</c:formatCode>
                <c:ptCount val="15"/>
                <c:pt idx="0">
                  <c:v>5.3137402343750004</c:v>
                </c:pt>
                <c:pt idx="1">
                  <c:v>131.672</c:v>
                </c:pt>
                <c:pt idx="2">
                  <c:v>0</c:v>
                </c:pt>
                <c:pt idx="3">
                  <c:v>2551.136</c:v>
                </c:pt>
                <c:pt idx="4">
                  <c:v>0</c:v>
                </c:pt>
                <c:pt idx="5">
                  <c:v>365.82400000000001</c:v>
                </c:pt>
                <c:pt idx="6">
                  <c:v>339.76799999999997</c:v>
                </c:pt>
                <c:pt idx="7">
                  <c:v>1510.152</c:v>
                </c:pt>
                <c:pt idx="8">
                  <c:v>1618.3679999999999</c:v>
                </c:pt>
                <c:pt idx="9">
                  <c:v>0</c:v>
                </c:pt>
                <c:pt idx="10">
                  <c:v>175.61600000000001</c:v>
                </c:pt>
                <c:pt idx="11">
                  <c:v>0</c:v>
                </c:pt>
                <c:pt idx="12">
                  <c:v>45.847999999999999</c:v>
                </c:pt>
                <c:pt idx="13">
                  <c:v>45.512</c:v>
                </c:pt>
                <c:pt idx="14">
                  <c:v>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A-4B89-8AC7-182309C2A8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FM101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Opr!$I$6:$I$7</c:f>
              <c:strCache>
                <c:ptCount val="2"/>
                <c:pt idx="0">
                  <c:v>FM14(ППГД1,ППГД2,АБК,СГП,ГВС)</c:v>
                </c:pt>
                <c:pt idx="1">
                  <c:v>FM09 (Охладитель продувок)</c:v>
                </c:pt>
              </c:strCache>
            </c:strRef>
          </c:cat>
          <c:val>
            <c:numRef>
              <c:f>Opr!$J$6:$J$7</c:f>
              <c:numCache>
                <c:formatCode>General</c:formatCode>
                <c:ptCount val="2"/>
                <c:pt idx="0">
                  <c:v>209.68799999999999</c:v>
                </c:pt>
                <c:pt idx="1">
                  <c:v>270.31200000000001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F-48A8-ACD5-8932120CF2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Расход воды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Opr!$E$53:$E$66</c:f>
              <c:strCache>
                <c:ptCount val="14"/>
                <c:pt idx="0">
                  <c:v>FM11 (Вода на квасное отделение)</c:v>
                </c:pt>
                <c:pt idx="1">
                  <c:v>FM12(Вода на 4 л.р.)</c:v>
                </c:pt>
                <c:pt idx="2">
                  <c:v>FM01 (Вода на 3 л.р.)</c:v>
                </c:pt>
                <c:pt idx="3">
                  <c:v>FM08 (Подпитка контура охлаждения завода)</c:v>
                </c:pt>
                <c:pt idx="4">
                  <c:v>FM10 (Подпитка паровых котлов)</c:v>
                </c:pt>
                <c:pt idx="5">
                  <c:v>FM13(Купажка+CIP)</c:v>
                </c:pt>
                <c:pt idx="6">
                  <c:v>FM04 (Вода на 2 л.р.)</c:v>
                </c:pt>
                <c:pt idx="7">
                  <c:v>FM05 (Вода на 1 л.р.)</c:v>
                </c:pt>
                <c:pt idx="8">
                  <c:v>FM06 (Padovan 2)</c:v>
                </c:pt>
                <c:pt idx="9">
                  <c:v>FM07 (Padovan 1)</c:v>
                </c:pt>
                <c:pt idx="10">
                  <c:v>FM203(Рассол с водоподготовки)</c:v>
                </c:pt>
                <c:pt idx="11">
                  <c:v>FM14(ППГД1,ППГД2,АБК,СГП,ГВС)</c:v>
                </c:pt>
                <c:pt idx="12">
                  <c:v>FM09 (Охладитель продувок)</c:v>
                </c:pt>
                <c:pt idx="13">
                  <c:v>не учтённые</c:v>
                </c:pt>
              </c:strCache>
            </c:strRef>
          </c:cat>
          <c:val>
            <c:numRef>
              <c:f>Opr!$F$53:$F$66</c:f>
              <c:numCache>
                <c:formatCode>General</c:formatCode>
                <c:ptCount val="14"/>
                <c:pt idx="0">
                  <c:v>5.3137402343750004</c:v>
                </c:pt>
                <c:pt idx="1">
                  <c:v>131.672</c:v>
                </c:pt>
                <c:pt idx="2">
                  <c:v>2551.136</c:v>
                </c:pt>
                <c:pt idx="3">
                  <c:v>365.82400000000001</c:v>
                </c:pt>
                <c:pt idx="4">
                  <c:v>339.76799999999997</c:v>
                </c:pt>
                <c:pt idx="5">
                  <c:v>1510.152</c:v>
                </c:pt>
                <c:pt idx="6">
                  <c:v>1618.3679999999999</c:v>
                </c:pt>
                <c:pt idx="7">
                  <c:v>175.61600000000001</c:v>
                </c:pt>
                <c:pt idx="8">
                  <c:v>45.847999999999999</c:v>
                </c:pt>
                <c:pt idx="9">
                  <c:v>45.512</c:v>
                </c:pt>
                <c:pt idx="10">
                  <c:v>2128</c:v>
                </c:pt>
                <c:pt idx="11">
                  <c:v>209.68799999999999</c:v>
                </c:pt>
                <c:pt idx="12">
                  <c:v>270.31200000000001</c:v>
                </c:pt>
                <c:pt idx="13">
                  <c:v>6941.7902597656248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8-4CAE-94B6-938C8FC83BC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57148</xdr:colOff>
      <xdr:row>21</xdr:row>
      <xdr:rowOff>104775</xdr:rowOff>
    </xdr:from>
    <xdr:to>
      <xdr:col>8</xdr:col>
      <xdr:colOff>1323975</xdr:colOff>
      <xdr:row>51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1581150</xdr:colOff>
      <xdr:row>21</xdr:row>
      <xdr:rowOff>138112</xdr:rowOff>
    </xdr:from>
    <xdr:to>
      <xdr:col>12</xdr:col>
      <xdr:colOff>228600</xdr:colOff>
      <xdr:row>40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66</xdr:row>
      <xdr:rowOff>128585</xdr:rowOff>
    </xdr:from>
    <xdr:to>
      <xdr:col>10</xdr:col>
      <xdr:colOff>28575</xdr:colOff>
      <xdr:row>91</xdr:row>
      <xdr:rowOff>47624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GlobalEnergyRepor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DayEnergy_Q1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iguration"/>
      <sheetName val="Opr"/>
    </sheetNames>
    <sheetDataSet>
      <sheetData sheetId="0">
        <row r="7">
          <cell r="B7">
            <v>41491.333333333336</v>
          </cell>
        </row>
        <row r="8">
          <cell r="B8">
            <v>41492.333321759259</v>
          </cell>
        </row>
        <row r="16">
          <cell r="B16" t="str">
            <v>Administrator</v>
          </cell>
        </row>
        <row r="17">
          <cell r="B17" t="str">
            <v>Manual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iguration"/>
      <sheetName val="Std"/>
      <sheetName val="Sheet1"/>
    </sheetNames>
    <sheetDataSet>
      <sheetData sheetId="0">
        <row r="6">
          <cell r="B6" t="str">
            <v>Суточный</v>
          </cell>
        </row>
        <row r="10">
          <cell r="B10">
            <v>3</v>
          </cell>
        </row>
      </sheetData>
      <sheetData sheetId="1">
        <row r="28">
          <cell r="B28" t="str">
            <v>08:00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N12" sqref="N12"/>
    </sheetView>
  </sheetViews>
  <sheetFormatPr defaultRowHeight="14.4" x14ac:dyDescent="0.3"/>
  <cols>
    <col min="1" max="1" width="12.88671875" customWidth="1"/>
    <col min="2" max="2" width="30.5546875" customWidth="1"/>
    <col min="3" max="3" width="37.33203125" customWidth="1"/>
  </cols>
  <sheetData>
    <row r="1" spans="1:1" x14ac:dyDescent="0.3">
      <c r="A1" t="s">
        <v>29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32</v>
      </c>
    </row>
    <row r="5" spans="1:1" x14ac:dyDescent="0.3">
      <c r="A5" t="s">
        <v>33</v>
      </c>
    </row>
    <row r="6" spans="1:1" x14ac:dyDescent="0.3">
      <c r="A6" t="s">
        <v>34</v>
      </c>
    </row>
    <row r="7" spans="1:1" x14ac:dyDescent="0.3">
      <c r="A7" t="s">
        <v>35</v>
      </c>
    </row>
    <row r="8" spans="1:1" x14ac:dyDescent="0.3">
      <c r="A8" t="s">
        <v>36</v>
      </c>
    </row>
    <row r="9" spans="1:1" x14ac:dyDescent="0.3">
      <c r="A9" t="s">
        <v>37</v>
      </c>
    </row>
    <row r="10" spans="1:1" x14ac:dyDescent="0.3">
      <c r="A10" t="s">
        <v>38</v>
      </c>
    </row>
    <row r="11" spans="1:1" x14ac:dyDescent="0.3">
      <c r="A11" t="s">
        <v>39</v>
      </c>
    </row>
    <row r="12" spans="1:1" x14ac:dyDescent="0.3">
      <c r="A12" t="s">
        <v>40</v>
      </c>
    </row>
    <row r="13" spans="1:1" x14ac:dyDescent="0.3">
      <c r="A13" t="s">
        <v>41</v>
      </c>
    </row>
    <row r="14" spans="1:1" x14ac:dyDescent="0.3">
      <c r="A14" t="s">
        <v>42</v>
      </c>
    </row>
    <row r="15" spans="1:1" x14ac:dyDescent="0.3">
      <c r="A15" t="s">
        <v>43</v>
      </c>
    </row>
    <row r="16" spans="1:1" x14ac:dyDescent="0.3">
      <c r="A1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iag_all"/>
  <dimension ref="B1:K66"/>
  <sheetViews>
    <sheetView workbookViewId="0">
      <selection activeCell="J7" sqref="J7"/>
    </sheetView>
  </sheetViews>
  <sheetFormatPr defaultRowHeight="14.4" x14ac:dyDescent="0.3"/>
  <cols>
    <col min="1" max="1" width="7.5546875" customWidth="1"/>
    <col min="2" max="2" width="14.77734375" customWidth="1"/>
    <col min="3" max="3" width="17.33203125" customWidth="1"/>
    <col min="4" max="4" width="15.33203125" customWidth="1"/>
    <col min="5" max="5" width="52.33203125" bestFit="1" customWidth="1"/>
    <col min="6" max="6" width="21" customWidth="1"/>
    <col min="7" max="8" width="18.44140625" customWidth="1"/>
    <col min="9" max="9" width="35.6640625" bestFit="1" customWidth="1"/>
    <col min="10" max="11" width="18.5546875" customWidth="1"/>
    <col min="12" max="12" width="18.33203125" customWidth="1"/>
  </cols>
  <sheetData>
    <row r="1" spans="2:11" ht="23.4" thickBot="1" x14ac:dyDescent="0.45">
      <c r="E1" s="1" t="s">
        <v>0</v>
      </c>
      <c r="F1" s="2"/>
      <c r="G1" s="2"/>
      <c r="H1" s="2"/>
      <c r="I1" s="2"/>
      <c r="J1" s="2"/>
      <c r="K1" s="2"/>
    </row>
    <row r="2" spans="2:11" ht="15.6" x14ac:dyDescent="0.3">
      <c r="E2" s="3" t="s">
        <v>1</v>
      </c>
      <c r="F2" s="4">
        <v>43983.333333333336</v>
      </c>
      <c r="G2" s="4">
        <v>43989.333333333336</v>
      </c>
      <c r="H2" s="4"/>
      <c r="K2" s="5"/>
    </row>
    <row r="3" spans="2:11" ht="15.6" x14ac:dyDescent="0.3">
      <c r="E3" s="3"/>
      <c r="F3" s="4"/>
      <c r="G3" s="4"/>
      <c r="H3" s="4"/>
      <c r="K3" s="5"/>
    </row>
    <row r="4" spans="2:11" ht="16.2" x14ac:dyDescent="0.3">
      <c r="E4" s="6" t="s">
        <v>2</v>
      </c>
      <c r="F4" s="7">
        <f>C6-B6</f>
        <v>15859</v>
      </c>
      <c r="G4" s="7" t="s">
        <v>3</v>
      </c>
      <c r="I4" s="6" t="s">
        <v>4</v>
      </c>
      <c r="J4" s="7">
        <f>C7-B7</f>
        <v>480</v>
      </c>
      <c r="K4" s="7" t="s">
        <v>3</v>
      </c>
    </row>
    <row r="6" spans="2:11" ht="16.2" x14ac:dyDescent="0.3">
      <c r="B6">
        <v>2164659</v>
      </c>
      <c r="C6">
        <v>2180518</v>
      </c>
      <c r="D6">
        <f>(C6-B6)/1000</f>
        <v>15.859</v>
      </c>
      <c r="E6" s="7" t="s">
        <v>5</v>
      </c>
      <c r="F6" s="7">
        <f>(C17-B17)/1000</f>
        <v>5.3137402343750004</v>
      </c>
      <c r="G6" s="7" t="s">
        <v>3</v>
      </c>
      <c r="I6" s="7" t="s">
        <v>6</v>
      </c>
      <c r="J6" s="7">
        <f>J4-J7</f>
        <v>209.68799999999999</v>
      </c>
      <c r="K6" s="8" t="s">
        <v>7</v>
      </c>
    </row>
    <row r="7" spans="2:11" ht="16.2" x14ac:dyDescent="0.3">
      <c r="B7">
        <v>120863</v>
      </c>
      <c r="C7">
        <v>121343</v>
      </c>
      <c r="D7">
        <f>(C7-B7)/1000</f>
        <v>0.48</v>
      </c>
      <c r="E7" s="7" t="s">
        <v>8</v>
      </c>
      <c r="F7" s="7">
        <f>D18-F8</f>
        <v>131.672</v>
      </c>
      <c r="G7" s="7" t="s">
        <v>3</v>
      </c>
      <c r="I7" s="7" t="s">
        <v>9</v>
      </c>
      <c r="J7" s="7">
        <f>(C15-B15)/1000</f>
        <v>270.31200000000001</v>
      </c>
      <c r="K7" s="8" t="s">
        <v>7</v>
      </c>
    </row>
    <row r="8" spans="2:11" ht="16.2" x14ac:dyDescent="0.3">
      <c r="B8">
        <v>312142816</v>
      </c>
      <c r="C8">
        <v>314693952</v>
      </c>
      <c r="D8">
        <f>(C8-B8)/1000</f>
        <v>2551.136</v>
      </c>
      <c r="E8" s="7" t="s">
        <v>10</v>
      </c>
      <c r="F8" s="7">
        <v>0</v>
      </c>
      <c r="G8" s="7" t="s">
        <v>11</v>
      </c>
      <c r="I8" s="9"/>
      <c r="J8" s="9"/>
      <c r="K8" s="8"/>
    </row>
    <row r="9" spans="2:11" ht="16.2" x14ac:dyDescent="0.3">
      <c r="B9">
        <v>916615936</v>
      </c>
      <c r="C9">
        <v>918831680</v>
      </c>
      <c r="D9">
        <f>(C9-B9)/1000</f>
        <v>2215.7440000000001</v>
      </c>
      <c r="E9" s="7" t="s">
        <v>12</v>
      </c>
      <c r="F9" s="7">
        <f>D8-F10</f>
        <v>2551.136</v>
      </c>
      <c r="G9" s="7" t="s">
        <v>11</v>
      </c>
    </row>
    <row r="10" spans="2:11" ht="16.2" x14ac:dyDescent="0.3">
      <c r="B10">
        <v>579508928</v>
      </c>
      <c r="C10">
        <v>581127296</v>
      </c>
      <c r="D10">
        <f t="shared" ref="D10:D19" si="0">(C10-B10)/1000</f>
        <v>1618.3679999999999</v>
      </c>
      <c r="E10" s="7" t="s">
        <v>13</v>
      </c>
      <c r="F10" s="7">
        <v>0</v>
      </c>
      <c r="G10" s="7" t="s">
        <v>11</v>
      </c>
    </row>
    <row r="11" spans="2:11" ht="16.2" x14ac:dyDescent="0.3">
      <c r="B11">
        <v>292173440</v>
      </c>
      <c r="C11">
        <v>292349056</v>
      </c>
      <c r="D11">
        <f t="shared" si="0"/>
        <v>175.61600000000001</v>
      </c>
      <c r="E11" s="7" t="s">
        <v>14</v>
      </c>
      <c r="F11" s="7">
        <f>(C14-B14)/1000</f>
        <v>365.82400000000001</v>
      </c>
      <c r="G11" s="7" t="s">
        <v>11</v>
      </c>
    </row>
    <row r="12" spans="2:11" ht="16.2" x14ac:dyDescent="0.3">
      <c r="B12">
        <v>89442640</v>
      </c>
      <c r="C12">
        <v>89488488</v>
      </c>
      <c r="D12">
        <f t="shared" si="0"/>
        <v>45.847999999999999</v>
      </c>
      <c r="E12" s="7" t="s">
        <v>15</v>
      </c>
      <c r="F12" s="7">
        <f>(C16-B16)/1000</f>
        <v>339.76799999999997</v>
      </c>
      <c r="G12" s="7" t="s">
        <v>11</v>
      </c>
    </row>
    <row r="13" spans="2:11" ht="16.2" x14ac:dyDescent="0.3">
      <c r="B13">
        <v>53891108</v>
      </c>
      <c r="C13">
        <v>53936620</v>
      </c>
      <c r="D13">
        <f t="shared" si="0"/>
        <v>45.512</v>
      </c>
      <c r="E13" s="10" t="s">
        <v>16</v>
      </c>
      <c r="F13" s="7">
        <f>D9-F11-F12</f>
        <v>1510.152</v>
      </c>
      <c r="G13" s="7" t="s">
        <v>11</v>
      </c>
    </row>
    <row r="14" spans="2:11" ht="16.2" x14ac:dyDescent="0.3">
      <c r="B14">
        <v>237586960</v>
      </c>
      <c r="C14">
        <v>237952784</v>
      </c>
      <c r="D14">
        <f t="shared" si="0"/>
        <v>365.82400000000001</v>
      </c>
      <c r="E14" s="7" t="s">
        <v>17</v>
      </c>
      <c r="F14" s="7">
        <f>D10-F15</f>
        <v>1618.3679999999999</v>
      </c>
      <c r="G14" s="7" t="s">
        <v>11</v>
      </c>
    </row>
    <row r="15" spans="2:11" ht="16.2" x14ac:dyDescent="0.3">
      <c r="B15">
        <v>73997864</v>
      </c>
      <c r="C15">
        <v>74268176</v>
      </c>
      <c r="D15">
        <f t="shared" si="0"/>
        <v>270.31200000000001</v>
      </c>
      <c r="E15" s="7" t="s">
        <v>18</v>
      </c>
      <c r="F15" s="7">
        <v>0</v>
      </c>
      <c r="G15" s="7" t="s">
        <v>11</v>
      </c>
    </row>
    <row r="16" spans="2:11" ht="16.2" x14ac:dyDescent="0.3">
      <c r="B16">
        <v>79201120</v>
      </c>
      <c r="C16">
        <v>79540888</v>
      </c>
      <c r="D16">
        <f t="shared" si="0"/>
        <v>339.76799999999997</v>
      </c>
      <c r="E16" s="7" t="s">
        <v>19</v>
      </c>
      <c r="F16" s="7">
        <f>D11-F17</f>
        <v>175.61600000000001</v>
      </c>
      <c r="G16" s="7" t="s">
        <v>11</v>
      </c>
    </row>
    <row r="17" spans="2:7" ht="16.2" x14ac:dyDescent="0.3">
      <c r="B17">
        <v>18998.71484375</v>
      </c>
      <c r="C17">
        <v>24312.455078125</v>
      </c>
      <c r="D17">
        <f t="shared" si="0"/>
        <v>5.3137402343750004</v>
      </c>
      <c r="E17" s="7" t="s">
        <v>20</v>
      </c>
      <c r="F17" s="7">
        <v>0</v>
      </c>
      <c r="G17" s="7" t="s">
        <v>11</v>
      </c>
    </row>
    <row r="18" spans="2:7" ht="16.2" x14ac:dyDescent="0.3">
      <c r="B18">
        <v>107222408</v>
      </c>
      <c r="C18">
        <v>107354080</v>
      </c>
      <c r="D18">
        <f t="shared" si="0"/>
        <v>131.672</v>
      </c>
      <c r="E18" s="7" t="s">
        <v>21</v>
      </c>
      <c r="F18" s="7">
        <f>(C12-B12)/1000</f>
        <v>45.847999999999999</v>
      </c>
      <c r="G18" s="7" t="s">
        <v>11</v>
      </c>
    </row>
    <row r="19" spans="2:7" ht="16.2" x14ac:dyDescent="0.3">
      <c r="B19">
        <v>389943</v>
      </c>
      <c r="C19">
        <v>392071</v>
      </c>
      <c r="D19">
        <f t="shared" si="0"/>
        <v>2.1280000000000001</v>
      </c>
      <c r="E19" s="7" t="s">
        <v>22</v>
      </c>
      <c r="F19" s="7">
        <f>(C13-B13)/1000</f>
        <v>45.512</v>
      </c>
      <c r="G19" s="7" t="s">
        <v>11</v>
      </c>
    </row>
    <row r="20" spans="2:7" ht="16.2" x14ac:dyDescent="0.3">
      <c r="E20" s="10" t="s">
        <v>23</v>
      </c>
      <c r="F20" s="7">
        <f>C19-B19</f>
        <v>2128</v>
      </c>
      <c r="G20" s="7" t="s">
        <v>11</v>
      </c>
    </row>
    <row r="21" spans="2:7" x14ac:dyDescent="0.3">
      <c r="E21" s="11"/>
      <c r="F21" s="9"/>
      <c r="G21" s="9"/>
    </row>
    <row r="22" spans="2:7" x14ac:dyDescent="0.3">
      <c r="E22" s="11"/>
      <c r="F22" s="9"/>
      <c r="G22" s="9"/>
    </row>
    <row r="23" spans="2:7" x14ac:dyDescent="0.3">
      <c r="E23" s="11"/>
      <c r="F23" s="9"/>
      <c r="G23" s="9"/>
    </row>
    <row r="24" spans="2:7" x14ac:dyDescent="0.3">
      <c r="E24" s="11"/>
      <c r="F24" s="9"/>
      <c r="G24" s="9"/>
    </row>
    <row r="25" spans="2:7" x14ac:dyDescent="0.3">
      <c r="E25" s="11"/>
      <c r="F25" s="9"/>
      <c r="G25" s="9"/>
    </row>
    <row r="26" spans="2:7" x14ac:dyDescent="0.3">
      <c r="E26" s="11"/>
      <c r="F26" s="9"/>
      <c r="G26" s="9"/>
    </row>
    <row r="27" spans="2:7" x14ac:dyDescent="0.3">
      <c r="E27" s="11"/>
      <c r="F27" s="9"/>
      <c r="G27" s="9"/>
    </row>
    <row r="28" spans="2:7" x14ac:dyDescent="0.3">
      <c r="E28" s="11"/>
      <c r="F28" s="9"/>
      <c r="G28" s="9"/>
    </row>
    <row r="29" spans="2:7" x14ac:dyDescent="0.3">
      <c r="E29" s="11"/>
      <c r="F29" s="9"/>
      <c r="G29" s="9"/>
    </row>
    <row r="30" spans="2:7" x14ac:dyDescent="0.3">
      <c r="E30" s="11"/>
      <c r="F30" s="9"/>
      <c r="G30" s="9"/>
    </row>
    <row r="35" spans="7:8" x14ac:dyDescent="0.3">
      <c r="G35" s="9"/>
      <c r="H35" s="9"/>
    </row>
    <row r="53" spans="5:7" ht="16.2" x14ac:dyDescent="0.3">
      <c r="E53" s="7" t="s">
        <v>5</v>
      </c>
      <c r="F53" s="7">
        <f>F6</f>
        <v>5.3137402343750004</v>
      </c>
      <c r="G53" s="7" t="s">
        <v>3</v>
      </c>
    </row>
    <row r="54" spans="5:7" ht="16.2" x14ac:dyDescent="0.3">
      <c r="E54" s="7" t="s">
        <v>24</v>
      </c>
      <c r="F54" s="7">
        <f>F7</f>
        <v>131.672</v>
      </c>
      <c r="G54" s="7" t="s">
        <v>3</v>
      </c>
    </row>
    <row r="55" spans="5:7" ht="16.2" x14ac:dyDescent="0.3">
      <c r="E55" s="7" t="s">
        <v>25</v>
      </c>
      <c r="F55" s="7">
        <f>F9</f>
        <v>2551.136</v>
      </c>
      <c r="G55" s="7" t="s">
        <v>11</v>
      </c>
    </row>
    <row r="56" spans="5:7" ht="16.2" x14ac:dyDescent="0.3">
      <c r="E56" s="7" t="s">
        <v>14</v>
      </c>
      <c r="F56" s="7">
        <f>F11</f>
        <v>365.82400000000001</v>
      </c>
      <c r="G56" s="7" t="s">
        <v>11</v>
      </c>
    </row>
    <row r="57" spans="5:7" ht="16.2" x14ac:dyDescent="0.3">
      <c r="E57" s="7" t="s">
        <v>15</v>
      </c>
      <c r="F57" s="7">
        <f>F12</f>
        <v>339.76799999999997</v>
      </c>
      <c r="G57" s="7" t="s">
        <v>11</v>
      </c>
    </row>
    <row r="58" spans="5:7" ht="16.2" x14ac:dyDescent="0.3">
      <c r="E58" s="7" t="s">
        <v>16</v>
      </c>
      <c r="F58" s="7">
        <f>F13</f>
        <v>1510.152</v>
      </c>
      <c r="G58" s="7" t="s">
        <v>11</v>
      </c>
    </row>
    <row r="59" spans="5:7" ht="16.2" x14ac:dyDescent="0.3">
      <c r="E59" s="7" t="s">
        <v>26</v>
      </c>
      <c r="F59" s="7">
        <f>F14</f>
        <v>1618.3679999999999</v>
      </c>
      <c r="G59" s="7" t="s">
        <v>11</v>
      </c>
    </row>
    <row r="60" spans="5:7" ht="16.2" x14ac:dyDescent="0.3">
      <c r="E60" s="7" t="s">
        <v>27</v>
      </c>
      <c r="F60" s="7">
        <f>F16</f>
        <v>175.61600000000001</v>
      </c>
      <c r="G60" s="7" t="s">
        <v>11</v>
      </c>
    </row>
    <row r="61" spans="5:7" ht="16.2" x14ac:dyDescent="0.3">
      <c r="E61" s="7" t="s">
        <v>21</v>
      </c>
      <c r="F61" s="7">
        <f>F18</f>
        <v>45.847999999999999</v>
      </c>
      <c r="G61" s="7" t="s">
        <v>11</v>
      </c>
    </row>
    <row r="62" spans="5:7" ht="16.2" x14ac:dyDescent="0.3">
      <c r="E62" s="7" t="s">
        <v>22</v>
      </c>
      <c r="F62" s="7">
        <f>F19</f>
        <v>45.512</v>
      </c>
      <c r="G62" s="7" t="s">
        <v>11</v>
      </c>
    </row>
    <row r="63" spans="5:7" ht="16.2" x14ac:dyDescent="0.3">
      <c r="E63" s="7" t="s">
        <v>23</v>
      </c>
      <c r="F63" s="7">
        <f>F20</f>
        <v>2128</v>
      </c>
      <c r="G63" s="7" t="s">
        <v>11</v>
      </c>
    </row>
    <row r="64" spans="5:7" ht="16.2" x14ac:dyDescent="0.3">
      <c r="E64" s="7" t="s">
        <v>6</v>
      </c>
      <c r="F64" s="7">
        <f>J6</f>
        <v>209.68799999999999</v>
      </c>
      <c r="G64" s="7" t="s">
        <v>11</v>
      </c>
    </row>
    <row r="65" spans="5:7" ht="16.2" x14ac:dyDescent="0.3">
      <c r="E65" s="7" t="s">
        <v>9</v>
      </c>
      <c r="F65" s="7">
        <f>J7</f>
        <v>270.31200000000001</v>
      </c>
      <c r="G65" s="7" t="s">
        <v>11</v>
      </c>
    </row>
    <row r="66" spans="5:7" ht="16.2" x14ac:dyDescent="0.3">
      <c r="E66" s="7" t="s">
        <v>28</v>
      </c>
      <c r="F66" s="7">
        <f>F4+J4-SUM(F53:F65)</f>
        <v>6941.7902597656248</v>
      </c>
      <c r="G66" s="7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Opr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PepsiCO</dc:creator>
  <cp:lastModifiedBy>MAX</cp:lastModifiedBy>
  <dcterms:created xsi:type="dcterms:W3CDTF">2020-06-26T06:38:41Z</dcterms:created>
  <dcterms:modified xsi:type="dcterms:W3CDTF">2020-06-28T19:45:41Z</dcterms:modified>
</cp:coreProperties>
</file>