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stya\Desktop\study\3 курс\Теория систем и системный анализ\даня\5\"/>
    </mc:Choice>
  </mc:AlternateContent>
  <bookViews>
    <workbookView xWindow="0" yWindow="0" windowWidth="17256" windowHeight="5772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B78" i="1" l="1"/>
  <c r="H71" i="1"/>
  <c r="H53" i="1"/>
  <c r="B43" i="1"/>
  <c r="H36" i="1"/>
  <c r="G114" i="1"/>
  <c r="F114" i="1"/>
  <c r="E114" i="1"/>
  <c r="D114" i="1"/>
  <c r="C114" i="1"/>
  <c r="B114" i="1"/>
  <c r="H112" i="1"/>
  <c r="H111" i="1"/>
  <c r="H110" i="1"/>
  <c r="H109" i="1"/>
  <c r="H108" i="1"/>
  <c r="H107" i="1"/>
  <c r="G96" i="1"/>
  <c r="F96" i="1"/>
  <c r="E96" i="1"/>
  <c r="D96" i="1"/>
  <c r="C96" i="1"/>
  <c r="B96" i="1"/>
  <c r="H94" i="1"/>
  <c r="H93" i="1"/>
  <c r="H92" i="1"/>
  <c r="H91" i="1"/>
  <c r="H90" i="1"/>
  <c r="H89" i="1"/>
  <c r="G78" i="1"/>
  <c r="F78" i="1"/>
  <c r="E78" i="1"/>
  <c r="D78" i="1"/>
  <c r="C78" i="1"/>
  <c r="H76" i="1"/>
  <c r="H75" i="1"/>
  <c r="H74" i="1"/>
  <c r="H73" i="1"/>
  <c r="H72" i="1"/>
  <c r="G60" i="1"/>
  <c r="F60" i="1"/>
  <c r="E60" i="1"/>
  <c r="D60" i="1"/>
  <c r="C60" i="1"/>
  <c r="B60" i="1"/>
  <c r="H58" i="1"/>
  <c r="H57" i="1"/>
  <c r="H56" i="1"/>
  <c r="H55" i="1"/>
  <c r="H54" i="1"/>
  <c r="G43" i="1"/>
  <c r="F43" i="1"/>
  <c r="E43" i="1"/>
  <c r="D43" i="1"/>
  <c r="C43" i="1"/>
  <c r="H41" i="1"/>
  <c r="H40" i="1"/>
  <c r="H39" i="1"/>
  <c r="H38" i="1"/>
  <c r="H37" i="1"/>
  <c r="C26" i="1"/>
  <c r="D26" i="1"/>
  <c r="E26" i="1"/>
  <c r="F26" i="1"/>
  <c r="G26" i="1"/>
  <c r="B26" i="1"/>
  <c r="H20" i="1"/>
  <c r="H21" i="1"/>
  <c r="H22" i="1"/>
  <c r="H23" i="1"/>
  <c r="H24" i="1"/>
  <c r="H19" i="1"/>
  <c r="H2" i="1"/>
  <c r="H77" i="1" l="1"/>
  <c r="I71" i="1" s="1"/>
  <c r="E126" i="1" s="1"/>
  <c r="H42" i="1"/>
  <c r="I39" i="1" s="1"/>
  <c r="C129" i="1" s="1"/>
  <c r="H25" i="1"/>
  <c r="I19" i="1" s="1"/>
  <c r="H113" i="1"/>
  <c r="H95" i="1"/>
  <c r="H59" i="1"/>
  <c r="I53" i="1" s="1"/>
  <c r="C10" i="1"/>
  <c r="D10" i="1"/>
  <c r="E10" i="1"/>
  <c r="F10" i="1"/>
  <c r="G10" i="1"/>
  <c r="B10" i="1"/>
  <c r="H3" i="1"/>
  <c r="H4" i="1"/>
  <c r="H5" i="1"/>
  <c r="H6" i="1"/>
  <c r="H7" i="1"/>
  <c r="B79" i="1" l="1"/>
  <c r="E44" i="1"/>
  <c r="I36" i="1"/>
  <c r="B44" i="1" s="1"/>
  <c r="I38" i="1"/>
  <c r="I41" i="1"/>
  <c r="I37" i="1"/>
  <c r="I57" i="1"/>
  <c r="D130" i="1" s="1"/>
  <c r="I40" i="1"/>
  <c r="I21" i="1"/>
  <c r="B128" i="1" s="1"/>
  <c r="I23" i="1"/>
  <c r="B130" i="1" s="1"/>
  <c r="B126" i="1"/>
  <c r="B27" i="1"/>
  <c r="D126" i="1"/>
  <c r="B61" i="1"/>
  <c r="I54" i="1"/>
  <c r="I58" i="1"/>
  <c r="I55" i="1"/>
  <c r="I20" i="1"/>
  <c r="I22" i="1"/>
  <c r="I24" i="1"/>
  <c r="I56" i="1"/>
  <c r="I112" i="1"/>
  <c r="I109" i="1"/>
  <c r="I107" i="1"/>
  <c r="I110" i="1"/>
  <c r="I111" i="1"/>
  <c r="I108" i="1"/>
  <c r="I92" i="1"/>
  <c r="I93" i="1"/>
  <c r="I89" i="1"/>
  <c r="I90" i="1"/>
  <c r="I94" i="1"/>
  <c r="I91" i="1"/>
  <c r="I73" i="1"/>
  <c r="I74" i="1"/>
  <c r="I75" i="1"/>
  <c r="I72" i="1"/>
  <c r="I76" i="1"/>
  <c r="H8" i="1"/>
  <c r="I3" i="1" s="1"/>
  <c r="F61" i="1" l="1"/>
  <c r="C126" i="1"/>
  <c r="C128" i="1"/>
  <c r="D44" i="1"/>
  <c r="C127" i="1"/>
  <c r="C44" i="1"/>
  <c r="G44" i="1"/>
  <c r="C131" i="1"/>
  <c r="D27" i="1"/>
  <c r="F27" i="1"/>
  <c r="C130" i="1"/>
  <c r="F44" i="1"/>
  <c r="E79" i="1"/>
  <c r="E129" i="1"/>
  <c r="C115" i="1"/>
  <c r="G127" i="1"/>
  <c r="B129" i="1"/>
  <c r="E27" i="1"/>
  <c r="D128" i="1"/>
  <c r="D61" i="1"/>
  <c r="D131" i="1"/>
  <c r="G61" i="1"/>
  <c r="G79" i="1"/>
  <c r="E131" i="1"/>
  <c r="D79" i="1"/>
  <c r="E128" i="1"/>
  <c r="B97" i="1"/>
  <c r="F126" i="1"/>
  <c r="F115" i="1"/>
  <c r="G130" i="1"/>
  <c r="G115" i="1"/>
  <c r="G131" i="1"/>
  <c r="B127" i="1"/>
  <c r="C27" i="1"/>
  <c r="D127" i="1"/>
  <c r="C61" i="1"/>
  <c r="C97" i="1"/>
  <c r="F127" i="1"/>
  <c r="D115" i="1"/>
  <c r="G128" i="1"/>
  <c r="C11" i="1"/>
  <c r="C125" i="1"/>
  <c r="C79" i="1"/>
  <c r="E127" i="1"/>
  <c r="D97" i="1"/>
  <c r="F128" i="1"/>
  <c r="F97" i="1"/>
  <c r="F130" i="1"/>
  <c r="E115" i="1"/>
  <c r="G129" i="1"/>
  <c r="D129" i="1"/>
  <c r="E61" i="1"/>
  <c r="F79" i="1"/>
  <c r="E130" i="1"/>
  <c r="G97" i="1"/>
  <c r="F131" i="1"/>
  <c r="E97" i="1"/>
  <c r="F129" i="1"/>
  <c r="B115" i="1"/>
  <c r="G126" i="1"/>
  <c r="B131" i="1"/>
  <c r="G27" i="1"/>
  <c r="I27" i="1" s="1"/>
  <c r="I4" i="1"/>
  <c r="I2" i="1"/>
  <c r="I6" i="1"/>
  <c r="I5" i="1"/>
  <c r="I7" i="1"/>
  <c r="I61" i="1" l="1"/>
  <c r="B64" i="1" s="1"/>
  <c r="B65" i="1" s="1"/>
  <c r="I97" i="1"/>
  <c r="B100" i="1" s="1"/>
  <c r="B101" i="1" s="1"/>
  <c r="I44" i="1"/>
  <c r="B47" i="1" s="1"/>
  <c r="B48" i="1" s="1"/>
  <c r="I115" i="1"/>
  <c r="B118" i="1" s="1"/>
  <c r="B119" i="1" s="1"/>
  <c r="B30" i="1"/>
  <c r="B31" i="1" s="1"/>
  <c r="G11" i="1"/>
  <c r="G125" i="1"/>
  <c r="E11" i="1"/>
  <c r="E125" i="1"/>
  <c r="D11" i="1"/>
  <c r="D125" i="1"/>
  <c r="F11" i="1"/>
  <c r="F125" i="1"/>
  <c r="B11" i="1"/>
  <c r="B125" i="1"/>
  <c r="I79" i="1"/>
  <c r="B82" i="1" s="1"/>
  <c r="B83" i="1" s="1"/>
  <c r="I11" i="1" l="1"/>
  <c r="B14" i="1" s="1"/>
  <c r="B15" i="1" s="1"/>
  <c r="H127" i="1"/>
  <c r="H131" i="1"/>
  <c r="H128" i="1"/>
  <c r="H126" i="1"/>
  <c r="H129" i="1"/>
  <c r="H130" i="1"/>
</calcChain>
</file>

<file path=xl/sharedStrings.xml><?xml version="1.0" encoding="utf-8"?>
<sst xmlns="http://schemas.openxmlformats.org/spreadsheetml/2006/main" count="163" uniqueCount="34">
  <si>
    <t>КРИТЕРИИ</t>
  </si>
  <si>
    <t>Цена</t>
  </si>
  <si>
    <t>Оценки компонент собственного вектора</t>
  </si>
  <si>
    <t>Нормализованные оценки вектора приоритета</t>
  </si>
  <si>
    <t>Сумма:</t>
  </si>
  <si>
    <t>Сумма по столбцам</t>
  </si>
  <si>
    <t>Произведение суммы по столбцам и нормализованной оценки вектора приоритета</t>
  </si>
  <si>
    <t>Сумма (Lmax):</t>
  </si>
  <si>
    <t>ИС</t>
  </si>
  <si>
    <t>ОС</t>
  </si>
  <si>
    <t>Нормализо-ванные оценки вектора приоритета</t>
  </si>
  <si>
    <t>Сумма</t>
  </si>
  <si>
    <t>Альтернативы</t>
  </si>
  <si>
    <t>Критерии</t>
  </si>
  <si>
    <t>Глобальные приоритеты</t>
  </si>
  <si>
    <t>Численное значение вектора приоритета</t>
  </si>
  <si>
    <t>Количество комнат</t>
  </si>
  <si>
    <t>Критерий "Количество комнат"</t>
  </si>
  <si>
    <t>Местоположение</t>
  </si>
  <si>
    <t>Критерий "Местоположение"</t>
  </si>
  <si>
    <t>Новизна дома</t>
  </si>
  <si>
    <t>Критерий "Новизна дома"</t>
  </si>
  <si>
    <t>Этаж</t>
  </si>
  <si>
    <t>Критерий "Этаж"</t>
  </si>
  <si>
    <t>Шумоизоляция</t>
  </si>
  <si>
    <t>Критерий "Шумоизоляция"</t>
  </si>
  <si>
    <t>Критерий "Цена"</t>
  </si>
  <si>
    <t>Квартира 1</t>
  </si>
  <si>
    <t>Квартира 2</t>
  </si>
  <si>
    <t>Квартира 3</t>
  </si>
  <si>
    <t>Квартира 4</t>
  </si>
  <si>
    <t>Квартира 5</t>
  </si>
  <si>
    <t>Квартира 6</t>
  </si>
  <si>
    <t xml:space="preserve">Квартира 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</si>
</sst>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166">
    <xf numFmtId="0" fontId="0" fillId="0" borderId="0" xfId="0"/>
    <xf numFmtId="0" fontId="1" fillId="2" borderId="3" xfId="1" applyBorder="1" applyAlignment="1">
      <alignment horizontal="center" vertical="center" textRotation="90" wrapText="1"/>
    </xf>
    <xf numFmtId="0" fontId="1" fillId="7" borderId="0" xfId="6"/>
    <xf numFmtId="0" fontId="1" fillId="7" borderId="2" xfId="6" applyBorder="1" applyAlignment="1">
      <alignment vertical="center"/>
    </xf>
    <xf numFmtId="0" fontId="1" fillId="7" borderId="3" xfId="6" applyBorder="1" applyAlignment="1">
      <alignment horizontal="center" vertical="center" textRotation="90" wrapText="1"/>
    </xf>
    <xf numFmtId="0" fontId="1" fillId="7" borderId="3" xfId="6" applyBorder="1" applyAlignment="1">
      <alignment horizontal="center" vertical="center" wrapText="1"/>
    </xf>
    <xf numFmtId="165" fontId="1" fillId="7" borderId="5" xfId="6" applyNumberFormat="1" applyBorder="1" applyAlignment="1">
      <alignment horizontal="center" vertical="center"/>
    </xf>
    <xf numFmtId="0" fontId="1" fillId="7" borderId="4" xfId="6" applyBorder="1" applyAlignment="1">
      <alignment vertical="center"/>
    </xf>
    <xf numFmtId="0" fontId="1" fillId="7" borderId="5" xfId="6" applyBorder="1" applyAlignment="1">
      <alignment horizontal="center" vertical="center"/>
    </xf>
    <xf numFmtId="0" fontId="1" fillId="7" borderId="2" xfId="6" applyBorder="1" applyAlignment="1">
      <alignment vertical="center" wrapText="1"/>
    </xf>
    <xf numFmtId="164" fontId="1" fillId="7" borderId="3" xfId="6" applyNumberFormat="1" applyBorder="1" applyAlignment="1">
      <alignment horizontal="center" vertical="center"/>
    </xf>
    <xf numFmtId="0" fontId="1" fillId="8" borderId="4" xfId="7" applyBorder="1" applyAlignment="1">
      <alignment vertical="center"/>
    </xf>
    <xf numFmtId="0" fontId="0" fillId="7" borderId="0" xfId="6" applyFont="1"/>
    <xf numFmtId="0" fontId="2" fillId="0" borderId="3" xfId="0" applyFont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164" fontId="1" fillId="3" borderId="11" xfId="2" applyNumberFormat="1" applyBorder="1" applyAlignment="1">
      <alignment horizontal="center" vertical="center"/>
    </xf>
    <xf numFmtId="0" fontId="0" fillId="2" borderId="3" xfId="1" applyFont="1" applyBorder="1" applyAlignment="1">
      <alignment horizontal="center" vertical="center" textRotation="90" wrapText="1"/>
    </xf>
    <xf numFmtId="0" fontId="0" fillId="7" borderId="4" xfId="6" applyFont="1" applyBorder="1" applyAlignment="1">
      <alignment vertical="center" wrapText="1"/>
    </xf>
    <xf numFmtId="0" fontId="0" fillId="7" borderId="3" xfId="6" applyFont="1" applyBorder="1" applyAlignment="1">
      <alignment horizontal="center" vertical="center" textRotation="90" wrapText="1"/>
    </xf>
    <xf numFmtId="0" fontId="0" fillId="8" borderId="4" xfId="7" applyFont="1" applyBorder="1" applyAlignment="1">
      <alignment vertical="center" wrapText="1"/>
    </xf>
    <xf numFmtId="0" fontId="0" fillId="7" borderId="4" xfId="6" applyFont="1" applyBorder="1" applyAlignment="1">
      <alignment vertical="center"/>
    </xf>
    <xf numFmtId="0" fontId="0" fillId="8" borderId="4" xfId="7" applyFont="1" applyBorder="1" applyAlignment="1">
      <alignment vertical="center"/>
    </xf>
    <xf numFmtId="0" fontId="2" fillId="0" borderId="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7" borderId="7" xfId="6" applyBorder="1" applyAlignment="1">
      <alignment horizontal="center" vertical="center"/>
    </xf>
    <xf numFmtId="0" fontId="1" fillId="7" borderId="8" xfId="6" applyBorder="1" applyAlignment="1">
      <alignment horizontal="center" vertical="center"/>
    </xf>
    <xf numFmtId="0" fontId="1" fillId="7" borderId="6" xfId="6" applyBorder="1" applyAlignment="1">
      <alignment vertical="center" wrapText="1"/>
    </xf>
    <xf numFmtId="0" fontId="1" fillId="7" borderId="4" xfId="6" applyBorder="1" applyAlignment="1">
      <alignment vertical="center" wrapText="1"/>
    </xf>
    <xf numFmtId="0" fontId="1" fillId="7" borderId="6" xfId="6" applyBorder="1" applyAlignment="1">
      <alignment horizontal="center" vertical="center"/>
    </xf>
    <xf numFmtId="0" fontId="1" fillId="7" borderId="4" xfId="6" applyBorder="1" applyAlignment="1">
      <alignment horizontal="center" vertical="center"/>
    </xf>
    <xf numFmtId="0" fontId="1" fillId="7" borderId="6" xfId="6" applyBorder="1" applyAlignment="1">
      <alignment horizontal="center" vertical="center" wrapText="1"/>
    </xf>
    <xf numFmtId="0" fontId="1" fillId="7" borderId="4" xfId="6" applyBorder="1" applyAlignment="1">
      <alignment horizontal="center" vertical="center" wrapText="1"/>
    </xf>
    <xf numFmtId="0" fontId="1" fillId="10" borderId="2" xfId="1" applyFill="1" applyBorder="1" applyAlignment="1">
      <alignment horizontal="center" vertical="center"/>
    </xf>
    <xf numFmtId="0" fontId="0" fillId="10" borderId="3" xfId="1" applyFont="1" applyFill="1" applyBorder="1" applyAlignment="1">
      <alignment horizontal="center" vertical="center" textRotation="90" wrapText="1"/>
    </xf>
    <xf numFmtId="0" fontId="1" fillId="10" borderId="3" xfId="1" applyFill="1" applyBorder="1" applyAlignment="1">
      <alignment horizontal="center" vertical="center" textRotation="90" wrapText="1"/>
    </xf>
    <xf numFmtId="0" fontId="0" fillId="10" borderId="4" xfId="1" applyFont="1" applyFill="1" applyBorder="1" applyAlignment="1">
      <alignment vertical="center" wrapText="1"/>
    </xf>
    <xf numFmtId="164" fontId="1" fillId="10" borderId="5" xfId="1" applyNumberFormat="1" applyFill="1" applyBorder="1" applyAlignment="1">
      <alignment horizontal="center" vertical="center"/>
    </xf>
    <xf numFmtId="0" fontId="1" fillId="10" borderId="1" xfId="1" applyFill="1" applyBorder="1"/>
    <xf numFmtId="164" fontId="1" fillId="10" borderId="1" xfId="1" applyNumberFormat="1" applyFill="1" applyBorder="1"/>
    <xf numFmtId="0" fontId="1" fillId="10" borderId="0" xfId="1" applyFill="1"/>
    <xf numFmtId="0" fontId="1" fillId="10" borderId="2" xfId="1" applyFill="1" applyBorder="1" applyAlignment="1">
      <alignment vertical="center" wrapText="1"/>
    </xf>
    <xf numFmtId="164" fontId="1" fillId="10" borderId="3" xfId="1" applyNumberFormat="1" applyFill="1" applyBorder="1" applyAlignment="1">
      <alignment horizontal="center" vertical="center"/>
    </xf>
    <xf numFmtId="0" fontId="1" fillId="10" borderId="3" xfId="1" applyFill="1" applyBorder="1" applyAlignment="1">
      <alignment horizontal="center" vertical="center" wrapText="1"/>
    </xf>
    <xf numFmtId="0" fontId="1" fillId="10" borderId="6" xfId="1" applyFill="1" applyBorder="1" applyAlignment="1">
      <alignment vertical="center" wrapText="1"/>
    </xf>
    <xf numFmtId="0" fontId="1" fillId="10" borderId="6" xfId="1" applyFill="1" applyBorder="1" applyAlignment="1">
      <alignment horizontal="center" vertical="center"/>
    </xf>
    <xf numFmtId="0" fontId="1" fillId="10" borderId="6" xfId="1" applyFill="1" applyBorder="1" applyAlignment="1">
      <alignment horizontal="center" vertical="center" wrapText="1"/>
    </xf>
    <xf numFmtId="0" fontId="1" fillId="10" borderId="4" xfId="1" applyFill="1" applyBorder="1" applyAlignment="1">
      <alignment vertical="center" wrapText="1"/>
    </xf>
    <xf numFmtId="0" fontId="1" fillId="10" borderId="4" xfId="1" applyFill="1" applyBorder="1" applyAlignment="1">
      <alignment horizontal="center" vertical="center"/>
    </xf>
    <xf numFmtId="0" fontId="1" fillId="10" borderId="4" xfId="1" applyFill="1" applyBorder="1" applyAlignment="1">
      <alignment horizontal="center" vertical="center" wrapText="1"/>
    </xf>
    <xf numFmtId="0" fontId="0" fillId="11" borderId="0" xfId="2" applyFont="1" applyFill="1"/>
    <xf numFmtId="0" fontId="1" fillId="11" borderId="0" xfId="2" applyFill="1"/>
    <xf numFmtId="0" fontId="1" fillId="11" borderId="2" xfId="2" applyFill="1" applyBorder="1" applyAlignment="1">
      <alignment vertical="center"/>
    </xf>
    <xf numFmtId="0" fontId="0" fillId="11" borderId="3" xfId="2" applyFont="1" applyFill="1" applyBorder="1" applyAlignment="1">
      <alignment horizontal="center" vertical="center" textRotation="90" wrapText="1"/>
    </xf>
    <xf numFmtId="0" fontId="1" fillId="11" borderId="3" xfId="2" applyFill="1" applyBorder="1" applyAlignment="1">
      <alignment horizontal="center" vertical="center" textRotation="90" wrapText="1"/>
    </xf>
    <xf numFmtId="0" fontId="1" fillId="11" borderId="3" xfId="2" applyFill="1" applyBorder="1" applyAlignment="1">
      <alignment horizontal="center" vertical="center" wrapText="1"/>
    </xf>
    <xf numFmtId="0" fontId="0" fillId="11" borderId="4" xfId="2" applyFont="1" applyFill="1" applyBorder="1" applyAlignment="1">
      <alignment vertical="center" wrapText="1"/>
    </xf>
    <xf numFmtId="165" fontId="1" fillId="11" borderId="5" xfId="2" applyNumberFormat="1" applyFill="1" applyBorder="1" applyAlignment="1">
      <alignment horizontal="center" vertical="center"/>
    </xf>
    <xf numFmtId="0" fontId="0" fillId="11" borderId="4" xfId="2" applyFont="1" applyFill="1" applyBorder="1" applyAlignment="1">
      <alignment vertical="center"/>
    </xf>
    <xf numFmtId="165" fontId="3" fillId="11" borderId="5" xfId="2" applyNumberFormat="1" applyFont="1" applyFill="1" applyBorder="1" applyAlignment="1">
      <alignment horizontal="center" vertical="center"/>
    </xf>
    <xf numFmtId="0" fontId="1" fillId="11" borderId="7" xfId="2" applyFill="1" applyBorder="1" applyAlignment="1">
      <alignment horizontal="center" vertical="center"/>
    </xf>
    <xf numFmtId="0" fontId="1" fillId="11" borderId="8" xfId="2" applyFill="1" applyBorder="1" applyAlignment="1">
      <alignment horizontal="center" vertical="center"/>
    </xf>
    <xf numFmtId="0" fontId="1" fillId="11" borderId="5" xfId="2" applyFill="1" applyBorder="1" applyAlignment="1">
      <alignment horizontal="center" vertical="center"/>
    </xf>
    <xf numFmtId="0" fontId="1" fillId="11" borderId="2" xfId="2" applyFill="1" applyBorder="1" applyAlignment="1">
      <alignment vertical="center" wrapText="1"/>
    </xf>
    <xf numFmtId="164" fontId="1" fillId="11" borderId="3" xfId="2" applyNumberFormat="1" applyFill="1" applyBorder="1" applyAlignment="1">
      <alignment horizontal="center" vertical="center"/>
    </xf>
    <xf numFmtId="0" fontId="1" fillId="11" borderId="6" xfId="2" applyFill="1" applyBorder="1" applyAlignment="1">
      <alignment vertical="center" wrapText="1"/>
    </xf>
    <xf numFmtId="0" fontId="1" fillId="11" borderId="6" xfId="2" applyFill="1" applyBorder="1" applyAlignment="1">
      <alignment horizontal="center" vertical="center"/>
    </xf>
    <xf numFmtId="0" fontId="1" fillId="11" borderId="6" xfId="2" applyFill="1" applyBorder="1" applyAlignment="1">
      <alignment horizontal="center" vertical="center" wrapText="1"/>
    </xf>
    <xf numFmtId="0" fontId="1" fillId="11" borderId="4" xfId="2" applyFill="1" applyBorder="1" applyAlignment="1">
      <alignment vertical="center" wrapText="1"/>
    </xf>
    <xf numFmtId="0" fontId="1" fillId="11" borderId="4" xfId="2" applyFill="1" applyBorder="1" applyAlignment="1">
      <alignment horizontal="center" vertical="center"/>
    </xf>
    <xf numFmtId="0" fontId="1" fillId="11" borderId="4" xfId="2" applyFill="1" applyBorder="1" applyAlignment="1">
      <alignment horizontal="center" vertical="center" wrapText="1"/>
    </xf>
    <xf numFmtId="0" fontId="0" fillId="12" borderId="0" xfId="3" applyFont="1" applyFill="1"/>
    <xf numFmtId="0" fontId="1" fillId="12" borderId="0" xfId="3" applyFill="1"/>
    <xf numFmtId="0" fontId="1" fillId="12" borderId="2" xfId="3" applyFill="1" applyBorder="1" applyAlignment="1">
      <alignment vertical="center"/>
    </xf>
    <xf numFmtId="0" fontId="0" fillId="12" borderId="3" xfId="3" applyFont="1" applyFill="1" applyBorder="1" applyAlignment="1">
      <alignment horizontal="center" vertical="center" textRotation="90" wrapText="1"/>
    </xf>
    <xf numFmtId="0" fontId="1" fillId="12" borderId="3" xfId="3" applyFill="1" applyBorder="1" applyAlignment="1">
      <alignment horizontal="center" vertical="center" textRotation="90" wrapText="1"/>
    </xf>
    <xf numFmtId="0" fontId="1" fillId="12" borderId="3" xfId="3" applyFill="1" applyBorder="1" applyAlignment="1">
      <alignment horizontal="center" vertical="center" wrapText="1"/>
    </xf>
    <xf numFmtId="0" fontId="0" fillId="12" borderId="4" xfId="3" applyFont="1" applyFill="1" applyBorder="1" applyAlignment="1">
      <alignment vertical="center" wrapText="1"/>
    </xf>
    <xf numFmtId="165" fontId="1" fillId="12" borderId="5" xfId="3" applyNumberFormat="1" applyFill="1" applyBorder="1" applyAlignment="1">
      <alignment horizontal="center" vertical="center"/>
    </xf>
    <xf numFmtId="0" fontId="0" fillId="12" borderId="4" xfId="3" applyFont="1" applyFill="1" applyBorder="1" applyAlignment="1">
      <alignment vertical="center"/>
    </xf>
    <xf numFmtId="165" fontId="3" fillId="12" borderId="5" xfId="3" applyNumberFormat="1" applyFont="1" applyFill="1" applyBorder="1" applyAlignment="1">
      <alignment horizontal="center" vertical="center"/>
    </xf>
    <xf numFmtId="0" fontId="1" fillId="12" borderId="4" xfId="3" applyFill="1" applyBorder="1" applyAlignment="1">
      <alignment vertical="center"/>
    </xf>
    <xf numFmtId="165" fontId="0" fillId="12" borderId="5" xfId="3" applyNumberFormat="1" applyFont="1" applyFill="1" applyBorder="1" applyAlignment="1">
      <alignment horizontal="center" vertical="center"/>
    </xf>
    <xf numFmtId="0" fontId="1" fillId="12" borderId="7" xfId="3" applyFill="1" applyBorder="1" applyAlignment="1">
      <alignment horizontal="center" vertical="center"/>
    </xf>
    <xf numFmtId="0" fontId="1" fillId="12" borderId="8" xfId="3" applyFill="1" applyBorder="1" applyAlignment="1">
      <alignment horizontal="center" vertical="center"/>
    </xf>
    <xf numFmtId="0" fontId="1" fillId="12" borderId="5" xfId="3" applyFill="1" applyBorder="1" applyAlignment="1">
      <alignment horizontal="center" vertical="center"/>
    </xf>
    <xf numFmtId="0" fontId="1" fillId="12" borderId="2" xfId="3" applyFill="1" applyBorder="1" applyAlignment="1">
      <alignment vertical="center" wrapText="1"/>
    </xf>
    <xf numFmtId="164" fontId="1" fillId="12" borderId="3" xfId="3" applyNumberFormat="1" applyFill="1" applyBorder="1" applyAlignment="1">
      <alignment horizontal="center" vertical="center"/>
    </xf>
    <xf numFmtId="0" fontId="1" fillId="12" borderId="6" xfId="3" applyFill="1" applyBorder="1" applyAlignment="1">
      <alignment vertical="center" wrapText="1"/>
    </xf>
    <xf numFmtId="0" fontId="1" fillId="12" borderId="6" xfId="3" applyFill="1" applyBorder="1" applyAlignment="1">
      <alignment horizontal="center" vertical="center"/>
    </xf>
    <xf numFmtId="0" fontId="1" fillId="12" borderId="6" xfId="3" applyFill="1" applyBorder="1" applyAlignment="1">
      <alignment horizontal="center" vertical="center" wrapText="1"/>
    </xf>
    <xf numFmtId="0" fontId="1" fillId="12" borderId="4" xfId="3" applyFill="1" applyBorder="1" applyAlignment="1">
      <alignment vertical="center" wrapText="1"/>
    </xf>
    <xf numFmtId="0" fontId="1" fillId="12" borderId="4" xfId="3" applyFill="1" applyBorder="1" applyAlignment="1">
      <alignment horizontal="center" vertical="center"/>
    </xf>
    <xf numFmtId="0" fontId="1" fillId="12" borderId="4" xfId="3" applyFill="1" applyBorder="1" applyAlignment="1">
      <alignment horizontal="center" vertical="center" wrapText="1"/>
    </xf>
    <xf numFmtId="0" fontId="0" fillId="13" borderId="0" xfId="4" applyFont="1" applyFill="1"/>
    <xf numFmtId="0" fontId="1" fillId="13" borderId="0" xfId="4" applyFill="1"/>
    <xf numFmtId="0" fontId="1" fillId="13" borderId="2" xfId="4" applyFill="1" applyBorder="1" applyAlignment="1">
      <alignment vertical="center"/>
    </xf>
    <xf numFmtId="0" fontId="0" fillId="13" borderId="3" xfId="4" applyFont="1" applyFill="1" applyBorder="1" applyAlignment="1">
      <alignment horizontal="center" vertical="center" textRotation="90" wrapText="1"/>
    </xf>
    <xf numFmtId="0" fontId="1" fillId="13" borderId="3" xfId="4" applyFill="1" applyBorder="1" applyAlignment="1">
      <alignment horizontal="center" vertical="center" textRotation="90" wrapText="1"/>
    </xf>
    <xf numFmtId="0" fontId="1" fillId="13" borderId="3" xfId="4" applyFill="1" applyBorder="1" applyAlignment="1">
      <alignment horizontal="center" vertical="center" wrapText="1"/>
    </xf>
    <xf numFmtId="0" fontId="0" fillId="13" borderId="4" xfId="4" applyFont="1" applyFill="1" applyBorder="1" applyAlignment="1">
      <alignment vertical="center" wrapText="1"/>
    </xf>
    <xf numFmtId="165" fontId="1" fillId="13" borderId="5" xfId="4" applyNumberFormat="1" applyFill="1" applyBorder="1" applyAlignment="1">
      <alignment horizontal="center" vertical="center"/>
    </xf>
    <xf numFmtId="0" fontId="0" fillId="13" borderId="4" xfId="4" applyFont="1" applyFill="1" applyBorder="1" applyAlignment="1">
      <alignment vertical="center"/>
    </xf>
    <xf numFmtId="0" fontId="1" fillId="13" borderId="4" xfId="4" applyFill="1" applyBorder="1" applyAlignment="1">
      <alignment vertical="center"/>
    </xf>
    <xf numFmtId="0" fontId="1" fillId="13" borderId="7" xfId="4" applyFill="1" applyBorder="1" applyAlignment="1">
      <alignment horizontal="center" vertical="center"/>
    </xf>
    <xf numFmtId="0" fontId="1" fillId="13" borderId="8" xfId="4" applyFill="1" applyBorder="1" applyAlignment="1">
      <alignment horizontal="center" vertical="center"/>
    </xf>
    <xf numFmtId="0" fontId="1" fillId="13" borderId="5" xfId="4" applyFill="1" applyBorder="1" applyAlignment="1">
      <alignment horizontal="center" vertical="center"/>
    </xf>
    <xf numFmtId="0" fontId="1" fillId="13" borderId="2" xfId="4" applyFill="1" applyBorder="1" applyAlignment="1">
      <alignment vertical="center" wrapText="1"/>
    </xf>
    <xf numFmtId="164" fontId="1" fillId="13" borderId="3" xfId="4" applyNumberFormat="1" applyFill="1" applyBorder="1" applyAlignment="1">
      <alignment horizontal="center" vertical="center"/>
    </xf>
    <xf numFmtId="0" fontId="1" fillId="13" borderId="6" xfId="4" applyFill="1" applyBorder="1" applyAlignment="1">
      <alignment vertical="center" wrapText="1"/>
    </xf>
    <xf numFmtId="0" fontId="1" fillId="13" borderId="6" xfId="4" applyFill="1" applyBorder="1" applyAlignment="1">
      <alignment horizontal="center" vertical="center"/>
    </xf>
    <xf numFmtId="0" fontId="1" fillId="13" borderId="6" xfId="4" applyFill="1" applyBorder="1" applyAlignment="1">
      <alignment horizontal="center" vertical="center" wrapText="1"/>
    </xf>
    <xf numFmtId="0" fontId="1" fillId="13" borderId="4" xfId="4" applyFill="1" applyBorder="1" applyAlignment="1">
      <alignment vertical="center" wrapText="1"/>
    </xf>
    <xf numFmtId="0" fontId="1" fillId="13" borderId="4" xfId="4" applyFill="1" applyBorder="1" applyAlignment="1">
      <alignment horizontal="center" vertical="center"/>
    </xf>
    <xf numFmtId="0" fontId="1" fillId="13" borderId="4" xfId="4" applyFill="1" applyBorder="1" applyAlignment="1">
      <alignment horizontal="center" vertical="center" wrapText="1"/>
    </xf>
    <xf numFmtId="0" fontId="0" fillId="14" borderId="0" xfId="5" applyFont="1" applyFill="1"/>
    <xf numFmtId="0" fontId="1" fillId="14" borderId="0" xfId="5" applyFill="1"/>
    <xf numFmtId="0" fontId="1" fillId="14" borderId="2" xfId="5" applyFill="1" applyBorder="1" applyAlignment="1">
      <alignment vertical="center"/>
    </xf>
    <xf numFmtId="0" fontId="0" fillId="14" borderId="3" xfId="5" applyFont="1" applyFill="1" applyBorder="1" applyAlignment="1">
      <alignment horizontal="center" vertical="center" textRotation="90" wrapText="1"/>
    </xf>
    <xf numFmtId="0" fontId="1" fillId="14" borderId="3" xfId="5" applyFill="1" applyBorder="1" applyAlignment="1">
      <alignment horizontal="center" vertical="center" textRotation="90" wrapText="1"/>
    </xf>
    <xf numFmtId="0" fontId="1" fillId="14" borderId="3" xfId="5" applyFill="1" applyBorder="1" applyAlignment="1">
      <alignment horizontal="center" vertical="center" wrapText="1"/>
    </xf>
    <xf numFmtId="0" fontId="0" fillId="14" borderId="4" xfId="5" applyFont="1" applyFill="1" applyBorder="1" applyAlignment="1">
      <alignment vertical="center" wrapText="1"/>
    </xf>
    <xf numFmtId="165" fontId="1" fillId="14" borderId="5" xfId="5" applyNumberFormat="1" applyFill="1" applyBorder="1" applyAlignment="1">
      <alignment horizontal="center" vertical="center"/>
    </xf>
    <xf numFmtId="0" fontId="0" fillId="14" borderId="4" xfId="5" applyFont="1" applyFill="1" applyBorder="1" applyAlignment="1">
      <alignment vertical="center"/>
    </xf>
    <xf numFmtId="0" fontId="1" fillId="14" borderId="4" xfId="5" applyFill="1" applyBorder="1" applyAlignment="1">
      <alignment vertical="center"/>
    </xf>
    <xf numFmtId="0" fontId="1" fillId="14" borderId="7" xfId="5" applyFill="1" applyBorder="1" applyAlignment="1">
      <alignment horizontal="center" vertical="center"/>
    </xf>
    <xf numFmtId="0" fontId="1" fillId="14" borderId="8" xfId="5" applyFill="1" applyBorder="1" applyAlignment="1">
      <alignment horizontal="center" vertical="center"/>
    </xf>
    <xf numFmtId="0" fontId="1" fillId="14" borderId="5" xfId="5" applyFill="1" applyBorder="1" applyAlignment="1">
      <alignment horizontal="center" vertical="center"/>
    </xf>
    <xf numFmtId="0" fontId="1" fillId="14" borderId="2" xfId="5" applyFill="1" applyBorder="1" applyAlignment="1">
      <alignment vertical="center" wrapText="1"/>
    </xf>
    <xf numFmtId="164" fontId="1" fillId="14" borderId="3" xfId="5" applyNumberFormat="1" applyFill="1" applyBorder="1" applyAlignment="1">
      <alignment horizontal="center" vertical="center"/>
    </xf>
    <xf numFmtId="0" fontId="1" fillId="14" borderId="6" xfId="5" applyFill="1" applyBorder="1" applyAlignment="1">
      <alignment vertical="center" wrapText="1"/>
    </xf>
    <xf numFmtId="0" fontId="1" fillId="14" borderId="6" xfId="5" applyFill="1" applyBorder="1" applyAlignment="1">
      <alignment horizontal="center" vertical="center"/>
    </xf>
    <xf numFmtId="0" fontId="1" fillId="14" borderId="6" xfId="5" applyFill="1" applyBorder="1" applyAlignment="1">
      <alignment horizontal="center" vertical="center" wrapText="1"/>
    </xf>
    <xf numFmtId="0" fontId="1" fillId="14" borderId="4" xfId="5" applyFill="1" applyBorder="1" applyAlignment="1">
      <alignment vertical="center" wrapText="1"/>
    </xf>
    <xf numFmtId="0" fontId="1" fillId="14" borderId="4" xfId="5" applyFill="1" applyBorder="1" applyAlignment="1">
      <alignment horizontal="center" vertical="center"/>
    </xf>
    <xf numFmtId="0" fontId="1" fillId="14" borderId="4" xfId="5" applyFill="1" applyBorder="1" applyAlignment="1">
      <alignment horizontal="center" vertical="center" wrapText="1"/>
    </xf>
    <xf numFmtId="0" fontId="0" fillId="15" borderId="0" xfId="7" applyFont="1" applyFill="1"/>
    <xf numFmtId="0" fontId="1" fillId="15" borderId="0" xfId="7" applyFill="1"/>
    <xf numFmtId="0" fontId="1" fillId="15" borderId="2" xfId="7" applyFill="1" applyBorder="1" applyAlignment="1">
      <alignment vertical="center"/>
    </xf>
    <xf numFmtId="0" fontId="0" fillId="15" borderId="3" xfId="7" applyFont="1" applyFill="1" applyBorder="1" applyAlignment="1">
      <alignment horizontal="center" vertical="center" textRotation="90" wrapText="1"/>
    </xf>
    <xf numFmtId="0" fontId="1" fillId="15" borderId="3" xfId="7" applyFill="1" applyBorder="1" applyAlignment="1">
      <alignment horizontal="center" vertical="center" textRotation="90" wrapText="1"/>
    </xf>
    <xf numFmtId="0" fontId="1" fillId="15" borderId="3" xfId="7" applyFill="1" applyBorder="1" applyAlignment="1">
      <alignment horizontal="center" vertical="center" wrapText="1"/>
    </xf>
    <xf numFmtId="0" fontId="0" fillId="15" borderId="4" xfId="7" applyFont="1" applyFill="1" applyBorder="1" applyAlignment="1">
      <alignment vertical="center" wrapText="1"/>
    </xf>
    <xf numFmtId="165" fontId="1" fillId="15" borderId="5" xfId="7" applyNumberFormat="1" applyFill="1" applyBorder="1" applyAlignment="1">
      <alignment horizontal="center" vertical="center"/>
    </xf>
    <xf numFmtId="0" fontId="0" fillId="15" borderId="4" xfId="7" applyFont="1" applyFill="1" applyBorder="1" applyAlignment="1">
      <alignment vertical="center"/>
    </xf>
    <xf numFmtId="0" fontId="1" fillId="15" borderId="4" xfId="7" applyFill="1" applyBorder="1" applyAlignment="1">
      <alignment vertical="center"/>
    </xf>
    <xf numFmtId="0" fontId="1" fillId="15" borderId="7" xfId="7" applyFill="1" applyBorder="1" applyAlignment="1">
      <alignment horizontal="center" vertical="center"/>
    </xf>
    <xf numFmtId="0" fontId="1" fillId="15" borderId="8" xfId="7" applyFill="1" applyBorder="1" applyAlignment="1">
      <alignment horizontal="center" vertical="center"/>
    </xf>
    <xf numFmtId="0" fontId="1" fillId="15" borderId="5" xfId="7" applyFill="1" applyBorder="1" applyAlignment="1">
      <alignment horizontal="center" vertical="center"/>
    </xf>
    <xf numFmtId="0" fontId="1" fillId="15" borderId="2" xfId="7" applyFill="1" applyBorder="1" applyAlignment="1">
      <alignment vertical="center" wrapText="1"/>
    </xf>
    <xf numFmtId="164" fontId="1" fillId="15" borderId="3" xfId="7" applyNumberFormat="1" applyFill="1" applyBorder="1" applyAlignment="1">
      <alignment horizontal="center" vertical="center"/>
    </xf>
    <xf numFmtId="0" fontId="1" fillId="15" borderId="6" xfId="7" applyFill="1" applyBorder="1" applyAlignment="1">
      <alignment vertical="center" wrapText="1"/>
    </xf>
    <xf numFmtId="0" fontId="1" fillId="15" borderId="6" xfId="7" applyFill="1" applyBorder="1" applyAlignment="1">
      <alignment horizontal="center" vertical="center"/>
    </xf>
    <xf numFmtId="0" fontId="1" fillId="15" borderId="6" xfId="7" applyFill="1" applyBorder="1" applyAlignment="1">
      <alignment horizontal="center" vertical="center" wrapText="1"/>
    </xf>
    <xf numFmtId="0" fontId="1" fillId="15" borderId="4" xfId="7" applyFill="1" applyBorder="1" applyAlignment="1">
      <alignment vertical="center" wrapText="1"/>
    </xf>
    <xf numFmtId="0" fontId="1" fillId="15" borderId="4" xfId="7" applyFill="1" applyBorder="1" applyAlignment="1">
      <alignment horizontal="center" vertical="center"/>
    </xf>
    <xf numFmtId="0" fontId="1" fillId="15" borderId="4" xfId="7" applyFill="1" applyBorder="1" applyAlignment="1">
      <alignment horizontal="center" vertical="center" wrapText="1"/>
    </xf>
  </cellXfs>
  <cellStyles count="8">
    <cellStyle name="20% — акцент1" xfId="1" builtinId="30"/>
    <cellStyle name="20% — акцент2" xfId="2" builtinId="34"/>
    <cellStyle name="20% — акцент3" xfId="3" builtinId="38"/>
    <cellStyle name="20% — акцент4" xfId="4" builtinId="42"/>
    <cellStyle name="20% — акцент5" xfId="5" builtinId="46"/>
    <cellStyle name="20% — акцент6" xfId="6" builtinId="50"/>
    <cellStyle name="40% — акцент6" xfId="7" builtinId="51"/>
    <cellStyle name="Обычный" xfId="0" builtinId="0"/>
  </cellStyles>
  <dxfs count="0"/>
  <tableStyles count="0" defaultTableStyle="TableStyleMedium2" defaultPivotStyle="PivotStyleLight16"/>
  <colors>
    <mruColors>
      <color rgb="FFB9FFD9"/>
      <color rgb="FFC1C1FF"/>
      <color rgb="FFFFA3FF"/>
      <color rgb="FFFFC993"/>
      <color rgb="FFD1FFE8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1"/>
  <sheetViews>
    <sheetView tabSelected="1" workbookViewId="0">
      <selection activeCell="A128" sqref="A128"/>
    </sheetView>
  </sheetViews>
  <sheetFormatPr defaultRowHeight="14.4" x14ac:dyDescent="0.3"/>
  <cols>
    <col min="1" max="1" width="52.109375" customWidth="1"/>
    <col min="2" max="2" width="9.109375" customWidth="1"/>
    <col min="3" max="3" width="9" customWidth="1"/>
    <col min="4" max="4" width="10" bestFit="1" customWidth="1"/>
    <col min="5" max="5" width="11.5546875" customWidth="1"/>
    <col min="6" max="6" width="13.109375" customWidth="1"/>
    <col min="7" max="7" width="10" bestFit="1" customWidth="1"/>
    <col min="8" max="8" width="16.44140625" customWidth="1"/>
    <col min="9" max="9" width="15.109375" customWidth="1"/>
    <col min="11" max="11" width="10" bestFit="1" customWidth="1"/>
  </cols>
  <sheetData>
    <row r="1" spans="1:9" ht="60" customHeight="1" thickBot="1" x14ac:dyDescent="0.35">
      <c r="A1" s="42" t="s">
        <v>0</v>
      </c>
      <c r="B1" s="43" t="s">
        <v>16</v>
      </c>
      <c r="C1" s="44" t="s">
        <v>18</v>
      </c>
      <c r="D1" s="43" t="s">
        <v>20</v>
      </c>
      <c r="E1" s="43" t="s">
        <v>22</v>
      </c>
      <c r="F1" s="43" t="s">
        <v>1</v>
      </c>
      <c r="G1" s="43" t="s">
        <v>24</v>
      </c>
      <c r="H1" s="44" t="s">
        <v>2</v>
      </c>
      <c r="I1" s="44" t="s">
        <v>3</v>
      </c>
    </row>
    <row r="2" spans="1:9" ht="15" thickBot="1" x14ac:dyDescent="0.35">
      <c r="A2" s="45" t="s">
        <v>16</v>
      </c>
      <c r="B2" s="46">
        <v>1</v>
      </c>
      <c r="C2" s="46">
        <v>3</v>
      </c>
      <c r="D2" s="46">
        <v>2</v>
      </c>
      <c r="E2" s="46">
        <v>0.33333333333333331</v>
      </c>
      <c r="F2" s="46">
        <v>0.16666666666666666</v>
      </c>
      <c r="G2" s="46">
        <v>4</v>
      </c>
      <c r="H2" s="46">
        <f t="shared" ref="H2:H7" si="0">(B2*C2*D2*E2*F2*G2)^(1/6)</f>
        <v>1.0491150634216482</v>
      </c>
      <c r="I2" s="46">
        <f t="shared" ref="I2:I7" si="1">H2/$H$8</f>
        <v>0.11676583186045636</v>
      </c>
    </row>
    <row r="3" spans="1:9" ht="15" thickBot="1" x14ac:dyDescent="0.35">
      <c r="A3" s="45" t="s">
        <v>18</v>
      </c>
      <c r="B3" s="46">
        <v>0.33333333333333331</v>
      </c>
      <c r="C3" s="46">
        <v>1</v>
      </c>
      <c r="D3" s="46">
        <v>6</v>
      </c>
      <c r="E3" s="46">
        <v>7</v>
      </c>
      <c r="F3" s="46">
        <v>0.14285714285714285</v>
      </c>
      <c r="G3" s="46">
        <v>3</v>
      </c>
      <c r="H3" s="46">
        <f t="shared" si="0"/>
        <v>1.3480061545972777</v>
      </c>
      <c r="I3" s="46">
        <f t="shared" si="1"/>
        <v>0.15003221808788886</v>
      </c>
    </row>
    <row r="4" spans="1:9" ht="15" thickBot="1" x14ac:dyDescent="0.35">
      <c r="A4" s="45" t="s">
        <v>20</v>
      </c>
      <c r="B4" s="46">
        <v>0.5</v>
      </c>
      <c r="C4" s="46">
        <v>0.16666666666666666</v>
      </c>
      <c r="D4" s="46">
        <v>1</v>
      </c>
      <c r="E4" s="46">
        <v>6</v>
      </c>
      <c r="F4" s="46">
        <v>0.14285714285714299</v>
      </c>
      <c r="G4" s="46">
        <v>7</v>
      </c>
      <c r="H4" s="46">
        <f t="shared" si="0"/>
        <v>0.8908987181403395</v>
      </c>
      <c r="I4" s="46">
        <f t="shared" si="1"/>
        <v>9.9156454381459813E-2</v>
      </c>
    </row>
    <row r="5" spans="1:9" ht="15" thickBot="1" x14ac:dyDescent="0.35">
      <c r="A5" s="45" t="s">
        <v>22</v>
      </c>
      <c r="B5" s="46">
        <v>3</v>
      </c>
      <c r="C5" s="46">
        <v>0.1429</v>
      </c>
      <c r="D5" s="46">
        <v>0.16666666666666666</v>
      </c>
      <c r="E5" s="46">
        <v>1</v>
      </c>
      <c r="F5" s="46">
        <v>0.16666666666666666</v>
      </c>
      <c r="G5" s="46">
        <v>5</v>
      </c>
      <c r="H5" s="46">
        <f t="shared" si="0"/>
        <v>0.62488988929169609</v>
      </c>
      <c r="I5" s="46">
        <f t="shared" si="1"/>
        <v>6.9549842804046941E-2</v>
      </c>
    </row>
    <row r="6" spans="1:9" ht="15" thickBot="1" x14ac:dyDescent="0.35">
      <c r="A6" s="45" t="s">
        <v>1</v>
      </c>
      <c r="B6" s="46">
        <v>6</v>
      </c>
      <c r="C6" s="46">
        <v>7</v>
      </c>
      <c r="D6" s="46">
        <v>7</v>
      </c>
      <c r="E6" s="46">
        <v>6</v>
      </c>
      <c r="F6" s="46">
        <v>1</v>
      </c>
      <c r="G6" s="46">
        <v>7</v>
      </c>
      <c r="H6" s="46">
        <f t="shared" si="0"/>
        <v>4.8076491908480996</v>
      </c>
      <c r="I6" s="46">
        <f t="shared" si="1"/>
        <v>0.53508826308502755</v>
      </c>
    </row>
    <row r="7" spans="1:9" ht="15" thickBot="1" x14ac:dyDescent="0.35">
      <c r="A7" s="45" t="s">
        <v>24</v>
      </c>
      <c r="B7" s="46">
        <v>0.25</v>
      </c>
      <c r="C7" s="46">
        <v>0.33333333333333331</v>
      </c>
      <c r="D7" s="46">
        <v>0.1429</v>
      </c>
      <c r="E7" s="46">
        <v>0.2</v>
      </c>
      <c r="F7" s="46">
        <v>0.14285714285714285</v>
      </c>
      <c r="G7" s="46">
        <v>1</v>
      </c>
      <c r="H7" s="46">
        <f t="shared" si="0"/>
        <v>0.26421886525979038</v>
      </c>
      <c r="I7" s="46">
        <f t="shared" si="1"/>
        <v>2.94073897811204E-2</v>
      </c>
    </row>
    <row r="8" spans="1:9" x14ac:dyDescent="0.3">
      <c r="A8" s="47"/>
      <c r="B8" s="47"/>
      <c r="C8" s="47"/>
      <c r="D8" s="47"/>
      <c r="E8" s="47"/>
      <c r="F8" s="47"/>
      <c r="G8" s="47" t="s">
        <v>4</v>
      </c>
      <c r="H8" s="48">
        <f>SUM(H2:H7)</f>
        <v>8.9847778815588519</v>
      </c>
      <c r="I8" s="47"/>
    </row>
    <row r="9" spans="1:9" ht="15" thickBot="1" x14ac:dyDescent="0.35">
      <c r="A9" s="49"/>
      <c r="B9" s="49"/>
      <c r="C9" s="49"/>
      <c r="D9" s="49"/>
      <c r="E9" s="49"/>
      <c r="F9" s="49"/>
      <c r="G9" s="49"/>
      <c r="H9" s="49"/>
      <c r="I9" s="49"/>
    </row>
    <row r="10" spans="1:9" ht="15" thickBot="1" x14ac:dyDescent="0.35">
      <c r="A10" s="50" t="s">
        <v>5</v>
      </c>
      <c r="B10" s="51">
        <f t="shared" ref="B10:G10" si="2">SUM(B2:B7)</f>
        <v>11.083333333333332</v>
      </c>
      <c r="C10" s="51">
        <f t="shared" si="2"/>
        <v>11.642900000000001</v>
      </c>
      <c r="D10" s="51">
        <f t="shared" si="2"/>
        <v>16.309566666666665</v>
      </c>
      <c r="E10" s="51">
        <f t="shared" si="2"/>
        <v>20.533333333333331</v>
      </c>
      <c r="F10" s="51">
        <f t="shared" si="2"/>
        <v>1.7619047619047619</v>
      </c>
      <c r="G10" s="51">
        <f t="shared" si="2"/>
        <v>27</v>
      </c>
      <c r="H10" s="49"/>
      <c r="I10" s="52" t="s">
        <v>7</v>
      </c>
    </row>
    <row r="11" spans="1:9" ht="73.5" customHeight="1" x14ac:dyDescent="0.3">
      <c r="A11" s="53" t="s">
        <v>6</v>
      </c>
      <c r="B11" s="54">
        <f>B10*I2</f>
        <v>1.2941546364533911</v>
      </c>
      <c r="C11" s="54">
        <f>C10*I3</f>
        <v>1.7468101119754813</v>
      </c>
      <c r="D11" s="54">
        <f>D10*I4</f>
        <v>1.6171988031647109</v>
      </c>
      <c r="E11" s="54">
        <f>E10*I5</f>
        <v>1.4280901055764303</v>
      </c>
      <c r="F11" s="54">
        <f>F10*I6</f>
        <v>0.94277455876885807</v>
      </c>
      <c r="G11" s="54">
        <f>G10*I7</f>
        <v>0.79399952409025076</v>
      </c>
      <c r="H11" s="49"/>
      <c r="I11" s="55">
        <f>SUM(B11:G12)</f>
        <v>7.8230277400291222</v>
      </c>
    </row>
    <row r="12" spans="1:9" ht="15" thickBot="1" x14ac:dyDescent="0.35">
      <c r="A12" s="56"/>
      <c r="B12" s="57"/>
      <c r="C12" s="57"/>
      <c r="D12" s="57"/>
      <c r="E12" s="57"/>
      <c r="F12" s="57"/>
      <c r="G12" s="57"/>
      <c r="H12" s="49"/>
      <c r="I12" s="58"/>
    </row>
    <row r="13" spans="1:9" x14ac:dyDescent="0.3">
      <c r="A13" s="49"/>
      <c r="B13" s="49"/>
      <c r="C13" s="49"/>
      <c r="D13" s="49"/>
      <c r="E13" s="49"/>
      <c r="F13" s="49"/>
      <c r="G13" s="49"/>
      <c r="H13" s="49"/>
      <c r="I13" s="49"/>
    </row>
    <row r="14" spans="1:9" x14ac:dyDescent="0.3">
      <c r="A14" s="49" t="s">
        <v>8</v>
      </c>
      <c r="B14" s="49">
        <f>(I11-6)/(6-1)</f>
        <v>0.36460554800582445</v>
      </c>
      <c r="C14" s="49"/>
      <c r="D14" s="49"/>
      <c r="E14" s="49"/>
      <c r="F14" s="49"/>
      <c r="G14" s="49"/>
      <c r="H14" s="49"/>
      <c r="I14" s="49"/>
    </row>
    <row r="15" spans="1:9" x14ac:dyDescent="0.3">
      <c r="A15" s="49" t="s">
        <v>9</v>
      </c>
      <c r="B15" s="49">
        <f>B14/1.24</f>
        <v>0.29403673226276167</v>
      </c>
      <c r="C15" s="49"/>
      <c r="D15" s="49"/>
      <c r="E15" s="49"/>
      <c r="F15" s="49"/>
      <c r="G15" s="49"/>
      <c r="H15" s="49"/>
      <c r="I15" s="49"/>
    </row>
    <row r="17" spans="1:9" ht="15" thickBot="1" x14ac:dyDescent="0.35">
      <c r="A17" s="59" t="s">
        <v>17</v>
      </c>
      <c r="B17" s="60"/>
      <c r="C17" s="60"/>
      <c r="D17" s="60"/>
      <c r="E17" s="60"/>
      <c r="F17" s="60"/>
      <c r="G17" s="60"/>
      <c r="H17" s="60"/>
      <c r="I17" s="60"/>
    </row>
    <row r="18" spans="1:9" ht="110.4" thickBot="1" x14ac:dyDescent="0.35">
      <c r="A18" s="61"/>
      <c r="B18" s="62" t="s">
        <v>27</v>
      </c>
      <c r="C18" s="62" t="s">
        <v>28</v>
      </c>
      <c r="D18" s="62" t="s">
        <v>29</v>
      </c>
      <c r="E18" s="62" t="s">
        <v>30</v>
      </c>
      <c r="F18" s="62" t="s">
        <v>31</v>
      </c>
      <c r="G18" s="62" t="s">
        <v>32</v>
      </c>
      <c r="H18" s="63" t="s">
        <v>2</v>
      </c>
      <c r="I18" s="64" t="s">
        <v>10</v>
      </c>
    </row>
    <row r="19" spans="1:9" ht="22.5" customHeight="1" thickBot="1" x14ac:dyDescent="0.35">
      <c r="A19" s="65" t="s">
        <v>27</v>
      </c>
      <c r="B19" s="66">
        <v>1</v>
      </c>
      <c r="C19" s="66">
        <v>0.5</v>
      </c>
      <c r="D19" s="66">
        <v>0.33333333333333331</v>
      </c>
      <c r="E19" s="66">
        <v>0.16666666666666666</v>
      </c>
      <c r="F19" s="66">
        <v>0.2</v>
      </c>
      <c r="G19" s="66">
        <v>5</v>
      </c>
      <c r="H19" s="66">
        <f t="shared" ref="H19:H24" si="3">(B19*C19*D19*E19*F19*G19)^(1/6)</f>
        <v>0.55032120814910446</v>
      </c>
      <c r="I19" s="66">
        <f t="shared" ref="I19:I24" si="4">H19/$H$25</f>
        <v>6.019859890740898E-2</v>
      </c>
    </row>
    <row r="20" spans="1:9" ht="30.75" customHeight="1" thickBot="1" x14ac:dyDescent="0.35">
      <c r="A20" s="67" t="s">
        <v>28</v>
      </c>
      <c r="B20" s="66">
        <v>2</v>
      </c>
      <c r="C20" s="66">
        <v>1</v>
      </c>
      <c r="D20" s="66">
        <v>0.5</v>
      </c>
      <c r="E20" s="66">
        <v>0.2</v>
      </c>
      <c r="F20" s="66">
        <v>0.25</v>
      </c>
      <c r="G20" s="66">
        <v>4</v>
      </c>
      <c r="H20" s="66">
        <f t="shared" si="3"/>
        <v>0.76472449133173004</v>
      </c>
      <c r="I20" s="66">
        <f t="shared" si="4"/>
        <v>8.365176963319633E-2</v>
      </c>
    </row>
    <row r="21" spans="1:9" ht="27.75" customHeight="1" thickBot="1" x14ac:dyDescent="0.35">
      <c r="A21" s="67" t="s">
        <v>29</v>
      </c>
      <c r="B21" s="66">
        <v>3</v>
      </c>
      <c r="C21" s="66">
        <v>2</v>
      </c>
      <c r="D21" s="66">
        <v>1</v>
      </c>
      <c r="E21" s="66">
        <v>0.2</v>
      </c>
      <c r="F21" s="66">
        <v>0.25</v>
      </c>
      <c r="G21" s="66">
        <v>6</v>
      </c>
      <c r="H21" s="66">
        <f t="shared" si="3"/>
        <v>1.1029235690267392</v>
      </c>
      <c r="I21" s="66">
        <f t="shared" si="4"/>
        <v>0.12064672880893172</v>
      </c>
    </row>
    <row r="22" spans="1:9" ht="32.25" customHeight="1" thickBot="1" x14ac:dyDescent="0.35">
      <c r="A22" s="67" t="s">
        <v>30</v>
      </c>
      <c r="B22" s="66">
        <v>6</v>
      </c>
      <c r="C22" s="66">
        <v>5</v>
      </c>
      <c r="D22" s="66">
        <v>5</v>
      </c>
      <c r="E22" s="66">
        <v>1</v>
      </c>
      <c r="F22" s="66">
        <v>3</v>
      </c>
      <c r="G22" s="66">
        <v>8</v>
      </c>
      <c r="H22" s="66">
        <f t="shared" si="3"/>
        <v>3.9148676411688634</v>
      </c>
      <c r="I22" s="68">
        <f t="shared" si="4"/>
        <v>0.42823998678689157</v>
      </c>
    </row>
    <row r="23" spans="1:9" ht="25.5" customHeight="1" thickBot="1" x14ac:dyDescent="0.35">
      <c r="A23" s="67" t="s">
        <v>31</v>
      </c>
      <c r="B23" s="66">
        <v>5</v>
      </c>
      <c r="C23" s="66">
        <v>4</v>
      </c>
      <c r="D23" s="66">
        <v>4</v>
      </c>
      <c r="E23" s="66">
        <v>0.33333333333333331</v>
      </c>
      <c r="F23" s="66">
        <v>1</v>
      </c>
      <c r="G23" s="66">
        <v>7</v>
      </c>
      <c r="H23" s="66">
        <f t="shared" si="3"/>
        <v>2.3906231938295077</v>
      </c>
      <c r="I23" s="66">
        <f t="shared" si="4"/>
        <v>0.26150576182246621</v>
      </c>
    </row>
    <row r="24" spans="1:9" ht="48.75" customHeight="1" thickBot="1" x14ac:dyDescent="0.35">
      <c r="A24" s="67" t="s">
        <v>32</v>
      </c>
      <c r="B24" s="66">
        <v>0.2</v>
      </c>
      <c r="C24" s="66">
        <v>0.25</v>
      </c>
      <c r="D24" s="66">
        <v>6</v>
      </c>
      <c r="E24" s="66">
        <v>0.125</v>
      </c>
      <c r="F24" s="66">
        <v>0.14285714285714285</v>
      </c>
      <c r="G24" s="66">
        <v>1</v>
      </c>
      <c r="H24" s="66">
        <f t="shared" si="3"/>
        <v>0.41830096963048086</v>
      </c>
      <c r="I24" s="66">
        <f t="shared" si="4"/>
        <v>4.5757154041105003E-2</v>
      </c>
    </row>
    <row r="25" spans="1:9" ht="15" thickBot="1" x14ac:dyDescent="0.35">
      <c r="A25" s="69" t="s">
        <v>11</v>
      </c>
      <c r="B25" s="70"/>
      <c r="C25" s="70"/>
      <c r="D25" s="70"/>
      <c r="E25" s="70"/>
      <c r="F25" s="70"/>
      <c r="G25" s="70"/>
      <c r="H25" s="66">
        <f>SUM(H19:H24)</f>
        <v>9.1417610731364274</v>
      </c>
      <c r="I25" s="71"/>
    </row>
    <row r="26" spans="1:9" ht="15" thickBot="1" x14ac:dyDescent="0.35">
      <c r="A26" s="72" t="s">
        <v>5</v>
      </c>
      <c r="B26" s="73">
        <f t="shared" ref="B26:G26" si="5">SUM(B19:B24)</f>
        <v>17.2</v>
      </c>
      <c r="C26" s="73">
        <f t="shared" si="5"/>
        <v>12.75</v>
      </c>
      <c r="D26" s="73">
        <f t="shared" si="5"/>
        <v>16.833333333333332</v>
      </c>
      <c r="E26" s="73">
        <f t="shared" si="5"/>
        <v>2.0249999999999999</v>
      </c>
      <c r="F26" s="73">
        <f t="shared" si="5"/>
        <v>4.8428571428571434</v>
      </c>
      <c r="G26" s="73">
        <f t="shared" si="5"/>
        <v>31</v>
      </c>
      <c r="H26" s="60"/>
      <c r="I26" s="64" t="s">
        <v>7</v>
      </c>
    </row>
    <row r="27" spans="1:9" x14ac:dyDescent="0.3">
      <c r="A27" s="74" t="s">
        <v>6</v>
      </c>
      <c r="B27" s="75">
        <f>B26*I19</f>
        <v>1.0354159012074344</v>
      </c>
      <c r="C27" s="75">
        <f>C26*I20</f>
        <v>1.0665600628232532</v>
      </c>
      <c r="D27" s="75">
        <f>D26*I21</f>
        <v>2.0308866016170173</v>
      </c>
      <c r="E27" s="75">
        <f>E26*I22</f>
        <v>0.86718597324345537</v>
      </c>
      <c r="F27" s="75">
        <f>F26*I23</f>
        <v>1.2664350465402294</v>
      </c>
      <c r="G27" s="75">
        <f>G26*I24</f>
        <v>1.4184717752742551</v>
      </c>
      <c r="H27" s="60"/>
      <c r="I27" s="76">
        <f>SUM(B27:G28)</f>
        <v>7.6849553607056444</v>
      </c>
    </row>
    <row r="28" spans="1:9" ht="15" thickBot="1" x14ac:dyDescent="0.35">
      <c r="A28" s="77"/>
      <c r="B28" s="78"/>
      <c r="C28" s="78"/>
      <c r="D28" s="78"/>
      <c r="E28" s="78"/>
      <c r="F28" s="78"/>
      <c r="G28" s="78"/>
      <c r="H28" s="60"/>
      <c r="I28" s="79"/>
    </row>
    <row r="29" spans="1:9" x14ac:dyDescent="0.3">
      <c r="A29" s="60"/>
      <c r="B29" s="60"/>
      <c r="C29" s="60"/>
      <c r="D29" s="60"/>
      <c r="E29" s="60"/>
      <c r="F29" s="60"/>
      <c r="G29" s="60"/>
      <c r="H29" s="60"/>
      <c r="I29" s="60"/>
    </row>
    <row r="30" spans="1:9" x14ac:dyDescent="0.3">
      <c r="A30" s="60" t="s">
        <v>8</v>
      </c>
      <c r="B30" s="60">
        <f>(I27-6)/(6-1)</f>
        <v>0.33699107214112889</v>
      </c>
      <c r="C30" s="60"/>
      <c r="D30" s="60"/>
      <c r="E30" s="60"/>
      <c r="F30" s="60"/>
      <c r="G30" s="60"/>
      <c r="H30" s="60"/>
      <c r="I30" s="60"/>
    </row>
    <row r="31" spans="1:9" x14ac:dyDescent="0.3">
      <c r="A31" s="60" t="s">
        <v>9</v>
      </c>
      <c r="B31" s="60">
        <f>B30/1.24</f>
        <v>0.2717669936622007</v>
      </c>
      <c r="C31" s="60"/>
      <c r="D31" s="60"/>
      <c r="E31" s="60"/>
      <c r="F31" s="60"/>
      <c r="G31" s="60"/>
      <c r="H31" s="60"/>
      <c r="I31" s="60"/>
    </row>
    <row r="34" spans="1:9" ht="15" thickBot="1" x14ac:dyDescent="0.35">
      <c r="A34" s="80" t="s">
        <v>19</v>
      </c>
      <c r="B34" s="81"/>
      <c r="C34" s="81"/>
      <c r="D34" s="81"/>
      <c r="E34" s="81"/>
      <c r="F34" s="81"/>
      <c r="G34" s="81"/>
      <c r="H34" s="81"/>
      <c r="I34" s="81"/>
    </row>
    <row r="35" spans="1:9" ht="110.4" thickBot="1" x14ac:dyDescent="0.35">
      <c r="A35" s="82"/>
      <c r="B35" s="83" t="s">
        <v>27</v>
      </c>
      <c r="C35" s="83" t="s">
        <v>28</v>
      </c>
      <c r="D35" s="84" t="s">
        <v>29</v>
      </c>
      <c r="E35" s="84" t="s">
        <v>30</v>
      </c>
      <c r="F35" s="84" t="s">
        <v>31</v>
      </c>
      <c r="G35" s="83" t="s">
        <v>33</v>
      </c>
      <c r="H35" s="84" t="s">
        <v>2</v>
      </c>
      <c r="I35" s="85" t="s">
        <v>10</v>
      </c>
    </row>
    <row r="36" spans="1:9" ht="15" thickBot="1" x14ac:dyDescent="0.35">
      <c r="A36" s="86" t="s">
        <v>27</v>
      </c>
      <c r="B36" s="87">
        <v>1</v>
      </c>
      <c r="C36" s="87">
        <v>0.33333333333333331</v>
      </c>
      <c r="D36" s="87">
        <v>0.5</v>
      </c>
      <c r="E36" s="87">
        <v>5</v>
      </c>
      <c r="F36" s="87">
        <v>4</v>
      </c>
      <c r="G36" s="87">
        <v>5</v>
      </c>
      <c r="H36" s="87">
        <f t="shared" ref="H36:H41" si="6">(B36*C36*D36*E36*F36*G36)^(1/6)</f>
        <v>1.5982380218994845</v>
      </c>
      <c r="I36" s="87">
        <f t="shared" ref="I36:I41" si="7">H36/$H$42</f>
        <v>0.17919296958388653</v>
      </c>
    </row>
    <row r="37" spans="1:9" ht="15" thickBot="1" x14ac:dyDescent="0.35">
      <c r="A37" s="88" t="s">
        <v>28</v>
      </c>
      <c r="B37" s="87">
        <v>3</v>
      </c>
      <c r="C37" s="87">
        <v>1</v>
      </c>
      <c r="D37" s="87">
        <v>4</v>
      </c>
      <c r="E37" s="87">
        <v>6</v>
      </c>
      <c r="F37" s="87">
        <v>7</v>
      </c>
      <c r="G37" s="87">
        <v>6</v>
      </c>
      <c r="H37" s="87">
        <f t="shared" si="6"/>
        <v>3.8027429028336086</v>
      </c>
      <c r="I37" s="89">
        <f t="shared" si="7"/>
        <v>0.42636001896196851</v>
      </c>
    </row>
    <row r="38" spans="1:9" ht="15" thickBot="1" x14ac:dyDescent="0.35">
      <c r="A38" s="90" t="s">
        <v>29</v>
      </c>
      <c r="B38" s="91">
        <v>2</v>
      </c>
      <c r="C38" s="87">
        <v>0.25</v>
      </c>
      <c r="D38" s="87">
        <v>1</v>
      </c>
      <c r="E38" s="87">
        <v>7</v>
      </c>
      <c r="F38" s="87">
        <v>6</v>
      </c>
      <c r="G38" s="87">
        <v>7</v>
      </c>
      <c r="H38" s="87">
        <f t="shared" si="6"/>
        <v>2.2973097500999025</v>
      </c>
      <c r="I38" s="87">
        <f t="shared" si="7"/>
        <v>0.25757224551895175</v>
      </c>
    </row>
    <row r="39" spans="1:9" ht="15" thickBot="1" x14ac:dyDescent="0.35">
      <c r="A39" s="90" t="s">
        <v>30</v>
      </c>
      <c r="B39" s="87">
        <v>0.2</v>
      </c>
      <c r="C39" s="87">
        <v>0.16666666666666666</v>
      </c>
      <c r="D39" s="87">
        <v>0.14285714285714285</v>
      </c>
      <c r="E39" s="87">
        <v>1</v>
      </c>
      <c r="F39" s="87">
        <v>3</v>
      </c>
      <c r="G39" s="87">
        <v>2</v>
      </c>
      <c r="H39" s="87">
        <f t="shared" si="6"/>
        <v>0.55291112191099923</v>
      </c>
      <c r="I39" s="87">
        <f t="shared" si="7"/>
        <v>6.1991883870612489E-2</v>
      </c>
    </row>
    <row r="40" spans="1:9" ht="15" thickBot="1" x14ac:dyDescent="0.35">
      <c r="A40" s="90" t="s">
        <v>31</v>
      </c>
      <c r="B40" s="87">
        <v>0.25</v>
      </c>
      <c r="C40" s="87">
        <v>0.14285714285714285</v>
      </c>
      <c r="D40" s="87">
        <v>0.16666666666666666</v>
      </c>
      <c r="E40" s="87">
        <v>0.33333333333333331</v>
      </c>
      <c r="F40" s="87">
        <v>1</v>
      </c>
      <c r="G40" s="87">
        <v>0.5</v>
      </c>
      <c r="H40" s="87">
        <f t="shared" si="6"/>
        <v>0.31580808533785609</v>
      </c>
      <c r="I40" s="87">
        <f t="shared" si="7"/>
        <v>3.5408110591083758E-2</v>
      </c>
    </row>
    <row r="41" spans="1:9" ht="15" thickBot="1" x14ac:dyDescent="0.35">
      <c r="A41" s="90" t="s">
        <v>33</v>
      </c>
      <c r="B41" s="87">
        <v>0.2</v>
      </c>
      <c r="C41" s="87">
        <v>0.16666666666666666</v>
      </c>
      <c r="D41" s="87">
        <v>0.14285714285714285</v>
      </c>
      <c r="E41" s="87">
        <v>0.2</v>
      </c>
      <c r="F41" s="87">
        <v>2</v>
      </c>
      <c r="G41" s="87">
        <v>1</v>
      </c>
      <c r="H41" s="87">
        <f t="shared" si="6"/>
        <v>0.35207899518178976</v>
      </c>
      <c r="I41" s="87">
        <f t="shared" si="7"/>
        <v>3.9474771473496838E-2</v>
      </c>
    </row>
    <row r="42" spans="1:9" ht="15" thickBot="1" x14ac:dyDescent="0.35">
      <c r="A42" s="92" t="s">
        <v>11</v>
      </c>
      <c r="B42" s="93"/>
      <c r="C42" s="93"/>
      <c r="D42" s="93"/>
      <c r="E42" s="93"/>
      <c r="F42" s="93"/>
      <c r="G42" s="93"/>
      <c r="H42" s="87">
        <f>SUM(H36:H41)</f>
        <v>8.9190888772636416</v>
      </c>
      <c r="I42" s="94"/>
    </row>
    <row r="43" spans="1:9" ht="15" thickBot="1" x14ac:dyDescent="0.35">
      <c r="A43" s="95" t="s">
        <v>5</v>
      </c>
      <c r="B43" s="96">
        <f t="shared" ref="B43:G43" si="8">SUM(B36:B41)</f>
        <v>6.65</v>
      </c>
      <c r="C43" s="96">
        <f t="shared" si="8"/>
        <v>2.0595238095238093</v>
      </c>
      <c r="D43" s="96">
        <f t="shared" si="8"/>
        <v>5.9523809523809534</v>
      </c>
      <c r="E43" s="96">
        <f t="shared" si="8"/>
        <v>19.533333333333331</v>
      </c>
      <c r="F43" s="96">
        <f t="shared" si="8"/>
        <v>23</v>
      </c>
      <c r="G43" s="96">
        <f t="shared" si="8"/>
        <v>21.5</v>
      </c>
      <c r="H43" s="81"/>
      <c r="I43" s="85" t="s">
        <v>7</v>
      </c>
    </row>
    <row r="44" spans="1:9" x14ac:dyDescent="0.3">
      <c r="A44" s="97" t="s">
        <v>6</v>
      </c>
      <c r="B44" s="98">
        <f>B43*I36</f>
        <v>1.1916332477328455</v>
      </c>
      <c r="C44" s="98">
        <f>C43*I37</f>
        <v>0.87809861048119697</v>
      </c>
      <c r="D44" s="98">
        <f>D43*I38</f>
        <v>1.5331681280889988</v>
      </c>
      <c r="E44" s="98">
        <f>E43*I39</f>
        <v>1.2109081316059638</v>
      </c>
      <c r="F44" s="98">
        <f>F43*I40</f>
        <v>0.81438654359492646</v>
      </c>
      <c r="G44" s="98">
        <f>G43*I41</f>
        <v>0.84870758668018198</v>
      </c>
      <c r="H44" s="81"/>
      <c r="I44" s="99">
        <f>SUM(B44:G45)</f>
        <v>6.4769022481841132</v>
      </c>
    </row>
    <row r="45" spans="1:9" ht="15" thickBot="1" x14ac:dyDescent="0.35">
      <c r="A45" s="100"/>
      <c r="B45" s="101"/>
      <c r="C45" s="101"/>
      <c r="D45" s="101"/>
      <c r="E45" s="101"/>
      <c r="F45" s="101"/>
      <c r="G45" s="101"/>
      <c r="H45" s="81"/>
      <c r="I45" s="102"/>
    </row>
    <row r="46" spans="1:9" x14ac:dyDescent="0.3">
      <c r="A46" s="81"/>
      <c r="B46" s="81"/>
      <c r="C46" s="81"/>
      <c r="D46" s="81"/>
      <c r="E46" s="81"/>
      <c r="F46" s="81"/>
      <c r="G46" s="81"/>
      <c r="H46" s="81"/>
      <c r="I46" s="81"/>
    </row>
    <row r="47" spans="1:9" x14ac:dyDescent="0.3">
      <c r="A47" s="81" t="s">
        <v>8</v>
      </c>
      <c r="B47" s="81">
        <f>(I44-6)/(6-1)</f>
        <v>9.5380449636822642E-2</v>
      </c>
      <c r="C47" s="81"/>
      <c r="D47" s="81"/>
      <c r="E47" s="81"/>
      <c r="F47" s="81"/>
      <c r="G47" s="81"/>
      <c r="H47" s="81"/>
      <c r="I47" s="81"/>
    </row>
    <row r="48" spans="1:9" x14ac:dyDescent="0.3">
      <c r="A48" s="81" t="s">
        <v>9</v>
      </c>
      <c r="B48" s="81">
        <f>B47/1.24</f>
        <v>7.6919717449050518E-2</v>
      </c>
      <c r="C48" s="81"/>
      <c r="D48" s="81"/>
      <c r="E48" s="81"/>
      <c r="F48" s="81"/>
      <c r="G48" s="81"/>
      <c r="H48" s="81"/>
      <c r="I48" s="81"/>
    </row>
    <row r="51" spans="1:9" ht="15" thickBot="1" x14ac:dyDescent="0.35">
      <c r="A51" s="103" t="s">
        <v>21</v>
      </c>
      <c r="B51" s="104"/>
      <c r="C51" s="104"/>
      <c r="D51" s="104"/>
      <c r="E51" s="104"/>
      <c r="F51" s="104"/>
      <c r="G51" s="104"/>
      <c r="H51" s="104"/>
      <c r="I51" s="104"/>
    </row>
    <row r="52" spans="1:9" ht="110.4" thickBot="1" x14ac:dyDescent="0.35">
      <c r="A52" s="105"/>
      <c r="B52" s="106" t="s">
        <v>27</v>
      </c>
      <c r="C52" s="106" t="s">
        <v>28</v>
      </c>
      <c r="D52" s="107" t="s">
        <v>29</v>
      </c>
      <c r="E52" s="106" t="s">
        <v>30</v>
      </c>
      <c r="F52" s="107" t="s">
        <v>31</v>
      </c>
      <c r="G52" s="107" t="s">
        <v>33</v>
      </c>
      <c r="H52" s="107" t="s">
        <v>2</v>
      </c>
      <c r="I52" s="108" t="s">
        <v>10</v>
      </c>
    </row>
    <row r="53" spans="1:9" ht="21.75" customHeight="1" thickBot="1" x14ac:dyDescent="0.35">
      <c r="A53" s="109" t="s">
        <v>27</v>
      </c>
      <c r="B53" s="110">
        <v>1</v>
      </c>
      <c r="C53" s="110">
        <v>0.5</v>
      </c>
      <c r="D53" s="110">
        <v>0.33333333333333331</v>
      </c>
      <c r="E53" s="110">
        <v>2</v>
      </c>
      <c r="F53" s="110">
        <v>2</v>
      </c>
      <c r="G53" s="110">
        <v>2</v>
      </c>
      <c r="H53" s="110">
        <f t="shared" ref="H53:H58" si="9">(B53*C53*D53*E53*F53*G53)^(1/6)</f>
        <v>1.0491150634216482</v>
      </c>
      <c r="I53" s="110">
        <f t="shared" ref="I53:I58" si="10">H53/$H$59</f>
        <v>0.16792140614807829</v>
      </c>
    </row>
    <row r="54" spans="1:9" ht="15" thickBot="1" x14ac:dyDescent="0.35">
      <c r="A54" s="111" t="s">
        <v>28</v>
      </c>
      <c r="B54" s="110">
        <v>2</v>
      </c>
      <c r="C54" s="110">
        <v>1</v>
      </c>
      <c r="D54" s="110">
        <v>0.33333333333333331</v>
      </c>
      <c r="E54" s="110">
        <v>0.33333333333333331</v>
      </c>
      <c r="F54" s="110">
        <v>0.33333333333333331</v>
      </c>
      <c r="G54" s="110">
        <v>0.25</v>
      </c>
      <c r="H54" s="110">
        <f t="shared" si="9"/>
        <v>0.5143606147390174</v>
      </c>
      <c r="I54" s="110">
        <f t="shared" si="10"/>
        <v>8.232858406633331E-2</v>
      </c>
    </row>
    <row r="55" spans="1:9" ht="15" thickBot="1" x14ac:dyDescent="0.35">
      <c r="A55" s="112" t="s">
        <v>29</v>
      </c>
      <c r="B55" s="110">
        <v>3</v>
      </c>
      <c r="C55" s="110">
        <v>3</v>
      </c>
      <c r="D55" s="110">
        <v>1</v>
      </c>
      <c r="E55" s="110">
        <v>2</v>
      </c>
      <c r="F55" s="110">
        <v>2</v>
      </c>
      <c r="G55" s="110">
        <v>0.25</v>
      </c>
      <c r="H55" s="110">
        <f t="shared" si="9"/>
        <v>1.4422495703074083</v>
      </c>
      <c r="I55" s="110">
        <f t="shared" si="10"/>
        <v>0.23084653371824257</v>
      </c>
    </row>
    <row r="56" spans="1:9" ht="15" thickBot="1" x14ac:dyDescent="0.35">
      <c r="A56" s="112" t="s">
        <v>30</v>
      </c>
      <c r="B56" s="110">
        <v>0.33333333333333331</v>
      </c>
      <c r="C56" s="110">
        <v>3</v>
      </c>
      <c r="D56" s="110">
        <v>0.5</v>
      </c>
      <c r="E56" s="110">
        <v>1</v>
      </c>
      <c r="F56" s="110">
        <v>2</v>
      </c>
      <c r="G56" s="110">
        <v>0.33333333333333331</v>
      </c>
      <c r="H56" s="110">
        <f t="shared" si="9"/>
        <v>0.83268317765560429</v>
      </c>
      <c r="I56" s="110">
        <f t="shared" si="10"/>
        <v>0.13327930838371937</v>
      </c>
    </row>
    <row r="57" spans="1:9" ht="15" thickBot="1" x14ac:dyDescent="0.35">
      <c r="A57" s="112" t="s">
        <v>31</v>
      </c>
      <c r="B57" s="110">
        <v>0.5</v>
      </c>
      <c r="C57" s="110">
        <v>3</v>
      </c>
      <c r="D57" s="110">
        <v>0.5</v>
      </c>
      <c r="E57" s="110">
        <v>0.5</v>
      </c>
      <c r="F57" s="110">
        <v>1</v>
      </c>
      <c r="G57" s="110">
        <v>5</v>
      </c>
      <c r="H57" s="110">
        <f t="shared" si="9"/>
        <v>1.1104530774261625</v>
      </c>
      <c r="I57" s="110">
        <f t="shared" si="10"/>
        <v>0.17773917154015609</v>
      </c>
    </row>
    <row r="58" spans="1:9" ht="15" thickBot="1" x14ac:dyDescent="0.35">
      <c r="A58" s="112" t="s">
        <v>33</v>
      </c>
      <c r="B58" s="110">
        <v>0.5</v>
      </c>
      <c r="C58" s="110">
        <v>4</v>
      </c>
      <c r="D58" s="110">
        <v>4</v>
      </c>
      <c r="E58" s="110">
        <v>3</v>
      </c>
      <c r="F58" s="110">
        <v>0.2</v>
      </c>
      <c r="G58" s="110">
        <v>1</v>
      </c>
      <c r="H58" s="110">
        <f t="shared" si="9"/>
        <v>1.298793798338866</v>
      </c>
      <c r="I58" s="110">
        <f t="shared" si="10"/>
        <v>0.20788499614347036</v>
      </c>
    </row>
    <row r="59" spans="1:9" ht="15" thickBot="1" x14ac:dyDescent="0.35">
      <c r="A59" s="113" t="s">
        <v>11</v>
      </c>
      <c r="B59" s="114"/>
      <c r="C59" s="114"/>
      <c r="D59" s="114"/>
      <c r="E59" s="114"/>
      <c r="F59" s="114"/>
      <c r="G59" s="114"/>
      <c r="H59" s="110">
        <f>SUM(H53:H58)</f>
        <v>6.2476553018887069</v>
      </c>
      <c r="I59" s="115"/>
    </row>
    <row r="60" spans="1:9" ht="15" thickBot="1" x14ac:dyDescent="0.35">
      <c r="A60" s="116" t="s">
        <v>5</v>
      </c>
      <c r="B60" s="117">
        <f t="shared" ref="B60:G60" si="11">SUM(B53:B58)</f>
        <v>7.333333333333333</v>
      </c>
      <c r="C60" s="117">
        <f t="shared" si="11"/>
        <v>14.5</v>
      </c>
      <c r="D60" s="117">
        <f t="shared" si="11"/>
        <v>6.6666666666666661</v>
      </c>
      <c r="E60" s="117">
        <f t="shared" si="11"/>
        <v>8.8333333333333339</v>
      </c>
      <c r="F60" s="117">
        <f t="shared" si="11"/>
        <v>7.5333333333333341</v>
      </c>
      <c r="G60" s="117">
        <f t="shared" si="11"/>
        <v>8.8333333333333339</v>
      </c>
      <c r="H60" s="104"/>
      <c r="I60" s="108" t="s">
        <v>7</v>
      </c>
    </row>
    <row r="61" spans="1:9" x14ac:dyDescent="0.3">
      <c r="A61" s="118" t="s">
        <v>6</v>
      </c>
      <c r="B61" s="119">
        <f>B60*I53</f>
        <v>1.2314236450859075</v>
      </c>
      <c r="C61" s="119">
        <f>C60*I54</f>
        <v>1.193764468961833</v>
      </c>
      <c r="D61" s="119">
        <f>D60*I55</f>
        <v>1.5389768914549504</v>
      </c>
      <c r="E61" s="119">
        <f>E60*I56</f>
        <v>1.1773005573895212</v>
      </c>
      <c r="F61" s="119">
        <f>F60*I57</f>
        <v>1.3389684256025094</v>
      </c>
      <c r="G61" s="119">
        <f>G60*I58</f>
        <v>1.8363174659339883</v>
      </c>
      <c r="H61" s="104"/>
      <c r="I61" s="120">
        <f>SUM(B61:G62)</f>
        <v>8.3167514544287098</v>
      </c>
    </row>
    <row r="62" spans="1:9" ht="15" thickBot="1" x14ac:dyDescent="0.35">
      <c r="A62" s="121"/>
      <c r="B62" s="122"/>
      <c r="C62" s="122"/>
      <c r="D62" s="122"/>
      <c r="E62" s="122"/>
      <c r="F62" s="122"/>
      <c r="G62" s="122"/>
      <c r="H62" s="104"/>
      <c r="I62" s="123"/>
    </row>
    <row r="63" spans="1:9" x14ac:dyDescent="0.3">
      <c r="A63" s="104"/>
      <c r="B63" s="104"/>
      <c r="C63" s="104"/>
      <c r="D63" s="104"/>
      <c r="E63" s="104"/>
      <c r="F63" s="104"/>
      <c r="G63" s="104"/>
      <c r="H63" s="104"/>
      <c r="I63" s="104"/>
    </row>
    <row r="64" spans="1:9" x14ac:dyDescent="0.3">
      <c r="A64" s="104" t="s">
        <v>8</v>
      </c>
      <c r="B64" s="104">
        <f>(I61-6)/(6-1)</f>
        <v>0.46335029088574198</v>
      </c>
      <c r="C64" s="104"/>
      <c r="D64" s="104"/>
      <c r="E64" s="104"/>
      <c r="F64" s="104"/>
      <c r="G64" s="104"/>
      <c r="H64" s="104"/>
      <c r="I64" s="104"/>
    </row>
    <row r="65" spans="1:9" x14ac:dyDescent="0.3">
      <c r="A65" s="104" t="s">
        <v>9</v>
      </c>
      <c r="B65" s="104">
        <f>B64/1.24</f>
        <v>0.37366958942398548</v>
      </c>
      <c r="C65" s="104"/>
      <c r="D65" s="104"/>
      <c r="E65" s="104"/>
      <c r="F65" s="104"/>
      <c r="G65" s="104"/>
      <c r="H65" s="104"/>
      <c r="I65" s="104"/>
    </row>
    <row r="69" spans="1:9" ht="15" thickBot="1" x14ac:dyDescent="0.35">
      <c r="A69" s="124" t="s">
        <v>23</v>
      </c>
      <c r="B69" s="125"/>
      <c r="C69" s="125"/>
      <c r="D69" s="125"/>
      <c r="E69" s="125"/>
      <c r="F69" s="125"/>
      <c r="G69" s="125"/>
      <c r="H69" s="125"/>
      <c r="I69" s="125"/>
    </row>
    <row r="70" spans="1:9" ht="110.4" thickBot="1" x14ac:dyDescent="0.35">
      <c r="A70" s="126"/>
      <c r="B70" s="127" t="s">
        <v>27</v>
      </c>
      <c r="C70" s="127" t="s">
        <v>28</v>
      </c>
      <c r="D70" s="128" t="s">
        <v>29</v>
      </c>
      <c r="E70" s="128" t="s">
        <v>30</v>
      </c>
      <c r="F70" s="128" t="s">
        <v>31</v>
      </c>
      <c r="G70" s="128" t="s">
        <v>33</v>
      </c>
      <c r="H70" s="128" t="s">
        <v>2</v>
      </c>
      <c r="I70" s="129" t="s">
        <v>10</v>
      </c>
    </row>
    <row r="71" spans="1:9" ht="15" thickBot="1" x14ac:dyDescent="0.35">
      <c r="A71" s="130" t="s">
        <v>27</v>
      </c>
      <c r="B71" s="131">
        <v>1</v>
      </c>
      <c r="C71" s="131">
        <v>0.5</v>
      </c>
      <c r="D71" s="131">
        <v>0.25</v>
      </c>
      <c r="E71" s="131">
        <v>3</v>
      </c>
      <c r="F71" s="131">
        <v>0.25</v>
      </c>
      <c r="G71" s="131">
        <v>0.5</v>
      </c>
      <c r="H71" s="131">
        <f t="shared" ref="H71:H76" si="12">(B71*C71*D71*E71*F71*G71)^(1/6)</f>
        <v>0.60046847758800137</v>
      </c>
      <c r="I71" s="131">
        <f t="shared" ref="I71:I76" si="13">H71/$H$77</f>
        <v>7.0692800734271879E-2</v>
      </c>
    </row>
    <row r="72" spans="1:9" ht="15" thickBot="1" x14ac:dyDescent="0.35">
      <c r="A72" s="132" t="s">
        <v>28</v>
      </c>
      <c r="B72" s="131">
        <v>2</v>
      </c>
      <c r="C72" s="131">
        <v>1</v>
      </c>
      <c r="D72" s="131">
        <v>0.2</v>
      </c>
      <c r="E72" s="131">
        <v>4</v>
      </c>
      <c r="F72" s="131">
        <v>0.2</v>
      </c>
      <c r="G72" s="131">
        <v>2</v>
      </c>
      <c r="H72" s="131">
        <f t="shared" si="12"/>
        <v>0.92831776672255584</v>
      </c>
      <c r="I72" s="131">
        <f t="shared" si="13"/>
        <v>0.10929030473774409</v>
      </c>
    </row>
    <row r="73" spans="1:9" ht="15" thickBot="1" x14ac:dyDescent="0.35">
      <c r="A73" s="133" t="s">
        <v>29</v>
      </c>
      <c r="B73" s="131">
        <v>4</v>
      </c>
      <c r="C73" s="131">
        <v>5</v>
      </c>
      <c r="D73" s="131">
        <v>1</v>
      </c>
      <c r="E73" s="131">
        <v>6</v>
      </c>
      <c r="F73" s="131">
        <v>0.5</v>
      </c>
      <c r="G73" s="131">
        <v>3</v>
      </c>
      <c r="H73" s="131">
        <f t="shared" si="12"/>
        <v>2.3761767975649817</v>
      </c>
      <c r="I73" s="131">
        <f t="shared" si="13"/>
        <v>0.27974589696099994</v>
      </c>
    </row>
    <row r="74" spans="1:9" ht="15" thickBot="1" x14ac:dyDescent="0.35">
      <c r="A74" s="133" t="s">
        <v>30</v>
      </c>
      <c r="B74" s="131">
        <v>0.33333333333333331</v>
      </c>
      <c r="C74" s="131">
        <v>0.25</v>
      </c>
      <c r="D74" s="131">
        <v>0.16666666666666666</v>
      </c>
      <c r="E74" s="131">
        <v>1</v>
      </c>
      <c r="F74" s="131">
        <v>0.14285714285714285</v>
      </c>
      <c r="G74" s="131">
        <v>0.33333333333333331</v>
      </c>
      <c r="H74" s="131">
        <f t="shared" si="12"/>
        <v>0.29517168974872637</v>
      </c>
      <c r="I74" s="131">
        <f t="shared" si="13"/>
        <v>3.4750389445292656E-2</v>
      </c>
    </row>
    <row r="75" spans="1:9" ht="15" thickBot="1" x14ac:dyDescent="0.35">
      <c r="A75" s="133" t="s">
        <v>31</v>
      </c>
      <c r="B75" s="131">
        <v>4</v>
      </c>
      <c r="C75" s="131">
        <v>5</v>
      </c>
      <c r="D75" s="131">
        <v>2</v>
      </c>
      <c r="E75" s="131">
        <v>7</v>
      </c>
      <c r="F75" s="131">
        <v>1</v>
      </c>
      <c r="G75" s="131">
        <v>3</v>
      </c>
      <c r="H75" s="131">
        <f t="shared" si="12"/>
        <v>3.0717076619745356</v>
      </c>
      <c r="I75" s="131">
        <f t="shared" si="13"/>
        <v>0.36163033659011357</v>
      </c>
    </row>
    <row r="76" spans="1:9" ht="15" thickBot="1" x14ac:dyDescent="0.35">
      <c r="A76" s="133" t="s">
        <v>33</v>
      </c>
      <c r="B76" s="131">
        <v>2</v>
      </c>
      <c r="C76" s="131">
        <v>5</v>
      </c>
      <c r="D76" s="131">
        <v>0.33333333333333331</v>
      </c>
      <c r="E76" s="131">
        <v>3</v>
      </c>
      <c r="F76" s="131">
        <v>0.33333333333333331</v>
      </c>
      <c r="G76" s="131">
        <v>1</v>
      </c>
      <c r="H76" s="131">
        <f t="shared" si="12"/>
        <v>1.2222117583241137</v>
      </c>
      <c r="I76" s="131">
        <f t="shared" si="13"/>
        <v>0.14389027153157774</v>
      </c>
    </row>
    <row r="77" spans="1:9" ht="15" thickBot="1" x14ac:dyDescent="0.35">
      <c r="A77" s="134" t="s">
        <v>11</v>
      </c>
      <c r="B77" s="135"/>
      <c r="C77" s="135"/>
      <c r="D77" s="135"/>
      <c r="E77" s="135"/>
      <c r="F77" s="135"/>
      <c r="G77" s="135"/>
      <c r="H77" s="131">
        <f>SUM(H71:H76)</f>
        <v>8.4940541519229154</v>
      </c>
      <c r="I77" s="136"/>
    </row>
    <row r="78" spans="1:9" ht="15" thickBot="1" x14ac:dyDescent="0.35">
      <c r="A78" s="137" t="s">
        <v>5</v>
      </c>
      <c r="B78" s="138">
        <f t="shared" ref="B78:G78" si="14">SUM(B71:B76)</f>
        <v>13.333333333333332</v>
      </c>
      <c r="C78" s="138">
        <f t="shared" si="14"/>
        <v>16.75</v>
      </c>
      <c r="D78" s="138">
        <f t="shared" si="14"/>
        <v>3.95</v>
      </c>
      <c r="E78" s="138">
        <f t="shared" si="14"/>
        <v>24</v>
      </c>
      <c r="F78" s="138">
        <f t="shared" si="14"/>
        <v>2.426190476190476</v>
      </c>
      <c r="G78" s="138">
        <f t="shared" si="14"/>
        <v>9.8333333333333321</v>
      </c>
      <c r="H78" s="125"/>
      <c r="I78" s="129" t="s">
        <v>7</v>
      </c>
    </row>
    <row r="79" spans="1:9" x14ac:dyDescent="0.3">
      <c r="A79" s="139" t="s">
        <v>6</v>
      </c>
      <c r="B79" s="140">
        <f>B78*I71</f>
        <v>0.94257067645695836</v>
      </c>
      <c r="C79" s="140">
        <f>C78*I72</f>
        <v>1.8306126043572135</v>
      </c>
      <c r="D79" s="140">
        <f>D78*I73</f>
        <v>1.1049962929959498</v>
      </c>
      <c r="E79" s="140">
        <f>E78*I74</f>
        <v>0.83400934668702376</v>
      </c>
      <c r="F79" s="140">
        <f>F78*I75</f>
        <v>0.8773840785364897</v>
      </c>
      <c r="G79" s="140">
        <f>G78*I76</f>
        <v>1.4149210033938475</v>
      </c>
      <c r="H79" s="125"/>
      <c r="I79" s="141">
        <f>SUM(B79:G80)</f>
        <v>7.0044940024274824</v>
      </c>
    </row>
    <row r="80" spans="1:9" ht="15" thickBot="1" x14ac:dyDescent="0.35">
      <c r="A80" s="142"/>
      <c r="B80" s="143"/>
      <c r="C80" s="143"/>
      <c r="D80" s="143"/>
      <c r="E80" s="143"/>
      <c r="F80" s="143"/>
      <c r="G80" s="143"/>
      <c r="H80" s="125"/>
      <c r="I80" s="144"/>
    </row>
    <row r="81" spans="1:9" x14ac:dyDescent="0.3">
      <c r="A81" s="125"/>
      <c r="B81" s="125"/>
      <c r="C81" s="125"/>
      <c r="D81" s="125"/>
      <c r="E81" s="125"/>
      <c r="F81" s="125"/>
      <c r="G81" s="125"/>
      <c r="H81" s="125"/>
      <c r="I81" s="125"/>
    </row>
    <row r="82" spans="1:9" x14ac:dyDescent="0.3">
      <c r="A82" s="125" t="s">
        <v>8</v>
      </c>
      <c r="B82" s="125">
        <f>(I79-6)/(6-1)</f>
        <v>0.20089880048549649</v>
      </c>
      <c r="C82" s="125"/>
      <c r="D82" s="125"/>
      <c r="E82" s="125"/>
      <c r="F82" s="125"/>
      <c r="G82" s="125"/>
      <c r="H82" s="125"/>
      <c r="I82" s="125"/>
    </row>
    <row r="83" spans="1:9" x14ac:dyDescent="0.3">
      <c r="A83" s="125" t="s">
        <v>9</v>
      </c>
      <c r="B83" s="125">
        <f>B82/1.24</f>
        <v>0.16201516168185201</v>
      </c>
      <c r="C83" s="125"/>
      <c r="D83" s="125"/>
      <c r="E83" s="125"/>
      <c r="F83" s="125"/>
      <c r="G83" s="125"/>
      <c r="H83" s="125"/>
      <c r="I83" s="125"/>
    </row>
    <row r="87" spans="1:9" ht="15" thickBot="1" x14ac:dyDescent="0.35">
      <c r="A87" s="12" t="s">
        <v>26</v>
      </c>
      <c r="B87" s="2"/>
      <c r="C87" s="2"/>
      <c r="D87" s="2"/>
      <c r="E87" s="2"/>
      <c r="F87" s="2"/>
      <c r="G87" s="2"/>
      <c r="H87" s="2"/>
      <c r="I87" s="2"/>
    </row>
    <row r="88" spans="1:9" ht="110.4" thickBot="1" x14ac:dyDescent="0.35">
      <c r="A88" s="3"/>
      <c r="B88" s="18" t="s">
        <v>27</v>
      </c>
      <c r="C88" s="18" t="s">
        <v>28</v>
      </c>
      <c r="D88" s="4" t="s">
        <v>29</v>
      </c>
      <c r="E88" s="4" t="s">
        <v>30</v>
      </c>
      <c r="F88" s="4" t="s">
        <v>31</v>
      </c>
      <c r="G88" s="4" t="s">
        <v>33</v>
      </c>
      <c r="H88" s="4" t="s">
        <v>2</v>
      </c>
      <c r="I88" s="5" t="s">
        <v>10</v>
      </c>
    </row>
    <row r="89" spans="1:9" ht="21.75" customHeight="1" thickBot="1" x14ac:dyDescent="0.35">
      <c r="A89" s="17" t="s">
        <v>27</v>
      </c>
      <c r="B89" s="6">
        <v>1</v>
      </c>
      <c r="C89" s="6">
        <v>4</v>
      </c>
      <c r="D89" s="6">
        <v>4</v>
      </c>
      <c r="E89" s="6">
        <v>4</v>
      </c>
      <c r="F89" s="6">
        <v>4</v>
      </c>
      <c r="G89" s="6">
        <v>4</v>
      </c>
      <c r="H89" s="6">
        <f t="shared" ref="H89:H94" si="15">(B89*C89*D89*E89*F89*G89)^(1/6)</f>
        <v>3.1748021039363987</v>
      </c>
      <c r="I89" s="6">
        <f t="shared" ref="I89:I94" si="16">H89/$H$95</f>
        <v>0.1961087103363984</v>
      </c>
    </row>
    <row r="90" spans="1:9" ht="15" thickBot="1" x14ac:dyDescent="0.35">
      <c r="A90" s="20" t="s">
        <v>28</v>
      </c>
      <c r="B90" s="6">
        <v>4</v>
      </c>
      <c r="C90" s="6">
        <v>1</v>
      </c>
      <c r="D90" s="6">
        <v>4</v>
      </c>
      <c r="E90" s="6">
        <v>4</v>
      </c>
      <c r="F90" s="6">
        <v>4</v>
      </c>
      <c r="G90" s="6">
        <v>4</v>
      </c>
      <c r="H90" s="6">
        <f t="shared" si="15"/>
        <v>3.1748021039363987</v>
      </c>
      <c r="I90" s="6">
        <f t="shared" si="16"/>
        <v>0.1961087103363984</v>
      </c>
    </row>
    <row r="91" spans="1:9" ht="15" thickBot="1" x14ac:dyDescent="0.35">
      <c r="A91" s="7" t="s">
        <v>29</v>
      </c>
      <c r="B91" s="6">
        <v>4</v>
      </c>
      <c r="C91" s="6">
        <v>4</v>
      </c>
      <c r="D91" s="6">
        <v>1</v>
      </c>
      <c r="E91" s="6">
        <v>4</v>
      </c>
      <c r="F91" s="6">
        <v>4</v>
      </c>
      <c r="G91" s="6">
        <v>4</v>
      </c>
      <c r="H91" s="6">
        <f t="shared" si="15"/>
        <v>3.1748021039363987</v>
      </c>
      <c r="I91" s="6">
        <f t="shared" si="16"/>
        <v>0.1961087103363984</v>
      </c>
    </row>
    <row r="92" spans="1:9" ht="15" thickBot="1" x14ac:dyDescent="0.35">
      <c r="A92" s="7" t="s">
        <v>30</v>
      </c>
      <c r="B92" s="6">
        <v>4</v>
      </c>
      <c r="C92" s="6">
        <v>4</v>
      </c>
      <c r="D92" s="6">
        <v>4</v>
      </c>
      <c r="E92" s="6">
        <v>1</v>
      </c>
      <c r="F92" s="6">
        <v>4</v>
      </c>
      <c r="G92" s="6">
        <v>4</v>
      </c>
      <c r="H92" s="6">
        <f t="shared" si="15"/>
        <v>3.1748021039363987</v>
      </c>
      <c r="I92" s="6">
        <f t="shared" si="16"/>
        <v>0.1961087103363984</v>
      </c>
    </row>
    <row r="93" spans="1:9" ht="15" thickBot="1" x14ac:dyDescent="0.35">
      <c r="A93" s="7" t="s">
        <v>31</v>
      </c>
      <c r="B93" s="6">
        <v>0.25</v>
      </c>
      <c r="C93" s="6">
        <v>0.25</v>
      </c>
      <c r="D93" s="6">
        <v>0.25</v>
      </c>
      <c r="E93" s="6">
        <v>0.25</v>
      </c>
      <c r="F93" s="6">
        <v>1</v>
      </c>
      <c r="G93" s="6">
        <v>0.25</v>
      </c>
      <c r="H93" s="6">
        <f t="shared" si="15"/>
        <v>0.3149802624737183</v>
      </c>
      <c r="I93" s="6">
        <f t="shared" si="16"/>
        <v>1.9456448318007861E-2</v>
      </c>
    </row>
    <row r="94" spans="1:9" ht="15" thickBot="1" x14ac:dyDescent="0.35">
      <c r="A94" s="7" t="s">
        <v>33</v>
      </c>
      <c r="B94" s="6">
        <v>4</v>
      </c>
      <c r="C94" s="6">
        <v>4</v>
      </c>
      <c r="D94" s="6">
        <v>4</v>
      </c>
      <c r="E94" s="6">
        <v>4</v>
      </c>
      <c r="F94" s="6">
        <v>4</v>
      </c>
      <c r="G94" s="6">
        <v>1</v>
      </c>
      <c r="H94" s="6">
        <f t="shared" si="15"/>
        <v>3.1748021039363987</v>
      </c>
      <c r="I94" s="6">
        <f t="shared" si="16"/>
        <v>0.1961087103363984</v>
      </c>
    </row>
    <row r="95" spans="1:9" ht="15" thickBot="1" x14ac:dyDescent="0.35">
      <c r="A95" s="34" t="s">
        <v>11</v>
      </c>
      <c r="B95" s="35"/>
      <c r="C95" s="35"/>
      <c r="D95" s="35"/>
      <c r="E95" s="35"/>
      <c r="F95" s="35"/>
      <c r="G95" s="35"/>
      <c r="H95" s="6">
        <f>SUM(H89:H94)</f>
        <v>16.188990782155713</v>
      </c>
      <c r="I95" s="8"/>
    </row>
    <row r="96" spans="1:9" ht="15" thickBot="1" x14ac:dyDescent="0.35">
      <c r="A96" s="9" t="s">
        <v>5</v>
      </c>
      <c r="B96" s="10">
        <f t="shared" ref="B96:G96" si="17">SUM(B89:B94)</f>
        <v>17.25</v>
      </c>
      <c r="C96" s="10">
        <f t="shared" si="17"/>
        <v>17.25</v>
      </c>
      <c r="D96" s="10">
        <f t="shared" si="17"/>
        <v>17.25</v>
      </c>
      <c r="E96" s="10">
        <f t="shared" si="17"/>
        <v>17.25</v>
      </c>
      <c r="F96" s="10">
        <f t="shared" si="17"/>
        <v>21</v>
      </c>
      <c r="G96" s="10">
        <f t="shared" si="17"/>
        <v>17.25</v>
      </c>
      <c r="H96" s="2"/>
      <c r="I96" s="5" t="s">
        <v>7</v>
      </c>
    </row>
    <row r="97" spans="1:9" x14ac:dyDescent="0.3">
      <c r="A97" s="36" t="s">
        <v>6</v>
      </c>
      <c r="B97" s="38">
        <f>B96*I89</f>
        <v>3.3828752533028723</v>
      </c>
      <c r="C97" s="38">
        <f>C96*I90</f>
        <v>3.3828752533028723</v>
      </c>
      <c r="D97" s="38">
        <f>D96*I91</f>
        <v>3.3828752533028723</v>
      </c>
      <c r="E97" s="38">
        <f>E96*I92</f>
        <v>3.3828752533028723</v>
      </c>
      <c r="F97" s="38">
        <f>F96*I93</f>
        <v>0.40858541467816506</v>
      </c>
      <c r="G97" s="38">
        <f>G96*I94</f>
        <v>3.3828752533028723</v>
      </c>
      <c r="H97" s="2"/>
      <c r="I97" s="40">
        <f>SUM(B97:G98)</f>
        <v>17.322961681192524</v>
      </c>
    </row>
    <row r="98" spans="1:9" ht="15" thickBot="1" x14ac:dyDescent="0.35">
      <c r="A98" s="37"/>
      <c r="B98" s="39"/>
      <c r="C98" s="39"/>
      <c r="D98" s="39"/>
      <c r="E98" s="39"/>
      <c r="F98" s="39"/>
      <c r="G98" s="39"/>
      <c r="H98" s="2"/>
      <c r="I98" s="41"/>
    </row>
    <row r="99" spans="1:9" x14ac:dyDescent="0.3">
      <c r="A99" s="2"/>
      <c r="B99" s="2"/>
      <c r="C99" s="2"/>
      <c r="D99" s="2"/>
      <c r="E99" s="2"/>
      <c r="F99" s="2"/>
      <c r="G99" s="2"/>
      <c r="H99" s="2"/>
      <c r="I99" s="2"/>
    </row>
    <row r="100" spans="1:9" x14ac:dyDescent="0.3">
      <c r="A100" s="2" t="s">
        <v>8</v>
      </c>
      <c r="B100" s="2">
        <f>(I97-6)/(6-1)</f>
        <v>2.264592336238505</v>
      </c>
      <c r="C100" s="2"/>
      <c r="D100" s="2"/>
      <c r="E100" s="2"/>
      <c r="F100" s="2"/>
      <c r="G100" s="2"/>
      <c r="H100" s="2"/>
      <c r="I100" s="2"/>
    </row>
    <row r="101" spans="1:9" x14ac:dyDescent="0.3">
      <c r="A101" s="2" t="s">
        <v>9</v>
      </c>
      <c r="B101" s="2">
        <f>B100/1.24</f>
        <v>1.8262841421278266</v>
      </c>
      <c r="C101" s="2"/>
      <c r="D101" s="2"/>
      <c r="E101" s="2"/>
      <c r="F101" s="2"/>
      <c r="G101" s="2"/>
      <c r="H101" s="2"/>
      <c r="I101" s="2"/>
    </row>
    <row r="105" spans="1:9" ht="15" thickBot="1" x14ac:dyDescent="0.35">
      <c r="A105" s="145" t="s">
        <v>25</v>
      </c>
      <c r="B105" s="146"/>
      <c r="C105" s="146"/>
      <c r="D105" s="146"/>
      <c r="E105" s="146"/>
      <c r="F105" s="146"/>
      <c r="G105" s="146"/>
      <c r="H105" s="146"/>
      <c r="I105" s="146"/>
    </row>
    <row r="106" spans="1:9" ht="110.4" thickBot="1" x14ac:dyDescent="0.35">
      <c r="A106" s="147"/>
      <c r="B106" s="148" t="s">
        <v>27</v>
      </c>
      <c r="C106" s="148" t="s">
        <v>28</v>
      </c>
      <c r="D106" s="149" t="s">
        <v>29</v>
      </c>
      <c r="E106" s="149" t="s">
        <v>30</v>
      </c>
      <c r="F106" s="149" t="s">
        <v>31</v>
      </c>
      <c r="G106" s="149" t="s">
        <v>33</v>
      </c>
      <c r="H106" s="149" t="s">
        <v>2</v>
      </c>
      <c r="I106" s="150" t="s">
        <v>10</v>
      </c>
    </row>
    <row r="107" spans="1:9" ht="15" thickBot="1" x14ac:dyDescent="0.35">
      <c r="A107" s="151" t="s">
        <v>27</v>
      </c>
      <c r="B107" s="152">
        <v>1</v>
      </c>
      <c r="C107" s="152">
        <v>0.2</v>
      </c>
      <c r="D107" s="152">
        <v>0.2</v>
      </c>
      <c r="E107" s="152">
        <v>0.2</v>
      </c>
      <c r="F107" s="152">
        <v>0.2</v>
      </c>
      <c r="G107" s="152">
        <v>0.5</v>
      </c>
      <c r="H107" s="152">
        <f t="shared" ref="H107:H112" si="18">(B107*C107*D107*E107*F107*G107)^(1/6)</f>
        <v>0.30468307578901654</v>
      </c>
      <c r="I107" s="152">
        <f t="shared" ref="I107:I112" si="19">H107/$H$113</f>
        <v>1.9062887551438722E-2</v>
      </c>
    </row>
    <row r="108" spans="1:9" ht="15" thickBot="1" x14ac:dyDescent="0.35">
      <c r="A108" s="153" t="s">
        <v>28</v>
      </c>
      <c r="B108" s="152">
        <v>5</v>
      </c>
      <c r="C108" s="152">
        <v>1</v>
      </c>
      <c r="D108" s="152">
        <v>5</v>
      </c>
      <c r="E108" s="152">
        <v>5</v>
      </c>
      <c r="F108" s="152">
        <v>5</v>
      </c>
      <c r="G108" s="152">
        <v>5</v>
      </c>
      <c r="H108" s="152">
        <f t="shared" si="18"/>
        <v>3.8236224566586499</v>
      </c>
      <c r="I108" s="152">
        <f t="shared" si="19"/>
        <v>0.23922984478768114</v>
      </c>
    </row>
    <row r="109" spans="1:9" ht="15" thickBot="1" x14ac:dyDescent="0.35">
      <c r="A109" s="153" t="s">
        <v>29</v>
      </c>
      <c r="B109" s="152">
        <v>5</v>
      </c>
      <c r="C109" s="152">
        <v>5</v>
      </c>
      <c r="D109" s="152">
        <v>1</v>
      </c>
      <c r="E109" s="152">
        <v>5</v>
      </c>
      <c r="F109" s="152">
        <v>5</v>
      </c>
      <c r="G109" s="152">
        <v>5</v>
      </c>
      <c r="H109" s="152">
        <f t="shared" si="18"/>
        <v>3.8236224566586499</v>
      </c>
      <c r="I109" s="152">
        <f t="shared" si="19"/>
        <v>0.23922984478768114</v>
      </c>
    </row>
    <row r="110" spans="1:9" ht="15" thickBot="1" x14ac:dyDescent="0.35">
      <c r="A110" s="154" t="s">
        <v>30</v>
      </c>
      <c r="B110" s="152">
        <v>5</v>
      </c>
      <c r="C110" s="152">
        <v>5</v>
      </c>
      <c r="D110" s="152">
        <v>5</v>
      </c>
      <c r="E110" s="152">
        <v>1</v>
      </c>
      <c r="F110" s="152">
        <v>5</v>
      </c>
      <c r="G110" s="152">
        <v>5</v>
      </c>
      <c r="H110" s="152">
        <f t="shared" si="18"/>
        <v>3.8236224566586499</v>
      </c>
      <c r="I110" s="152">
        <f t="shared" si="19"/>
        <v>0.23922984478768114</v>
      </c>
    </row>
    <row r="111" spans="1:9" ht="15" thickBot="1" x14ac:dyDescent="0.35">
      <c r="A111" s="154" t="s">
        <v>31</v>
      </c>
      <c r="B111" s="152">
        <v>5</v>
      </c>
      <c r="C111" s="152">
        <v>5</v>
      </c>
      <c r="D111" s="152">
        <v>5</v>
      </c>
      <c r="E111" s="152">
        <v>5</v>
      </c>
      <c r="F111" s="152">
        <v>1</v>
      </c>
      <c r="G111" s="152">
        <v>5</v>
      </c>
      <c r="H111" s="152">
        <f t="shared" si="18"/>
        <v>3.8236224566586499</v>
      </c>
      <c r="I111" s="152">
        <f t="shared" si="19"/>
        <v>0.23922984478768114</v>
      </c>
    </row>
    <row r="112" spans="1:9" ht="15" thickBot="1" x14ac:dyDescent="0.35">
      <c r="A112" s="154" t="s">
        <v>33</v>
      </c>
      <c r="B112" s="152">
        <v>2</v>
      </c>
      <c r="C112" s="152">
        <v>0.2</v>
      </c>
      <c r="D112" s="152">
        <v>0.2</v>
      </c>
      <c r="E112" s="152">
        <v>0.2</v>
      </c>
      <c r="F112" s="152">
        <v>0.2</v>
      </c>
      <c r="G112" s="152">
        <v>1</v>
      </c>
      <c r="H112" s="152">
        <f t="shared" si="18"/>
        <v>0.38387662073329692</v>
      </c>
      <c r="I112" s="152">
        <f t="shared" si="19"/>
        <v>2.4017733297836581E-2</v>
      </c>
    </row>
    <row r="113" spans="1:9" ht="15" thickBot="1" x14ac:dyDescent="0.35">
      <c r="A113" s="155" t="s">
        <v>11</v>
      </c>
      <c r="B113" s="156"/>
      <c r="C113" s="156"/>
      <c r="D113" s="156"/>
      <c r="E113" s="156"/>
      <c r="F113" s="156"/>
      <c r="G113" s="156"/>
      <c r="H113" s="152">
        <f>SUM(H107:H112)</f>
        <v>15.983049523156915</v>
      </c>
      <c r="I113" s="157"/>
    </row>
    <row r="114" spans="1:9" ht="15" thickBot="1" x14ac:dyDescent="0.35">
      <c r="A114" s="158" t="s">
        <v>5</v>
      </c>
      <c r="B114" s="159">
        <f t="shared" ref="B114:G114" si="20">SUM(B107:B112)</f>
        <v>23</v>
      </c>
      <c r="C114" s="159">
        <f t="shared" si="20"/>
        <v>16.399999999999999</v>
      </c>
      <c r="D114" s="159">
        <f t="shared" si="20"/>
        <v>16.399999999999999</v>
      </c>
      <c r="E114" s="159">
        <f t="shared" si="20"/>
        <v>16.399999999999999</v>
      </c>
      <c r="F114" s="159">
        <f t="shared" si="20"/>
        <v>16.399999999999999</v>
      </c>
      <c r="G114" s="159">
        <f t="shared" si="20"/>
        <v>21.5</v>
      </c>
      <c r="H114" s="146"/>
      <c r="I114" s="150" t="s">
        <v>7</v>
      </c>
    </row>
    <row r="115" spans="1:9" x14ac:dyDescent="0.3">
      <c r="A115" s="160" t="s">
        <v>6</v>
      </c>
      <c r="B115" s="161">
        <f>B114*I107</f>
        <v>0.43844641368309062</v>
      </c>
      <c r="C115" s="161">
        <f>C114*I108</f>
        <v>3.9233694545179705</v>
      </c>
      <c r="D115" s="161">
        <f>D114*I109</f>
        <v>3.9233694545179705</v>
      </c>
      <c r="E115" s="161">
        <f>E114*I110</f>
        <v>3.9233694545179705</v>
      </c>
      <c r="F115" s="161">
        <f>F114*I111</f>
        <v>3.9233694545179705</v>
      </c>
      <c r="G115" s="161">
        <f>G114*I112</f>
        <v>0.51638126590348654</v>
      </c>
      <c r="H115" s="146"/>
      <c r="I115" s="162">
        <f>SUM(B115:G116)</f>
        <v>16.648305497658459</v>
      </c>
    </row>
    <row r="116" spans="1:9" ht="15" thickBot="1" x14ac:dyDescent="0.35">
      <c r="A116" s="163"/>
      <c r="B116" s="164"/>
      <c r="C116" s="164"/>
      <c r="D116" s="164"/>
      <c r="E116" s="164"/>
      <c r="F116" s="164"/>
      <c r="G116" s="164"/>
      <c r="H116" s="146"/>
      <c r="I116" s="165"/>
    </row>
    <row r="117" spans="1:9" x14ac:dyDescent="0.3">
      <c r="A117" s="146"/>
      <c r="B117" s="146"/>
      <c r="C117" s="146"/>
      <c r="D117" s="146"/>
      <c r="E117" s="146"/>
      <c r="F117" s="146"/>
      <c r="G117" s="146"/>
      <c r="H117" s="146"/>
      <c r="I117" s="146"/>
    </row>
    <row r="118" spans="1:9" x14ac:dyDescent="0.3">
      <c r="A118" s="146" t="s">
        <v>8</v>
      </c>
      <c r="B118" s="146">
        <f>(I115-6)/(6-1)</f>
        <v>2.1296610995316918</v>
      </c>
      <c r="C118" s="146"/>
      <c r="D118" s="146"/>
      <c r="E118" s="146"/>
      <c r="F118" s="146"/>
      <c r="G118" s="146"/>
      <c r="H118" s="146"/>
      <c r="I118" s="146"/>
    </row>
    <row r="119" spans="1:9" x14ac:dyDescent="0.3">
      <c r="A119" s="146" t="s">
        <v>9</v>
      </c>
      <c r="B119" s="146">
        <f>B118/1.24</f>
        <v>1.7174686286545902</v>
      </c>
      <c r="C119" s="146"/>
      <c r="D119" s="146"/>
      <c r="E119" s="146"/>
      <c r="F119" s="146"/>
      <c r="G119" s="146"/>
      <c r="H119" s="146"/>
      <c r="I119" s="146"/>
    </row>
    <row r="121" spans="1:9" ht="15" thickBot="1" x14ac:dyDescent="0.35"/>
    <row r="122" spans="1:9" ht="15" thickBot="1" x14ac:dyDescent="0.35">
      <c r="A122" s="24" t="s">
        <v>12</v>
      </c>
      <c r="B122" s="32" t="s">
        <v>13</v>
      </c>
      <c r="C122" s="33"/>
      <c r="D122" s="33"/>
      <c r="E122" s="33"/>
      <c r="F122" s="33"/>
      <c r="G122" s="33"/>
      <c r="H122" s="27" t="s">
        <v>14</v>
      </c>
    </row>
    <row r="123" spans="1:9" ht="47.4" thickBot="1" x14ac:dyDescent="0.35">
      <c r="A123" s="25"/>
      <c r="B123" s="1" t="s">
        <v>16</v>
      </c>
      <c r="C123" s="16" t="s">
        <v>18</v>
      </c>
      <c r="D123" s="16" t="s">
        <v>20</v>
      </c>
      <c r="E123" s="16" t="s">
        <v>22</v>
      </c>
      <c r="F123" s="16" t="s">
        <v>1</v>
      </c>
      <c r="G123" s="16" t="s">
        <v>24</v>
      </c>
      <c r="H123" s="28"/>
    </row>
    <row r="124" spans="1:9" x14ac:dyDescent="0.3">
      <c r="A124" s="25"/>
      <c r="B124" s="30" t="s">
        <v>15</v>
      </c>
      <c r="C124" s="31"/>
      <c r="D124" s="31"/>
      <c r="E124" s="31"/>
      <c r="F124" s="31"/>
      <c r="G124" s="31"/>
      <c r="H124" s="28"/>
    </row>
    <row r="125" spans="1:9" ht="15" thickBot="1" x14ac:dyDescent="0.35">
      <c r="A125" s="26"/>
      <c r="B125" s="15">
        <f>I2</f>
        <v>0.11676583186045636</v>
      </c>
      <c r="C125" s="15">
        <f>I3</f>
        <v>0.15003221808788886</v>
      </c>
      <c r="D125" s="15">
        <f>I4</f>
        <v>9.9156454381459813E-2</v>
      </c>
      <c r="E125" s="15">
        <f>I5</f>
        <v>6.9549842804046941E-2</v>
      </c>
      <c r="F125" s="15">
        <f>I6</f>
        <v>0.53508826308502755</v>
      </c>
      <c r="G125" s="15">
        <f>I7</f>
        <v>2.94073897811204E-2</v>
      </c>
      <c r="H125" s="29"/>
    </row>
    <row r="126" spans="1:9" ht="15" thickBot="1" x14ac:dyDescent="0.35">
      <c r="A126" s="19" t="s">
        <v>27</v>
      </c>
      <c r="B126" s="14">
        <f t="shared" ref="B126:B131" si="21">I19</f>
        <v>6.019859890740898E-2</v>
      </c>
      <c r="C126" s="14">
        <f>I36</f>
        <v>0.17919296958388653</v>
      </c>
      <c r="D126" s="14">
        <f>I53</f>
        <v>0.16792140614807829</v>
      </c>
      <c r="E126" s="14">
        <f>I71</f>
        <v>7.0692800734271879E-2</v>
      </c>
      <c r="F126" s="14">
        <f>I89</f>
        <v>0.1961087103363984</v>
      </c>
      <c r="G126" s="14">
        <f>I107</f>
        <v>1.9062887551438722E-2</v>
      </c>
      <c r="H126" s="22">
        <f>B$125*B126+C$125*C126+D$125*D126+E$125*E126+F$125*F126+G$125*F126</f>
        <v>0.1661835370716061</v>
      </c>
    </row>
    <row r="127" spans="1:9" ht="15" thickBot="1" x14ac:dyDescent="0.35">
      <c r="A127" s="21" t="s">
        <v>28</v>
      </c>
      <c r="B127" s="14">
        <f t="shared" si="21"/>
        <v>8.365176963319633E-2</v>
      </c>
      <c r="C127" s="14">
        <f t="shared" ref="C127:C131" si="22">I37</f>
        <v>0.42636001896196851</v>
      </c>
      <c r="D127" s="14">
        <f t="shared" ref="D127:D131" si="23">I54</f>
        <v>8.232858406633331E-2</v>
      </c>
      <c r="E127" s="14">
        <f t="shared" ref="E127:E131" si="24">I72</f>
        <v>0.10929030473774409</v>
      </c>
      <c r="F127" s="14">
        <f t="shared" ref="F127:F131" si="25">I90</f>
        <v>0.1961087103363984</v>
      </c>
      <c r="G127" s="14">
        <f t="shared" ref="G127:G131" si="26">I108</f>
        <v>0.23922984478768114</v>
      </c>
      <c r="H127" s="22">
        <f t="shared" ref="H127:H131" si="27">B$125*B127+C$125*C127+D$125*D127+E$125*E127+F$125*F127+G$125*F127</f>
        <v>0.20020245629554148</v>
      </c>
    </row>
    <row r="128" spans="1:9" ht="15" thickBot="1" x14ac:dyDescent="0.35">
      <c r="A128" s="11" t="s">
        <v>29</v>
      </c>
      <c r="B128" s="14">
        <f t="shared" si="21"/>
        <v>0.12064672880893172</v>
      </c>
      <c r="C128" s="14">
        <f t="shared" si="22"/>
        <v>0.25757224551895175</v>
      </c>
      <c r="D128" s="14">
        <f t="shared" si="23"/>
        <v>0.23084653371824257</v>
      </c>
      <c r="E128" s="14">
        <f t="shared" si="24"/>
        <v>0.27974589696099994</v>
      </c>
      <c r="F128" s="14">
        <f t="shared" si="25"/>
        <v>0.1961087103363984</v>
      </c>
      <c r="G128" s="14">
        <f t="shared" si="26"/>
        <v>0.23922984478768114</v>
      </c>
      <c r="H128" s="13">
        <f t="shared" si="27"/>
        <v>0.20578027238625363</v>
      </c>
    </row>
    <row r="129" spans="1:8" ht="15" thickBot="1" x14ac:dyDescent="0.35">
      <c r="A129" s="21" t="s">
        <v>30</v>
      </c>
      <c r="B129" s="14">
        <f t="shared" si="21"/>
        <v>0.42823998678689157</v>
      </c>
      <c r="C129" s="14">
        <f t="shared" si="22"/>
        <v>6.1991883870612489E-2</v>
      </c>
      <c r="D129" s="14">
        <f t="shared" si="23"/>
        <v>0.13327930838371937</v>
      </c>
      <c r="E129" s="14">
        <f t="shared" si="24"/>
        <v>3.4750389445292656E-2</v>
      </c>
      <c r="F129" s="14">
        <f t="shared" si="25"/>
        <v>0.1961087103363984</v>
      </c>
      <c r="G129" s="14">
        <f t="shared" si="26"/>
        <v>0.23922984478768114</v>
      </c>
      <c r="H129" s="23">
        <f t="shared" si="27"/>
        <v>0.18563948039276285</v>
      </c>
    </row>
    <row r="130" spans="1:8" ht="15" thickBot="1" x14ac:dyDescent="0.35">
      <c r="A130" s="11" t="s">
        <v>31</v>
      </c>
      <c r="B130" s="14">
        <f t="shared" si="21"/>
        <v>0.26150576182246621</v>
      </c>
      <c r="C130" s="14">
        <f t="shared" si="22"/>
        <v>3.5408110591083758E-2</v>
      </c>
      <c r="D130" s="14">
        <f t="shared" si="23"/>
        <v>0.17773917154015609</v>
      </c>
      <c r="E130" s="14">
        <f t="shared" si="24"/>
        <v>0.36163033659011357</v>
      </c>
      <c r="F130" s="14">
        <f t="shared" si="25"/>
        <v>1.9456448318007861E-2</v>
      </c>
      <c r="G130" s="14">
        <f t="shared" si="26"/>
        <v>0.23922984478768114</v>
      </c>
      <c r="H130" s="13">
        <f t="shared" si="27"/>
        <v>8.9605694799151439E-2</v>
      </c>
    </row>
    <row r="131" spans="1:8" ht="15" thickBot="1" x14ac:dyDescent="0.35">
      <c r="A131" s="11" t="s">
        <v>33</v>
      </c>
      <c r="B131" s="14">
        <f t="shared" si="21"/>
        <v>4.5757154041105003E-2</v>
      </c>
      <c r="C131" s="14">
        <f t="shared" si="22"/>
        <v>3.9474771473496838E-2</v>
      </c>
      <c r="D131" s="14">
        <f t="shared" si="23"/>
        <v>0.20788499614347036</v>
      </c>
      <c r="E131" s="14">
        <f t="shared" si="24"/>
        <v>0.14389027153157774</v>
      </c>
      <c r="F131" s="14">
        <f t="shared" si="25"/>
        <v>0.1961087103363984</v>
      </c>
      <c r="G131" s="14">
        <f t="shared" si="26"/>
        <v>2.4017733297836581E-2</v>
      </c>
      <c r="H131" s="13">
        <f t="shared" si="27"/>
        <v>0.15258855905468427</v>
      </c>
    </row>
  </sheetData>
  <mergeCells count="66">
    <mergeCell ref="I115:I116"/>
    <mergeCell ref="A113:G113"/>
    <mergeCell ref="A115:A116"/>
    <mergeCell ref="B115:B116"/>
    <mergeCell ref="C115:C116"/>
    <mergeCell ref="D115:D116"/>
    <mergeCell ref="E115:E116"/>
    <mergeCell ref="F115:F116"/>
    <mergeCell ref="G115:G116"/>
    <mergeCell ref="I79:I80"/>
    <mergeCell ref="A95:G95"/>
    <mergeCell ref="A97:A98"/>
    <mergeCell ref="B97:B98"/>
    <mergeCell ref="C97:C98"/>
    <mergeCell ref="D97:D98"/>
    <mergeCell ref="E97:E98"/>
    <mergeCell ref="F97:F98"/>
    <mergeCell ref="G97:G98"/>
    <mergeCell ref="I97:I98"/>
    <mergeCell ref="A77:G77"/>
    <mergeCell ref="A79:A80"/>
    <mergeCell ref="B79:B80"/>
    <mergeCell ref="C79:C80"/>
    <mergeCell ref="D79:D80"/>
    <mergeCell ref="E79:E80"/>
    <mergeCell ref="F79:F80"/>
    <mergeCell ref="G79:G80"/>
    <mergeCell ref="I44:I45"/>
    <mergeCell ref="A59:G59"/>
    <mergeCell ref="A61:A62"/>
    <mergeCell ref="B61:B62"/>
    <mergeCell ref="C61:C62"/>
    <mergeCell ref="D61:D62"/>
    <mergeCell ref="E61:E62"/>
    <mergeCell ref="F61:F62"/>
    <mergeCell ref="G61:G62"/>
    <mergeCell ref="I61:I62"/>
    <mergeCell ref="A42:G42"/>
    <mergeCell ref="A44:A45"/>
    <mergeCell ref="B44:B45"/>
    <mergeCell ref="C44:C45"/>
    <mergeCell ref="D44:D45"/>
    <mergeCell ref="E44:E45"/>
    <mergeCell ref="F44:F45"/>
    <mergeCell ref="G44:G45"/>
    <mergeCell ref="D27:D28"/>
    <mergeCell ref="E27:E28"/>
    <mergeCell ref="F27:F28"/>
    <mergeCell ref="G27:G28"/>
    <mergeCell ref="I27:I28"/>
    <mergeCell ref="A122:A125"/>
    <mergeCell ref="H122:H125"/>
    <mergeCell ref="B124:G124"/>
    <mergeCell ref="B122:G122"/>
    <mergeCell ref="I11:I12"/>
    <mergeCell ref="G11:G12"/>
    <mergeCell ref="A11:A12"/>
    <mergeCell ref="B11:B12"/>
    <mergeCell ref="C11:C12"/>
    <mergeCell ref="D11:D12"/>
    <mergeCell ref="E11:E12"/>
    <mergeCell ref="F11:F12"/>
    <mergeCell ref="A25:G25"/>
    <mergeCell ref="A27:A28"/>
    <mergeCell ref="B27:B28"/>
    <mergeCell ref="C27:C28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Nastya</cp:lastModifiedBy>
  <dcterms:created xsi:type="dcterms:W3CDTF">2020-10-20T19:34:58Z</dcterms:created>
  <dcterms:modified xsi:type="dcterms:W3CDTF">2020-12-09T23:07:45Z</dcterms:modified>
</cp:coreProperties>
</file>