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<sst xmlns="http://schemas.openxmlformats.org/spreadsheetml/2006/main" count="33" uniqueCount="18">
  <si>
    <t xml:space="preserve">A</t>
  </si>
  <si>
    <t xml:space="preserve">SF (A per A)</t>
  </si>
  <si>
    <t xml:space="preserve">%</t>
  </si>
  <si>
    <t xml:space="preserve">Ipropi(A)</t>
  </si>
  <si>
    <t xml:space="preserve">Ripropi(oh)</t>
  </si>
  <si>
    <t xml:space="preserve">Vipropi(V)</t>
  </si>
  <si>
    <t xml:space="preserve">vref</t>
  </si>
  <si>
    <t xml:space="preserve">itripprpi</t>
  </si>
  <si>
    <t xml:space="preserve">Trip</t>
  </si>
  <si>
    <t xml:space="preserve">Trip_Tick</t>
  </si>
  <si>
    <t xml:space="preserve">Vmax</t>
  </si>
  <si>
    <t xml:space="preserve">Dmax</t>
  </si>
  <si>
    <t xml:space="preserve">Div/V</t>
  </si>
  <si>
    <t xml:space="preserve">Div/A</t>
  </si>
  <si>
    <t xml:space="preserve">Count</t>
  </si>
  <si>
    <t xml:space="preserve">Div/(A*100)</t>
  </si>
  <si>
    <t xml:space="preserve">Count * 100000</t>
  </si>
  <si>
    <t xml:space="preserve">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</si>
</sst>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C1</f>
        <v>0.2</v>
      </c>
      <c r="C1" s="1" t="n">
        <v>0.2</v>
      </c>
      <c r="D1" s="1" t="n">
        <f aca="false">C1</f>
        <v>0.2</v>
      </c>
      <c r="E1" s="1" t="s">
        <v>0</v>
      </c>
      <c r="F1" s="1" t="n">
        <f aca="false">G1</f>
        <v>2</v>
      </c>
      <c r="G1" s="1" t="n">
        <v>2</v>
      </c>
      <c r="H1" s="1" t="n">
        <f aca="false">G1</f>
        <v>2</v>
      </c>
    </row>
    <row r="2" customFormat="false" ht="12.8" hidden="false" customHeight="false" outlineLevel="0" collapsed="false">
      <c r="A2" s="1" t="s">
        <v>1</v>
      </c>
      <c r="B2" s="1" t="n">
        <f aca="false">1500/10^6</f>
        <v>0.0015</v>
      </c>
      <c r="C2" s="1" t="n">
        <f aca="false">1500/10^6</f>
        <v>0.0015</v>
      </c>
      <c r="D2" s="1" t="n">
        <f aca="false">1500/10^6</f>
        <v>0.0015</v>
      </c>
      <c r="E2" s="1" t="s">
        <v>1</v>
      </c>
      <c r="F2" s="1" t="n">
        <f aca="false">1500/10^6</f>
        <v>0.0015</v>
      </c>
      <c r="G2" s="1" t="n">
        <f aca="false">1500/10^6</f>
        <v>0.0015</v>
      </c>
      <c r="H2" s="1" t="n">
        <f aca="false">1500/10^6</f>
        <v>0.0015</v>
      </c>
    </row>
    <row r="3" customFormat="false" ht="12.8" hidden="false" customHeight="false" outlineLevel="0" collapsed="false">
      <c r="A3" s="1" t="s">
        <v>2</v>
      </c>
      <c r="B3" s="2" t="n">
        <v>0.001</v>
      </c>
      <c r="D3" s="2" t="n">
        <f aca="false">B3</f>
        <v>0.001</v>
      </c>
      <c r="E3" s="1" t="s">
        <v>2</v>
      </c>
      <c r="F3" s="2" t="n">
        <f aca="false">B3</f>
        <v>0.001</v>
      </c>
      <c r="H3" s="2" t="n">
        <f aca="false">F3</f>
        <v>0.001</v>
      </c>
    </row>
    <row r="4" customFormat="false" ht="12.8" hidden="false" customHeight="false" outlineLevel="0" collapsed="false">
      <c r="A4" s="1" t="s">
        <v>3</v>
      </c>
      <c r="B4" s="1" t="n">
        <f aca="false">B1*B2</f>
        <v>0.0003</v>
      </c>
      <c r="C4" s="1" t="n">
        <f aca="false">C1*C2</f>
        <v>0.0003</v>
      </c>
      <c r="D4" s="1" t="n">
        <f aca="false">D1*D2</f>
        <v>0.0003</v>
      </c>
      <c r="E4" s="1" t="s">
        <v>3</v>
      </c>
      <c r="F4" s="1" t="n">
        <f aca="false">F1*F2</f>
        <v>0.003</v>
      </c>
      <c r="G4" s="1" t="n">
        <f aca="false">G1*G2</f>
        <v>0.003</v>
      </c>
      <c r="H4" s="1" t="n">
        <f aca="false">H1*H2</f>
        <v>0.003</v>
      </c>
    </row>
    <row r="5" customFormat="false" ht="12.8" hidden="false" customHeight="false" outlineLevel="0" collapsed="false">
      <c r="A5" s="1" t="s">
        <v>4</v>
      </c>
      <c r="B5" s="1" t="n">
        <f aca="false">C5*(1-B3)</f>
        <v>9090.9</v>
      </c>
      <c r="C5" s="1" t="n">
        <v>9100</v>
      </c>
      <c r="D5" s="1" t="n">
        <f aca="false">C5*(1+D3)</f>
        <v>9109.1</v>
      </c>
      <c r="E5" s="1" t="s">
        <v>4</v>
      </c>
      <c r="F5" s="1" t="n">
        <f aca="false">G5*(1-F3)</f>
        <v>909.09</v>
      </c>
      <c r="G5" s="1" t="n">
        <f aca="false">C5/10</f>
        <v>910</v>
      </c>
      <c r="H5" s="1" t="n">
        <f aca="false">G5*(1+H3)</f>
        <v>910.91</v>
      </c>
    </row>
    <row r="6" customFormat="false" ht="12.8" hidden="false" customHeight="false" outlineLevel="0" collapsed="false">
      <c r="A6" s="1" t="s">
        <v>5</v>
      </c>
      <c r="B6" s="1" t="n">
        <f aca="false">B5*B4</f>
        <v>2.72727</v>
      </c>
      <c r="C6" s="1" t="n">
        <f aca="false">C5*C4</f>
        <v>2.73</v>
      </c>
      <c r="D6" s="1" t="n">
        <f aca="false">D5*D4</f>
        <v>2.73273</v>
      </c>
      <c r="E6" s="1" t="s">
        <v>5</v>
      </c>
      <c r="F6" s="1" t="n">
        <f aca="false">F5*F4</f>
        <v>2.72727</v>
      </c>
      <c r="G6" s="1" t="n">
        <f aca="false">G5*G4</f>
        <v>2.73</v>
      </c>
      <c r="H6" s="1" t="n">
        <f aca="false">H5*H4</f>
        <v>2.73273</v>
      </c>
    </row>
    <row r="7" customFormat="false" ht="12.8" hidden="false" customHeight="false" outlineLevel="0" collapsed="false">
      <c r="A7" s="1" t="s">
        <v>6</v>
      </c>
      <c r="B7" s="1" t="n">
        <f aca="false">C7</f>
        <v>3.3</v>
      </c>
      <c r="C7" s="1" t="n">
        <v>3.3</v>
      </c>
      <c r="D7" s="1" t="n">
        <f aca="false">C7</f>
        <v>3.3</v>
      </c>
      <c r="E7" s="1" t="s">
        <v>6</v>
      </c>
      <c r="F7" s="1" t="n">
        <f aca="false">G7</f>
        <v>3.3</v>
      </c>
      <c r="G7" s="1" t="n">
        <v>3.3</v>
      </c>
      <c r="H7" s="1" t="n">
        <f aca="false">G7</f>
        <v>3.3</v>
      </c>
    </row>
    <row r="8" customFormat="false" ht="12.8" hidden="false" customHeight="false" outlineLevel="0" collapsed="false">
      <c r="A8" s="1" t="s">
        <v>7</v>
      </c>
      <c r="B8" s="1" t="n">
        <f aca="false">B7/B5</f>
        <v>0.000363000363000363</v>
      </c>
      <c r="C8" s="1" t="n">
        <f aca="false">C7/C5</f>
        <v>0.000362637362637363</v>
      </c>
      <c r="D8" s="1" t="n">
        <f aca="false">D7/D5</f>
        <v>0.000362275087549813</v>
      </c>
      <c r="E8" s="1" t="s">
        <v>7</v>
      </c>
      <c r="F8" s="1" t="n">
        <f aca="false">F7/F5</f>
        <v>0.00363000363000363</v>
      </c>
      <c r="G8" s="1" t="n">
        <f aca="false">G7/G5</f>
        <v>0.00362637362637363</v>
      </c>
      <c r="H8" s="1" t="n">
        <f aca="false">H7/H5</f>
        <v>0.00362275087549813</v>
      </c>
    </row>
    <row r="9" customFormat="false" ht="12.8" hidden="false" customHeight="false" outlineLevel="0" collapsed="false">
      <c r="A9" s="1" t="s">
        <v>8</v>
      </c>
      <c r="B9" s="1" t="n">
        <f aca="false">B8/B2</f>
        <v>0.242000242000242</v>
      </c>
      <c r="C9" s="1" t="n">
        <f aca="false">C8/C2</f>
        <v>0.241758241758242</v>
      </c>
      <c r="D9" s="1" t="n">
        <f aca="false">D8/D2</f>
        <v>0.241516725033209</v>
      </c>
      <c r="E9" s="1" t="s">
        <v>8</v>
      </c>
      <c r="F9" s="1" t="n">
        <f aca="false">F8/F2</f>
        <v>2.42000242000242</v>
      </c>
      <c r="G9" s="1" t="n">
        <f aca="false">G8/G2</f>
        <v>2.41758241758242</v>
      </c>
      <c r="H9" s="1" t="n">
        <f aca="false">H8/H2</f>
        <v>2.41516725033209</v>
      </c>
    </row>
    <row r="10" customFormat="false" ht="12.8" hidden="false" customHeight="false" outlineLevel="0" collapsed="false">
      <c r="A10" s="0" t="s">
        <v>9</v>
      </c>
      <c r="B10" s="0" t="n">
        <f aca="false">B9*B14</f>
        <v>319.674513222899</v>
      </c>
      <c r="C10" s="0" t="n">
        <f aca="false">C9*C14</f>
        <v>319.354838709677</v>
      </c>
      <c r="D10" s="0" t="n">
        <f aca="false">D9*D14</f>
        <v>319.03580290677</v>
      </c>
      <c r="F10" s="0" t="n">
        <f aca="false">F9*F14</f>
        <v>3196.74513222899</v>
      </c>
      <c r="G10" s="0" t="n">
        <f aca="false">G9*G14</f>
        <v>3193.54838709677</v>
      </c>
      <c r="H10" s="0" t="n">
        <f aca="false">H9*H14</f>
        <v>3190.3580290677</v>
      </c>
    </row>
    <row r="12" customFormat="false" ht="12.8" hidden="false" customHeight="false" outlineLevel="0" collapsed="false">
      <c r="A12" s="1" t="s">
        <v>10</v>
      </c>
      <c r="B12" s="1" t="n">
        <v>3.1</v>
      </c>
      <c r="C12" s="1" t="n">
        <f aca="false">B12</f>
        <v>3.1</v>
      </c>
      <c r="D12" s="1" t="n">
        <f aca="false">C12</f>
        <v>3.1</v>
      </c>
      <c r="E12" s="1" t="s">
        <v>10</v>
      </c>
      <c r="F12" s="1" t="n">
        <f aca="false">D12</f>
        <v>3.1</v>
      </c>
      <c r="G12" s="1" t="n">
        <f aca="false">F12</f>
        <v>3.1</v>
      </c>
      <c r="H12" s="1" t="n">
        <f aca="false">G12</f>
        <v>3.1</v>
      </c>
    </row>
    <row r="13" customFormat="false" ht="12.8" hidden="false" customHeight="false" outlineLevel="0" collapsed="false">
      <c r="A13" s="1" t="s">
        <v>11</v>
      </c>
      <c r="B13" s="1" t="n">
        <v>4095</v>
      </c>
      <c r="C13" s="1" t="n">
        <f aca="false">B13</f>
        <v>4095</v>
      </c>
      <c r="D13" s="1" t="n">
        <f aca="false">C13</f>
        <v>4095</v>
      </c>
      <c r="E13" s="1" t="s">
        <v>11</v>
      </c>
      <c r="F13" s="1" t="n">
        <f aca="false">D13</f>
        <v>4095</v>
      </c>
      <c r="G13" s="1" t="n">
        <f aca="false">F13</f>
        <v>4095</v>
      </c>
      <c r="H13" s="1" t="n">
        <f aca="false">G13</f>
        <v>4095</v>
      </c>
    </row>
    <row r="14" customFormat="false" ht="12.8" hidden="false" customHeight="false" outlineLevel="0" collapsed="false">
      <c r="A14" s="1" t="s">
        <v>12</v>
      </c>
      <c r="B14" s="1" t="n">
        <f aca="false">B13/B12</f>
        <v>1320.96774193548</v>
      </c>
      <c r="C14" s="1" t="n">
        <f aca="false">C13/C12</f>
        <v>1320.96774193548</v>
      </c>
      <c r="D14" s="1" t="n">
        <f aca="false">D13/D12</f>
        <v>1320.96774193548</v>
      </c>
      <c r="E14" s="1" t="s">
        <v>12</v>
      </c>
      <c r="F14" s="1" t="n">
        <f aca="false">F13/F12</f>
        <v>1320.96774193548</v>
      </c>
      <c r="G14" s="1" t="n">
        <f aca="false">G13/G12</f>
        <v>1320.96774193548</v>
      </c>
      <c r="H14" s="1" t="n">
        <f aca="false">H13/H12</f>
        <v>1320.96774193548</v>
      </c>
      <c r="I14" s="1"/>
      <c r="J14" s="1"/>
    </row>
    <row r="15" customFormat="false" ht="12.8" hidden="false" customHeight="false" outlineLevel="0" collapsed="false">
      <c r="A15" s="1" t="s">
        <v>13</v>
      </c>
      <c r="B15" s="1" t="n">
        <f aca="false">B13/B9</f>
        <v>16921.4706818182</v>
      </c>
      <c r="C15" s="1" t="n">
        <f aca="false">C13/C9</f>
        <v>16938.4090909091</v>
      </c>
      <c r="D15" s="1" t="n">
        <f aca="false">D13/D9</f>
        <v>16955.3475</v>
      </c>
      <c r="E15" s="1" t="s">
        <v>13</v>
      </c>
      <c r="F15" s="1" t="n">
        <f aca="false">F13/F9</f>
        <v>1692.14706818182</v>
      </c>
      <c r="G15" s="1" t="n">
        <f aca="false">G13/G9</f>
        <v>1693.84090909091</v>
      </c>
      <c r="H15" s="1" t="n">
        <f aca="false">H13/H9</f>
        <v>1695.53475</v>
      </c>
      <c r="I15" s="1"/>
      <c r="J15" s="1"/>
    </row>
    <row r="16" customFormat="false" ht="12.8" hidden="false" customHeight="false" outlineLevel="0" collapsed="false">
      <c r="A16" s="1" t="s">
        <v>14</v>
      </c>
      <c r="B16" s="1" t="n">
        <f aca="false">ROUND(B13/B12*B6,0)</f>
        <v>3603</v>
      </c>
      <c r="C16" s="1" t="n">
        <f aca="false">ROUND(C13/C12*C6,0)</f>
        <v>3606</v>
      </c>
      <c r="D16" s="1" t="n">
        <f aca="false">ROUND(D13/D12*D6,0)</f>
        <v>3610</v>
      </c>
      <c r="E16" s="1" t="s">
        <v>14</v>
      </c>
      <c r="F16" s="1" t="n">
        <f aca="false">ROUND(F13/F12*F6,0)</f>
        <v>3603</v>
      </c>
      <c r="G16" s="1" t="n">
        <f aca="false">ROUND(G13/G12*G6,0)</f>
        <v>3606</v>
      </c>
      <c r="H16" s="1" t="n">
        <f aca="false">ROUND(H13/H12*H6,0)</f>
        <v>3610</v>
      </c>
    </row>
    <row r="19" customFormat="false" ht="12.8" hidden="false" customHeight="false" outlineLevel="0" collapsed="false">
      <c r="A19" s="0" t="s">
        <v>15</v>
      </c>
      <c r="B19" s="0" t="n">
        <f aca="false">B15*100</f>
        <v>1692147.06818182</v>
      </c>
      <c r="C19" s="0" t="n">
        <f aca="false">C15*100</f>
        <v>1693840.90909091</v>
      </c>
      <c r="D19" s="0" t="n">
        <f aca="false">D15*100</f>
        <v>1695534.75</v>
      </c>
      <c r="F19" s="0" t="n">
        <f aca="false">F15*100</f>
        <v>169214.706818182</v>
      </c>
      <c r="G19" s="0" t="n">
        <f aca="false">G15*100</f>
        <v>169384.090909091</v>
      </c>
      <c r="H19" s="0" t="n">
        <f aca="false">H15*100</f>
        <v>169553.475</v>
      </c>
    </row>
    <row r="20" customFormat="false" ht="12.8" hidden="false" customHeight="false" outlineLevel="0" collapsed="false">
      <c r="A20" s="0" t="s">
        <v>14</v>
      </c>
      <c r="B20" s="0" t="n">
        <v>60</v>
      </c>
      <c r="C20" s="0" t="n">
        <v>120</v>
      </c>
      <c r="D20" s="0" t="n">
        <v>200</v>
      </c>
    </row>
    <row r="21" customFormat="false" ht="12.8" hidden="false" customHeight="false" outlineLevel="0" collapsed="false">
      <c r="A21" s="0" t="s">
        <v>16</v>
      </c>
      <c r="B21" s="0" t="n">
        <f aca="false">B20*100000</f>
        <v>6000000</v>
      </c>
      <c r="C21" s="0" t="n">
        <f aca="false">C20*100000</f>
        <v>12000000</v>
      </c>
      <c r="D21" s="0" t="n">
        <f aca="false">D20*100000</f>
        <v>20000000</v>
      </c>
    </row>
    <row r="22" customFormat="false" ht="12.8" hidden="false" customHeight="false" outlineLevel="0" collapsed="false">
      <c r="A22" s="1" t="s">
        <v>17</v>
      </c>
      <c r="B22" s="1" t="n">
        <f aca="false">B21/B19</f>
        <v>3.54579109157863</v>
      </c>
      <c r="C22" s="1" t="n">
        <f aca="false">C21/C19</f>
        <v>7.08449060097411</v>
      </c>
      <c r="D22" s="1" t="n">
        <f aca="false">D21/D19</f>
        <v>11.7956886463106</v>
      </c>
      <c r="E22" s="1"/>
      <c r="H22" s="1"/>
      <c r="I22" s="1"/>
    </row>
    <row r="23" customFormat="false" ht="12.8" hidden="false" customHeight="false" outlineLevel="0" collapsed="false">
      <c r="A23" s="1"/>
      <c r="B23" s="1"/>
      <c r="C23" s="1"/>
      <c r="D23" s="1"/>
      <c r="E23" s="1"/>
      <c r="H23" s="1"/>
      <c r="I23" s="1"/>
    </row>
    <row r="24" customFormat="false" ht="12.8" hidden="false" customHeight="false" outlineLevel="0" collapsed="false">
      <c r="A24" s="1"/>
      <c r="B24" s="1"/>
      <c r="C24" s="1"/>
      <c r="D24" s="1"/>
      <c r="E24" s="1"/>
      <c r="H24" s="1"/>
      <c r="I24" s="1"/>
      <c r="J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2023-07-23T23:42:52Z</dcterms:created>
  <dc:creator/>
  <dc:description/>
  <dc:language>en-US</dc:language>
  <cp:lastModifiedBy/>
  <dcterms:modified xsi:type="dcterms:W3CDTF">2023-10-03T00:42:10Z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