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Задание 1, 2, 3, 5" sheetId="1" r:id="rId1"/>
    <sheet name="Задание 4" sheetId="2" r:id="rId2"/>
  </sheets>
  <definedNames>
    <definedName name="_GoBack" localSheetId="0">'Задание 1, 2, 3, 5'!$A$2</definedName>
  </definedNames>
  <calcPr calcId="124519"/>
</workbook>
</file>

<file path=xl/calcChain.xml><?xml version="1.0" encoding="utf-8"?>
<calcChain xmlns="http://schemas.openxmlformats.org/spreadsheetml/2006/main">
  <c r="H6" i="1"/>
  <c r="H7"/>
  <c r="H8"/>
  <c r="H9"/>
  <c r="H10"/>
  <c r="H11"/>
  <c r="H12"/>
  <c r="H5"/>
  <c r="D14"/>
  <c r="D15"/>
  <c r="B5" i="2"/>
  <c r="B6"/>
  <c r="E2" i="1"/>
  <c r="G4" i="2"/>
  <c r="C4"/>
  <c r="D4"/>
  <c r="E4"/>
  <c r="F4"/>
  <c r="B4"/>
  <c r="D3"/>
  <c r="E3"/>
  <c r="F3" s="1"/>
  <c r="G3" s="1"/>
  <c r="C3"/>
  <c r="B3"/>
  <c r="D2" i="1"/>
  <c r="C2"/>
  <c r="B2"/>
  <c r="F2" l="1"/>
  <c r="D12" s="1"/>
  <c r="D7"/>
  <c r="D11"/>
  <c r="D9"/>
  <c r="D5"/>
  <c r="D10"/>
  <c r="D8"/>
  <c r="D6"/>
  <c r="E5" l="1" a="1"/>
  <c r="E5" l="1"/>
  <c r="F5" s="1"/>
  <c r="G5" s="1"/>
  <c r="E10"/>
  <c r="E6"/>
  <c r="F6" s="1"/>
  <c r="G6" s="1"/>
  <c r="E9"/>
  <c r="E12"/>
  <c r="E8"/>
  <c r="E11"/>
  <c r="E7"/>
  <c r="F7" l="1"/>
  <c r="G7" s="1"/>
  <c r="F8"/>
  <c r="F9" l="1"/>
  <c r="G8"/>
  <c r="F10" l="1"/>
  <c r="G9"/>
  <c r="F11" l="1"/>
  <c r="G10"/>
  <c r="F12" l="1"/>
  <c r="G12" s="1"/>
  <c r="G11"/>
</calcChain>
</file>

<file path=xl/sharedStrings.xml><?xml version="1.0" encoding="utf-8"?>
<sst xmlns="http://schemas.openxmlformats.org/spreadsheetml/2006/main" count="20" uniqueCount="16">
  <si>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</si>
  <si>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</si>
  <si>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</si>
  <si>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</si>
  <si>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</si>
  <si>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</si>
  <si>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</si>
  <si>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</si>
  <si>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Эмп. Функция</t>
  </si>
  <si>
    <t>Накопленная частота</t>
  </si>
  <si>
    <t>Тарифный разряд</t>
  </si>
  <si>
    <t>Кол-во рабочих (частота)</t>
  </si>
  <si>
    <t>Количество интервалов + 1</t>
  </si>
  <si>
    <t>Медиана</t>
  </si>
  <si>
    <t>Мода</t>
  </si>
  <si>
    <t>Сред. Выр.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</si>
</sst>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1" fillId="3" borderId="1" xfId="2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/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1, 2, 3, 5'!$D$5:$D$12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5'!$E$5:$E$12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</c:ser>
        <c:axId val="90674304"/>
        <c:axId val="90675840"/>
      </c:scatterChart>
      <c:valAx>
        <c:axId val="90674304"/>
        <c:scaling>
          <c:orientation val="minMax"/>
          <c:max val="140.1"/>
          <c:min val="94"/>
        </c:scaling>
        <c:axPos val="b"/>
        <c:numFmt formatCode="General" sourceLinked="1"/>
        <c:majorTickMark val="none"/>
        <c:tickLblPos val="nextTo"/>
        <c:crossAx val="90675840"/>
        <c:crosses val="autoZero"/>
        <c:crossBetween val="midCat"/>
      </c:valAx>
      <c:valAx>
        <c:axId val="90675840"/>
        <c:scaling>
          <c:orientation val="minMax"/>
          <c:max val="28"/>
          <c:min val="0"/>
        </c:scaling>
        <c:axPos val="l"/>
        <c:majorGridlines/>
        <c:numFmt formatCode="General" sourceLinked="1"/>
        <c:majorTickMark val="none"/>
        <c:tickLblPos val="nextTo"/>
        <c:crossAx val="9067430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1, 2, 3, 5'!$E$5:$E$12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</c:ser>
        <c:gapWidth val="55"/>
        <c:overlap val="100"/>
        <c:axId val="49785088"/>
        <c:axId val="49795072"/>
      </c:barChart>
      <c:catAx>
        <c:axId val="49785088"/>
        <c:scaling>
          <c:orientation val="minMax"/>
        </c:scaling>
        <c:delete val="1"/>
        <c:axPos val="b"/>
        <c:majorTickMark val="none"/>
        <c:tickLblPos val="nextTo"/>
        <c:crossAx val="49795072"/>
        <c:crosses val="autoZero"/>
        <c:auto val="1"/>
        <c:lblAlgn val="ctr"/>
        <c:lblOffset val="100"/>
        <c:tickLblSkip val="1"/>
      </c:catAx>
      <c:valAx>
        <c:axId val="49795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49785088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2"/>
        </c:manualLayout>
      </c:layout>
      <c:scatterChart>
        <c:scatterStyle val="smoothMarker"/>
        <c:ser>
          <c:idx val="0"/>
          <c:order val="0"/>
          <c:xVal>
            <c:numRef>
              <c:f>'Задание 1, 2, 3, 5'!$D$5:$D$12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5'!$F$5:$F$12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26</c:v>
                </c:pt>
                <c:pt idx="4">
                  <c:v>51</c:v>
                </c:pt>
                <c:pt idx="5">
                  <c:v>78</c:v>
                </c:pt>
                <c:pt idx="6">
                  <c:v>91</c:v>
                </c:pt>
                <c:pt idx="7">
                  <c:v>98</c:v>
                </c:pt>
              </c:numCache>
            </c:numRef>
          </c:yVal>
          <c:smooth val="1"/>
        </c:ser>
        <c:axId val="50662784"/>
        <c:axId val="50680960"/>
      </c:scatterChart>
      <c:valAx>
        <c:axId val="50662784"/>
        <c:scaling>
          <c:orientation val="minMax"/>
          <c:max val="140.1"/>
          <c:min val="94"/>
        </c:scaling>
        <c:axPos val="b"/>
        <c:numFmt formatCode="General" sourceLinked="1"/>
        <c:majorTickMark val="none"/>
        <c:tickLblPos val="nextTo"/>
        <c:crossAx val="50680960"/>
        <c:crosses val="autoZero"/>
        <c:crossBetween val="midCat"/>
      </c:valAx>
      <c:valAx>
        <c:axId val="50680960"/>
        <c:scaling>
          <c:orientation val="minMax"/>
          <c:max val="98"/>
          <c:min val="0"/>
        </c:scaling>
        <c:axPos val="l"/>
        <c:majorGridlines/>
        <c:numFmt formatCode="General" sourceLinked="1"/>
        <c:majorTickMark val="none"/>
        <c:tickLblPos val="nextTo"/>
        <c:crossAx val="5066278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ф.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1, 2, 3, 5'!$D$5:$D$12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1, 2, 3, 5'!$G$5:$G$12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4.0816326530612242E-2</c:v>
                </c:pt>
                <c:pt idx="2">
                  <c:v>0.12244897959183673</c:v>
                </c:pt>
                <c:pt idx="3">
                  <c:v>0.26530612244897961</c:v>
                </c:pt>
                <c:pt idx="4">
                  <c:v>0.52040816326530615</c:v>
                </c:pt>
                <c:pt idx="5">
                  <c:v>0.79591836734693877</c:v>
                </c:pt>
                <c:pt idx="6">
                  <c:v>0.9285714285714286</c:v>
                </c:pt>
                <c:pt idx="7">
                  <c:v>1</c:v>
                </c:pt>
              </c:numCache>
            </c:numRef>
          </c:yVal>
          <c:smooth val="1"/>
        </c:ser>
        <c:axId val="50721536"/>
        <c:axId val="50723072"/>
      </c:scatterChart>
      <c:valAx>
        <c:axId val="50721536"/>
        <c:scaling>
          <c:orientation val="minMax"/>
          <c:max val="140"/>
          <c:min val="94"/>
        </c:scaling>
        <c:axPos val="b"/>
        <c:numFmt formatCode="General" sourceLinked="1"/>
        <c:majorTickMark val="none"/>
        <c:tickLblPos val="nextTo"/>
        <c:crossAx val="50723072"/>
        <c:crosses val="autoZero"/>
        <c:crossBetween val="midCat"/>
      </c:valAx>
      <c:valAx>
        <c:axId val="50723072"/>
        <c:scaling>
          <c:orientation val="minMax"/>
          <c:max val="1"/>
        </c:scaling>
        <c:axPos val="l"/>
        <c:majorGridlines/>
        <c:numFmt formatCode="General" sourceLinked="1"/>
        <c:majorTickMark val="none"/>
        <c:tickLblPos val="nextTo"/>
        <c:crossAx val="507215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4'!$B$2:$G$2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</c:ser>
        <c:gapWidth val="55"/>
        <c:overlap val="100"/>
        <c:axId val="50764032"/>
        <c:axId val="50774016"/>
      </c:barChart>
      <c:catAx>
        <c:axId val="50764032"/>
        <c:scaling>
          <c:orientation val="minMax"/>
        </c:scaling>
        <c:delete val="1"/>
        <c:axPos val="b"/>
        <c:majorTickMark val="none"/>
        <c:tickLblPos val="nextTo"/>
        <c:crossAx val="50774016"/>
        <c:crosses val="autoZero"/>
        <c:auto val="1"/>
        <c:lblAlgn val="ctr"/>
        <c:lblOffset val="100"/>
      </c:catAx>
      <c:valAx>
        <c:axId val="507740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076403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4'!$B$2:$G$2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</c:ser>
        <c:axId val="50994560"/>
        <c:axId val="51008640"/>
      </c:scatterChart>
      <c:valAx>
        <c:axId val="50994560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1008640"/>
        <c:crosses val="autoZero"/>
        <c:crossBetween val="midCat"/>
      </c:valAx>
      <c:valAx>
        <c:axId val="51008640"/>
        <c:scaling>
          <c:orientation val="minMax"/>
          <c:max val="22"/>
          <c:min val="2"/>
        </c:scaling>
        <c:axPos val="l"/>
        <c:majorGridlines/>
        <c:numFmt formatCode="General" sourceLinked="1"/>
        <c:majorTickMark val="none"/>
        <c:tickLblPos val="nextTo"/>
        <c:crossAx val="509945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4'!$B$3:$G$3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yVal>
          <c:smooth val="1"/>
        </c:ser>
        <c:axId val="51016448"/>
        <c:axId val="51017984"/>
      </c:scatterChart>
      <c:valAx>
        <c:axId val="5101644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1017984"/>
        <c:crosses val="autoZero"/>
        <c:crossBetween val="midCat"/>
      </c:valAx>
      <c:valAx>
        <c:axId val="51017984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5101644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ф. распределения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4'!$B$4:$G$4</c:f>
              <c:numCache>
                <c:formatCode>General</c:formatCode>
                <c:ptCount val="6"/>
                <c:pt idx="0">
                  <c:v>0.04</c:v>
                </c:pt>
                <c:pt idx="1">
                  <c:v>0.1</c:v>
                </c:pt>
                <c:pt idx="2">
                  <c:v>0.22</c:v>
                </c:pt>
                <c:pt idx="3">
                  <c:v>0.38</c:v>
                </c:pt>
                <c:pt idx="4">
                  <c:v>0.82</c:v>
                </c:pt>
                <c:pt idx="5">
                  <c:v>1</c:v>
                </c:pt>
              </c:numCache>
            </c:numRef>
          </c:yVal>
          <c:smooth val="1"/>
        </c:ser>
        <c:axId val="51050368"/>
        <c:axId val="51051904"/>
      </c:scatterChart>
      <c:valAx>
        <c:axId val="5105036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1051904"/>
        <c:crosses val="autoZero"/>
        <c:crossBetween val="midCat"/>
      </c:valAx>
      <c:valAx>
        <c:axId val="51051904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51050368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0</xdr:row>
      <xdr:rowOff>0</xdr:rowOff>
    </xdr:from>
    <xdr:to>
      <xdr:col>23</xdr:col>
      <xdr:colOff>0</xdr:colOff>
      <xdr:row>14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14</xdr:row>
      <xdr:rowOff>66675</xdr:rowOff>
    </xdr:from>
    <xdr:to>
      <xdr:col>15</xdr:col>
      <xdr:colOff>304800</xdr:colOff>
      <xdr:row>28</xdr:row>
      <xdr:rowOff>142875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304800</xdr:colOff>
      <xdr:row>14</xdr:row>
      <xdr:rowOff>66675</xdr:rowOff>
    </xdr:from>
    <xdr:to>
      <xdr:col>23</xdr:col>
      <xdr:colOff>0</xdr:colOff>
      <xdr:row>28</xdr:row>
      <xdr:rowOff>142875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0</xdr:row>
      <xdr:rowOff>0</xdr:rowOff>
    </xdr:from>
    <xdr:to>
      <xdr:col>21</xdr:col>
      <xdr:colOff>600075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609599</xdr:colOff>
      <xdr:row>14</xdr:row>
      <xdr:rowOff>76200</xdr:rowOff>
    </xdr:from>
    <xdr:to>
      <xdr:col>14</xdr:col>
      <xdr:colOff>295274</xdr:colOff>
      <xdr:row>28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14</xdr:row>
      <xdr:rowOff>76200</xdr:rowOff>
    </xdr:from>
    <xdr:to>
      <xdr:col>21</xdr:col>
      <xdr:colOff>600075</xdr:colOff>
      <xdr:row>28</xdr:row>
      <xdr:rowOff>152400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opLeftCell="F1" zoomScale="85" zoomScaleNormal="85" workbookViewId="0">
      <selection activeCell="K39" sqref="K39"/>
    </sheetView>
  </sheetViews>
  <sheetFormatPr defaultRowHeight="15"/>
  <cols>
    <col min="1" max="1" width="14.42578125" bestFit="1" customWidth="1"/>
    <col min="2" max="2" width="11.5703125" bestFit="1" customWidth="1"/>
    <col min="3" max="3" width="9.140625" customWidth="1"/>
    <col min="4" max="4" width="9.85546875" bestFit="1" customWidth="1"/>
    <col min="5" max="5" width="26.140625" bestFit="1" customWidth="1"/>
    <col min="6" max="6" width="20.5703125" bestFit="1" customWidth="1"/>
    <col min="7" max="7" width="13.7109375" bestFit="1" customWidth="1"/>
    <col min="8" max="8" width="12" bestFit="1" customWidth="1"/>
  </cols>
  <sheetData>
    <row r="1" spans="1:13">
      <c r="A1" s="3" t="s">
        <v>0</v>
      </c>
      <c r="B1" s="3" t="s">
        <v>1</v>
      </c>
      <c r="C1" s="4" t="s">
        <v>2</v>
      </c>
      <c r="D1" s="4" t="s">
        <v>3</v>
      </c>
      <c r="E1" s="4" t="s">
        <v>12</v>
      </c>
      <c r="F1" s="4" t="s">
        <v>4</v>
      </c>
      <c r="G1" s="1"/>
      <c r="H1" s="1"/>
      <c r="I1" s="1"/>
      <c r="J1" s="1"/>
      <c r="K1" s="1"/>
      <c r="L1" s="1"/>
      <c r="M1" s="1"/>
    </row>
    <row r="2" spans="1:13">
      <c r="A2" s="2">
        <v>94.1</v>
      </c>
      <c r="B2" s="2">
        <f>COUNT(A2:A99)</f>
        <v>98</v>
      </c>
      <c r="C2" s="2">
        <f>MIN(A2:A99)</f>
        <v>94.1</v>
      </c>
      <c r="D2" s="2">
        <f>MAX(A2:A99)</f>
        <v>140</v>
      </c>
      <c r="E2" s="2">
        <f>FLOOR(1+1.4*LN(B2),1)</f>
        <v>7</v>
      </c>
      <c r="F2" s="2">
        <f>(D2-C2)/E2</f>
        <v>6.5571428571428578</v>
      </c>
      <c r="G2" s="1"/>
      <c r="H2" s="1"/>
      <c r="I2" s="1"/>
      <c r="J2" s="1"/>
      <c r="K2" s="1"/>
      <c r="L2" s="1"/>
      <c r="M2" s="1"/>
    </row>
    <row r="3" spans="1:13">
      <c r="A3" s="2">
        <v>97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">
        <v>99.2</v>
      </c>
      <c r="B4" s="1"/>
      <c r="C4" s="3" t="s">
        <v>6</v>
      </c>
      <c r="D4" s="3" t="s">
        <v>5</v>
      </c>
      <c r="E4" s="3" t="s">
        <v>7</v>
      </c>
      <c r="F4" s="3" t="s">
        <v>9</v>
      </c>
      <c r="G4" s="4" t="s">
        <v>8</v>
      </c>
      <c r="H4" s="4" t="s">
        <v>15</v>
      </c>
      <c r="I4" s="1"/>
      <c r="J4" s="1"/>
      <c r="K4" s="1"/>
      <c r="L4" s="1"/>
      <c r="M4" s="1"/>
    </row>
    <row r="5" spans="1:13">
      <c r="A5" s="2">
        <v>100.1</v>
      </c>
      <c r="B5" s="1"/>
      <c r="C5" s="2">
        <v>1</v>
      </c>
      <c r="D5" s="2">
        <f>$C$2+($F$2*(C5-1))</f>
        <v>94.1</v>
      </c>
      <c r="E5" s="2">
        <f t="array" ref="E5:E12">FREQUENCY($A$2:$A$99,D5:D12)</f>
        <v>1</v>
      </c>
      <c r="F5" s="2">
        <f>E5</f>
        <v>1</v>
      </c>
      <c r="G5" s="2">
        <f>F5/$B$2</f>
        <v>1.020408163265306E-2</v>
      </c>
      <c r="H5" s="2">
        <f>D5*E5</f>
        <v>94.1</v>
      </c>
      <c r="I5" s="1"/>
      <c r="J5" s="1"/>
      <c r="K5" s="1"/>
      <c r="L5" s="1"/>
      <c r="M5" s="1"/>
    </row>
    <row r="6" spans="1:13">
      <c r="A6" s="2">
        <v>102</v>
      </c>
      <c r="B6" s="1"/>
      <c r="C6" s="2">
        <v>2</v>
      </c>
      <c r="D6" s="2">
        <f t="shared" ref="D6:D12" si="0">$C$2+($F$2*(C6-1))</f>
        <v>100.65714285714286</v>
      </c>
      <c r="E6" s="2">
        <v>3</v>
      </c>
      <c r="F6" s="2">
        <f>E6+F5</f>
        <v>4</v>
      </c>
      <c r="G6" s="2">
        <f t="shared" ref="G6:H12" si="1">F6/$B$2</f>
        <v>4.0816326530612242E-2</v>
      </c>
      <c r="H6" s="2">
        <f t="shared" ref="H6:H12" si="2">D6*E6</f>
        <v>301.97142857142859</v>
      </c>
      <c r="I6" s="1"/>
      <c r="J6" s="1"/>
      <c r="K6" s="1"/>
      <c r="L6" s="1"/>
      <c r="M6" s="1"/>
    </row>
    <row r="7" spans="1:13">
      <c r="A7" s="2">
        <v>103.4</v>
      </c>
      <c r="B7" s="1"/>
      <c r="C7" s="2">
        <v>3</v>
      </c>
      <c r="D7" s="2">
        <f t="shared" si="0"/>
        <v>107.21428571428571</v>
      </c>
      <c r="E7" s="2">
        <v>8</v>
      </c>
      <c r="F7" s="2">
        <f t="shared" ref="F7:F12" si="3">E7+F6</f>
        <v>12</v>
      </c>
      <c r="G7" s="2">
        <f t="shared" si="1"/>
        <v>0.12244897959183673</v>
      </c>
      <c r="H7" s="2">
        <f t="shared" si="2"/>
        <v>857.71428571428567</v>
      </c>
      <c r="I7" s="1"/>
      <c r="J7" s="1"/>
      <c r="K7" s="1"/>
      <c r="L7" s="1"/>
      <c r="M7" s="1"/>
    </row>
    <row r="8" spans="1:13">
      <c r="A8" s="2">
        <v>105.5</v>
      </c>
      <c r="B8" s="1"/>
      <c r="C8" s="2">
        <v>4</v>
      </c>
      <c r="D8" s="2">
        <f t="shared" si="0"/>
        <v>113.77142857142857</v>
      </c>
      <c r="E8" s="2">
        <v>14</v>
      </c>
      <c r="F8" s="2">
        <f t="shared" si="3"/>
        <v>26</v>
      </c>
      <c r="G8" s="2">
        <f t="shared" si="1"/>
        <v>0.26530612244897961</v>
      </c>
      <c r="H8" s="2">
        <f t="shared" si="2"/>
        <v>1592.8</v>
      </c>
      <c r="I8" s="1"/>
      <c r="J8" s="1"/>
      <c r="K8" s="1"/>
      <c r="L8" s="1"/>
      <c r="M8" s="1"/>
    </row>
    <row r="9" spans="1:13">
      <c r="A9" s="2">
        <v>105.9</v>
      </c>
      <c r="B9" s="1"/>
      <c r="C9" s="2">
        <v>5</v>
      </c>
      <c r="D9" s="2">
        <f t="shared" si="0"/>
        <v>120.32857142857142</v>
      </c>
      <c r="E9" s="2">
        <v>25</v>
      </c>
      <c r="F9" s="2">
        <f t="shared" si="3"/>
        <v>51</v>
      </c>
      <c r="G9" s="2">
        <f t="shared" si="1"/>
        <v>0.52040816326530615</v>
      </c>
      <c r="H9" s="2">
        <f t="shared" si="2"/>
        <v>3008.2142857142853</v>
      </c>
      <c r="I9" s="1"/>
      <c r="J9" s="1"/>
      <c r="K9" s="1"/>
      <c r="L9" s="1"/>
      <c r="M9" s="1"/>
    </row>
    <row r="10" spans="1:13">
      <c r="A10" s="2">
        <v>106.1</v>
      </c>
      <c r="B10" s="1"/>
      <c r="C10" s="2">
        <v>6</v>
      </c>
      <c r="D10" s="2">
        <f t="shared" si="0"/>
        <v>126.88571428571429</v>
      </c>
      <c r="E10" s="2">
        <v>27</v>
      </c>
      <c r="F10" s="2">
        <f t="shared" si="3"/>
        <v>78</v>
      </c>
      <c r="G10" s="2">
        <f t="shared" si="1"/>
        <v>0.79591836734693877</v>
      </c>
      <c r="H10" s="2">
        <f t="shared" si="2"/>
        <v>3425.9142857142856</v>
      </c>
      <c r="I10" s="1"/>
      <c r="J10" s="1"/>
      <c r="K10" s="1"/>
      <c r="L10" s="1"/>
      <c r="M10" s="1"/>
    </row>
    <row r="11" spans="1:13">
      <c r="A11" s="2">
        <v>106.5</v>
      </c>
      <c r="B11" s="1"/>
      <c r="C11" s="2">
        <v>7</v>
      </c>
      <c r="D11" s="2">
        <f t="shared" si="0"/>
        <v>133.44285714285715</v>
      </c>
      <c r="E11" s="2">
        <v>13</v>
      </c>
      <c r="F11" s="2">
        <f t="shared" si="3"/>
        <v>91</v>
      </c>
      <c r="G11" s="2">
        <f t="shared" si="1"/>
        <v>0.9285714285714286</v>
      </c>
      <c r="H11" s="2">
        <f t="shared" si="2"/>
        <v>1734.757142857143</v>
      </c>
      <c r="I11" s="1"/>
      <c r="J11" s="1"/>
      <c r="K11" s="1"/>
      <c r="L11" s="1"/>
      <c r="M11" s="1"/>
    </row>
    <row r="12" spans="1:13">
      <c r="A12" s="2">
        <v>107</v>
      </c>
      <c r="B12" s="1"/>
      <c r="C12" s="2">
        <v>8</v>
      </c>
      <c r="D12" s="2">
        <f t="shared" si="0"/>
        <v>140</v>
      </c>
      <c r="E12" s="2">
        <v>7</v>
      </c>
      <c r="F12" s="2">
        <f t="shared" si="3"/>
        <v>98</v>
      </c>
      <c r="G12" s="2">
        <f t="shared" si="1"/>
        <v>1</v>
      </c>
      <c r="H12" s="2">
        <f t="shared" si="2"/>
        <v>980</v>
      </c>
      <c r="I12" s="1"/>
      <c r="J12" s="1"/>
      <c r="K12" s="1"/>
      <c r="L12" s="1"/>
      <c r="M12" s="1"/>
    </row>
    <row r="13" spans="1:13">
      <c r="A13" s="2">
        <v>107.1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2">
        <v>108</v>
      </c>
      <c r="B14" s="1"/>
      <c r="C14" s="4" t="s">
        <v>13</v>
      </c>
      <c r="D14" s="2">
        <f>D9+F2*((0.5*F12-SUM(E5:E8))/E9)</f>
        <v>126.36114285714285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2">
        <v>108.2</v>
      </c>
      <c r="B15" s="1"/>
      <c r="C15" s="4" t="s">
        <v>14</v>
      </c>
      <c r="D15" s="5">
        <f>D10+F2*((E10-E9)/((E10-E9)+(E10-E11)))</f>
        <v>127.70535714285714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2">
        <v>109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>
        <v>109.5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>
        <v>110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>
        <v>111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>
        <v>111.5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>
        <v>112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>
        <v>112.3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>
        <v>112.5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>
        <v>112.9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>
        <v>113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>
        <v>113.2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>
        <v>113.5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>
        <v>114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>
        <v>114.1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>
        <v>114.5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>
        <v>115.2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>
        <v>115.5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>
        <v>115.7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>
        <v>116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>
        <v>116.5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>
        <v>116.9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>
        <v>117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>
        <v>117.5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>
        <v>117.5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>
        <v>118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>
        <v>118.1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>
        <v>118.3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>
        <v>118.5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>
        <v>118.9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>
        <v>119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>
        <v>119.2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>
        <v>119.5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>
        <v>119.6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>
        <v>119.8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>
        <v>120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>
        <v>120.2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>
        <v>120.6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>
        <v>120.8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>
        <v>121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>
        <v>121.1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>
        <v>121.5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>
        <v>121.9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>
        <v>122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>
        <v>122.2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>
        <v>122.5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>
        <v>122.6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>
        <v>122.9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>
        <v>123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>
        <v>123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>
        <v>123.1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>
        <v>123.2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>
        <v>123.5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>
        <v>123.5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>
        <v>123.8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>
        <v>123.9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>
        <v>124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>
        <v>124.5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>
        <v>124.8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>
        <v>125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>
        <v>125.5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>
        <v>126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>
        <v>126.1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>
        <v>126.5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>
        <v>127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>
        <v>127.5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127.8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>
        <v>128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>
        <v>128.5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>
        <v>129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>
        <v>129.5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>
        <v>129.9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>
        <v>130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>
        <v>131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>
        <v>131.4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>
        <v>132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>
        <v>133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>
        <v>133.6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>
        <v>134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>
        <v>134.19999999999999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>
        <v>135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>
        <v>135.80000000000001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>
        <v>138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>
        <v>140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sortState ref="A2:A99">
    <sortCondition ref="A98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D21" sqref="D21"/>
    </sheetView>
  </sheetViews>
  <sheetFormatPr defaultRowHeight="15"/>
  <cols>
    <col min="1" max="1" width="24.28515625" bestFit="1" customWidth="1"/>
  </cols>
  <sheetData>
    <row r="1" spans="1:7">
      <c r="A1" s="3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>
      <c r="A2" s="3" t="s">
        <v>11</v>
      </c>
      <c r="B2" s="2">
        <v>2</v>
      </c>
      <c r="C2" s="2">
        <v>3</v>
      </c>
      <c r="D2" s="2">
        <v>6</v>
      </c>
      <c r="E2" s="2">
        <v>8</v>
      </c>
      <c r="F2" s="2">
        <v>22</v>
      </c>
      <c r="G2" s="2">
        <v>9</v>
      </c>
    </row>
    <row r="3" spans="1:7">
      <c r="A3" s="3" t="s">
        <v>9</v>
      </c>
      <c r="B3" s="2">
        <f>B2</f>
        <v>2</v>
      </c>
      <c r="C3" s="2">
        <f>B3+C2</f>
        <v>5</v>
      </c>
      <c r="D3" s="2">
        <f t="shared" ref="D3:G3" si="0">C3+D2</f>
        <v>11</v>
      </c>
      <c r="E3" s="2">
        <f t="shared" si="0"/>
        <v>19</v>
      </c>
      <c r="F3" s="2">
        <f t="shared" si="0"/>
        <v>41</v>
      </c>
      <c r="G3" s="2">
        <f t="shared" si="0"/>
        <v>50</v>
      </c>
    </row>
    <row r="4" spans="1:7">
      <c r="A4" s="3" t="s">
        <v>8</v>
      </c>
      <c r="B4" s="2">
        <f>B3/$G$3</f>
        <v>0.04</v>
      </c>
      <c r="C4" s="2">
        <f t="shared" ref="C4:F4" si="1">C3/$G$3</f>
        <v>0.1</v>
      </c>
      <c r="D4" s="2">
        <f t="shared" si="1"/>
        <v>0.22</v>
      </c>
      <c r="E4" s="2">
        <f t="shared" si="1"/>
        <v>0.38</v>
      </c>
      <c r="F4" s="2">
        <f t="shared" si="1"/>
        <v>0.82</v>
      </c>
      <c r="G4" s="2">
        <f>G3/$G$3</f>
        <v>1</v>
      </c>
    </row>
    <row r="5" spans="1:7">
      <c r="A5" s="4" t="s">
        <v>13</v>
      </c>
      <c r="B5" s="2">
        <f>F1+1*((0.5*SUM(B2:G2)-(SUM(B2:E2)))/F2)</f>
        <v>5.2727272727272725</v>
      </c>
    </row>
    <row r="6" spans="1:7">
      <c r="A6" s="4" t="s">
        <v>14</v>
      </c>
      <c r="B6" s="5">
        <f>F1+1*((F2-E2)/(2*F2-E2-G2))</f>
        <v>5.5185185185185182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Задание 1, 2, 3, 5</vt:lpstr>
      <vt:lpstr>Задание 4</vt:lpstr>
      <vt:lpstr>'Задание 1, 2, 3, 5'!_GoBack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2018-12-24T13:56:02Z</dcterms:modified>
</cp:coreProperties>
</file>