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0" yWindow="810" windowWidth="19575" windowHeight="70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6" i="1"/>
  <c r="C27" s="1"/>
  <c r="B26"/>
  <c r="B27" s="1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D26" s="1"/>
  <c r="D27" s="1"/>
  <c r="B14"/>
  <c r="D13" s="1"/>
  <c r="G13" s="1"/>
  <c r="C13"/>
  <c r="C12"/>
  <c r="D11"/>
  <c r="G11" s="1"/>
  <c r="C11"/>
  <c r="D10"/>
  <c r="G10" s="1"/>
  <c r="C10"/>
  <c r="D9"/>
  <c r="G9" s="1"/>
  <c r="C9"/>
  <c r="G8"/>
  <c r="D8"/>
  <c r="C8"/>
  <c r="D7"/>
  <c r="G7" s="1"/>
  <c r="C7"/>
  <c r="D6"/>
  <c r="G6" s="1"/>
  <c r="C6"/>
  <c r="C14" s="1"/>
  <c r="E26" l="1"/>
  <c r="E27" s="1"/>
  <c r="H17"/>
  <c r="E7"/>
  <c r="E8"/>
  <c r="E10"/>
  <c r="E12"/>
  <c r="E9"/>
  <c r="E11"/>
  <c r="E13"/>
  <c r="H16"/>
  <c r="E6"/>
  <c r="D12"/>
  <c r="G12" s="1"/>
  <c r="G14" s="1"/>
  <c r="H13" l="1"/>
  <c r="F13"/>
  <c r="F25"/>
  <c r="F23"/>
  <c r="F21"/>
  <c r="F19"/>
  <c r="F17"/>
  <c r="F24"/>
  <c r="F22"/>
  <c r="F20"/>
  <c r="F18"/>
  <c r="H11"/>
  <c r="F11"/>
  <c r="H10"/>
  <c r="F10"/>
  <c r="H7"/>
  <c r="F7"/>
  <c r="H6"/>
  <c r="F6"/>
  <c r="H9"/>
  <c r="F9"/>
  <c r="H12"/>
  <c r="F12"/>
  <c r="H8"/>
  <c r="F8"/>
  <c r="F14" l="1"/>
  <c r="F26"/>
  <c r="H14"/>
</calcChain>
</file>

<file path=xl/sharedStrings.xml><?xml version="1.0" encoding="utf-8"?>
<sst xmlns="http://schemas.openxmlformats.org/spreadsheetml/2006/main" count="27" uniqueCount="19">
  <si>
    <t>Год</t>
  </si>
  <si>
    <t>Валовой сбор, тыс. т</t>
  </si>
  <si>
    <t>t</t>
  </si>
  <si>
    <t>-</t>
  </si>
  <si>
    <t>Сумма</t>
  </si>
  <si>
    <t>№ п/п</t>
  </si>
  <si>
    <t>y</t>
  </si>
  <si>
    <t>Среднее значение</t>
  </si>
  <si>
    <t>b</t>
  </si>
  <si>
    <t>a</t>
  </si>
  <si>
    <t>y(t)</t>
  </si>
  <si>
    <t>y(t-1)</t>
  </si>
  <si>
    <t>(y(t-1)-y(2))</t>
  </si>
  <si>
    <t>(y(t)-y(1))^2</t>
  </si>
  <si>
    <t>(y(t)-y(1))*(y(t-1)-y(2))</t>
  </si>
  <si>
    <t>y(t-1)-y(2)</t>
  </si>
  <si>
    <t>y(t)-y(1)</t>
  </si>
  <si>
    <t>Yt</t>
  </si>
  <si>
    <t>t^2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</si>
</sst>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 applyFont="1" applyAlignment="1"/>
    <xf numFmtId="0" fontId="0" fillId="0" borderId="0" xfId="0"/>
    <xf numFmtId="0" fontId="1" fillId="3" borderId="1" xfId="2" applyBorder="1" applyAlignment="1">
      <alignment horizontal="center"/>
    </xf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</c:ser>
        <c:axId val="80915456"/>
        <c:axId val="90015232"/>
      </c:scatterChart>
      <c:valAx>
        <c:axId val="80915456"/>
        <c:scaling>
          <c:orientation val="minMax"/>
          <c:max val="2000"/>
          <c:min val="1992"/>
        </c:scaling>
        <c:axPos val="b"/>
        <c:numFmt formatCode="General" sourceLinked="1"/>
        <c:tickLblPos val="nextTo"/>
        <c:crossAx val="90015232"/>
        <c:crosses val="autoZero"/>
        <c:crossBetween val="midCat"/>
      </c:valAx>
      <c:valAx>
        <c:axId val="90015232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809154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395721</xdr:colOff>
      <xdr:row>0</xdr:row>
      <xdr:rowOff>147204</xdr:rowOff>
    </xdr:from>
    <xdr:to>
      <xdr:col>15</xdr:col>
      <xdr:colOff>157596</xdr:colOff>
      <xdr:row>15</xdr:row>
      <xdr:rowOff>32904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51"/>
  <sheetViews>
    <sheetView tabSelected="1" zoomScale="85" zoomScaleNormal="85" workbookViewId="0">
      <selection activeCell="K22" sqref="K22"/>
    </sheetView>
  </sheetViews>
  <sheetFormatPr defaultColWidth="14.42578125" defaultRowHeight="15" customHeight="1"/>
  <cols>
    <col min="1" max="1" width="19.85546875" bestFit="1" customWidth="1"/>
    <col min="2" max="2" width="12.28515625" bestFit="1" customWidth="1"/>
    <col min="3" max="3" width="5.85546875" bestFit="1" customWidth="1"/>
    <col min="4" max="4" width="8.28515625" bestFit="1" customWidth="1"/>
    <col min="5" max="5" width="12.28515625" bestFit="1" customWidth="1"/>
    <col min="6" max="6" width="21.5703125" bestFit="1" customWidth="1"/>
    <col min="7" max="7" width="11.85546875" customWidth="1"/>
    <col min="8" max="8" width="12.28515625" bestFit="1" customWidth="1"/>
    <col min="9" max="10" width="5.140625" bestFit="1" customWidth="1"/>
  </cols>
  <sheetData>
    <row r="1" spans="1:12" ht="15" customHeight="1">
      <c r="A1" s="2" t="s">
        <v>0</v>
      </c>
      <c r="B1" s="3">
        <v>1992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3">
        <v>1999</v>
      </c>
      <c r="J1" s="3">
        <v>2000</v>
      </c>
      <c r="K1" s="1"/>
      <c r="L1" s="1"/>
    </row>
    <row r="2" spans="1:12" ht="15" customHeight="1">
      <c r="A2" s="2" t="s">
        <v>1</v>
      </c>
      <c r="B2" s="3">
        <v>246</v>
      </c>
      <c r="C2" s="3">
        <v>229</v>
      </c>
      <c r="D2" s="3">
        <v>152</v>
      </c>
      <c r="E2" s="3">
        <v>155</v>
      </c>
      <c r="F2" s="3">
        <v>190</v>
      </c>
      <c r="G2" s="3">
        <v>160</v>
      </c>
      <c r="H2" s="3">
        <v>107</v>
      </c>
      <c r="I2" s="3">
        <v>155</v>
      </c>
      <c r="J2" s="3">
        <v>160</v>
      </c>
      <c r="K2" s="1"/>
      <c r="L2" s="1"/>
    </row>
    <row r="3" spans="1:12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1"/>
      <c r="L3" s="1"/>
    </row>
    <row r="4" spans="1:12" ht="15" customHeight="1">
      <c r="A4" s="2" t="s">
        <v>2</v>
      </c>
      <c r="B4" s="2" t="s">
        <v>10</v>
      </c>
      <c r="C4" s="2" t="s">
        <v>11</v>
      </c>
      <c r="D4" s="2" t="s">
        <v>16</v>
      </c>
      <c r="E4" s="2" t="s">
        <v>15</v>
      </c>
      <c r="F4" s="2" t="s">
        <v>14</v>
      </c>
      <c r="G4" s="2" t="s">
        <v>13</v>
      </c>
      <c r="H4" s="2" t="s">
        <v>12</v>
      </c>
      <c r="I4" s="4"/>
      <c r="J4" s="4"/>
      <c r="K4" s="1"/>
      <c r="L4" s="1"/>
    </row>
    <row r="5" spans="1:12" ht="15" customHeight="1">
      <c r="A5" s="2">
        <v>1</v>
      </c>
      <c r="B5" s="3">
        <v>246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4"/>
      <c r="J5" s="4"/>
      <c r="K5" s="1"/>
      <c r="L5" s="1"/>
    </row>
    <row r="6" spans="1:12">
      <c r="A6" s="2">
        <v>2</v>
      </c>
      <c r="B6" s="3">
        <v>229</v>
      </c>
      <c r="C6" s="3">
        <f t="shared" ref="C6:C13" si="0">B5</f>
        <v>246</v>
      </c>
      <c r="D6" s="3">
        <f>B6-(B$14-B$5)/A$12</f>
        <v>65.5</v>
      </c>
      <c r="E6" s="3">
        <f>C6-(C$14)/A$12</f>
        <v>71.75</v>
      </c>
      <c r="F6" s="3">
        <f t="shared" ref="F6:F13" si="1">E6*D6</f>
        <v>4699.625</v>
      </c>
      <c r="G6" s="3">
        <f t="shared" ref="G6:H6" si="2">D6*D6</f>
        <v>4290.25</v>
      </c>
      <c r="H6" s="3">
        <f t="shared" si="2"/>
        <v>5148.0625</v>
      </c>
      <c r="I6" s="4"/>
      <c r="J6" s="4"/>
      <c r="K6" s="1"/>
      <c r="L6" s="1"/>
    </row>
    <row r="7" spans="1:12">
      <c r="A7" s="2">
        <v>3</v>
      </c>
      <c r="B7" s="3">
        <v>152</v>
      </c>
      <c r="C7" s="3">
        <f t="shared" si="0"/>
        <v>229</v>
      </c>
      <c r="D7" s="3">
        <f>B7-(B$14-B$5)/A$12</f>
        <v>-11.5</v>
      </c>
      <c r="E7" s="3">
        <f>C7-(C$14)/A$12</f>
        <v>54.75</v>
      </c>
      <c r="F7" s="3">
        <f t="shared" si="1"/>
        <v>-629.625</v>
      </c>
      <c r="G7" s="3">
        <f t="shared" ref="G7:H7" si="3">D7*D7</f>
        <v>132.25</v>
      </c>
      <c r="H7" s="3">
        <f t="shared" si="3"/>
        <v>2997.5625</v>
      </c>
      <c r="I7" s="4"/>
      <c r="J7" s="4"/>
      <c r="K7" s="1"/>
      <c r="L7" s="1"/>
    </row>
    <row r="8" spans="1:12" ht="15" customHeight="1">
      <c r="A8" s="2">
        <v>4</v>
      </c>
      <c r="B8" s="3">
        <v>155</v>
      </c>
      <c r="C8" s="3">
        <f t="shared" si="0"/>
        <v>152</v>
      </c>
      <c r="D8" s="3">
        <f>B8-(B$14-B$5)/A$12</f>
        <v>-8.5</v>
      </c>
      <c r="E8" s="3">
        <f>C8-(C$14)/A$12</f>
        <v>-22.25</v>
      </c>
      <c r="F8" s="3">
        <f t="shared" si="1"/>
        <v>189.125</v>
      </c>
      <c r="G8" s="3">
        <f t="shared" ref="G8:H8" si="4">D8*D8</f>
        <v>72.25</v>
      </c>
      <c r="H8" s="3">
        <f t="shared" si="4"/>
        <v>495.0625</v>
      </c>
      <c r="I8" s="4"/>
      <c r="J8" s="4"/>
      <c r="K8" s="1"/>
      <c r="L8" s="1"/>
    </row>
    <row r="9" spans="1:12" ht="15" customHeight="1">
      <c r="A9" s="2">
        <v>5</v>
      </c>
      <c r="B9" s="3">
        <v>190</v>
      </c>
      <c r="C9" s="3">
        <f t="shared" si="0"/>
        <v>155</v>
      </c>
      <c r="D9" s="3">
        <f>B9-(B$14-B$5)/A$12</f>
        <v>26.5</v>
      </c>
      <c r="E9" s="3">
        <f>C9-(C$14)/A$12</f>
        <v>-19.25</v>
      </c>
      <c r="F9" s="3">
        <f t="shared" si="1"/>
        <v>-510.125</v>
      </c>
      <c r="G9" s="3">
        <f t="shared" ref="G9:H9" si="5">D9*D9</f>
        <v>702.25</v>
      </c>
      <c r="H9" s="3">
        <f t="shared" si="5"/>
        <v>370.5625</v>
      </c>
      <c r="I9" s="4"/>
      <c r="J9" s="4"/>
      <c r="K9" s="1"/>
      <c r="L9" s="1"/>
    </row>
    <row r="10" spans="1:12" ht="15" customHeight="1">
      <c r="A10" s="2">
        <v>6</v>
      </c>
      <c r="B10" s="3">
        <v>160</v>
      </c>
      <c r="C10" s="3">
        <f t="shared" si="0"/>
        <v>190</v>
      </c>
      <c r="D10" s="3">
        <f>B10-(B$14-B$5)/A$12</f>
        <v>-3.5</v>
      </c>
      <c r="E10" s="3">
        <f>C10-(C$14)/A$12</f>
        <v>15.75</v>
      </c>
      <c r="F10" s="3">
        <f t="shared" si="1"/>
        <v>-55.125</v>
      </c>
      <c r="G10" s="3">
        <f t="shared" ref="G10:H10" si="6">D10*D10</f>
        <v>12.25</v>
      </c>
      <c r="H10" s="3">
        <f t="shared" si="6"/>
        <v>248.0625</v>
      </c>
      <c r="I10" s="4"/>
      <c r="J10" s="4"/>
      <c r="K10" s="1"/>
      <c r="L10" s="1"/>
    </row>
    <row r="11" spans="1:12" ht="15" customHeight="1">
      <c r="A11" s="2">
        <v>7</v>
      </c>
      <c r="B11" s="3">
        <v>107</v>
      </c>
      <c r="C11" s="3">
        <f t="shared" si="0"/>
        <v>160</v>
      </c>
      <c r="D11" s="3">
        <f>B11-(B$14-B$5)/A$12</f>
        <v>-56.5</v>
      </c>
      <c r="E11" s="3">
        <f>C11-(C$14)/A$12</f>
        <v>-14.25</v>
      </c>
      <c r="F11" s="3">
        <f t="shared" si="1"/>
        <v>805.125</v>
      </c>
      <c r="G11" s="3">
        <f t="shared" ref="G11:H11" si="7">D11*D11</f>
        <v>3192.25</v>
      </c>
      <c r="H11" s="3">
        <f t="shared" si="7"/>
        <v>203.0625</v>
      </c>
      <c r="I11" s="4"/>
      <c r="J11" s="4"/>
      <c r="K11" s="1"/>
      <c r="L11" s="1"/>
    </row>
    <row r="12" spans="1:12" ht="15" customHeight="1">
      <c r="A12" s="2">
        <v>8</v>
      </c>
      <c r="B12" s="3">
        <v>155</v>
      </c>
      <c r="C12" s="3">
        <f t="shared" si="0"/>
        <v>107</v>
      </c>
      <c r="D12" s="3">
        <f>B12-(B$14-B$5)/A$12</f>
        <v>-8.5</v>
      </c>
      <c r="E12" s="3">
        <f>C12-(C$14)/A$12</f>
        <v>-67.25</v>
      </c>
      <c r="F12" s="3">
        <f t="shared" si="1"/>
        <v>571.625</v>
      </c>
      <c r="G12" s="3">
        <f t="shared" ref="G12:H12" si="8">D12*D12</f>
        <v>72.25</v>
      </c>
      <c r="H12" s="3">
        <f t="shared" si="8"/>
        <v>4522.5625</v>
      </c>
      <c r="I12" s="4"/>
      <c r="J12" s="4"/>
      <c r="K12" s="1"/>
      <c r="L12" s="1"/>
    </row>
    <row r="13" spans="1:12" ht="15" customHeight="1">
      <c r="A13" s="2">
        <v>9</v>
      </c>
      <c r="B13" s="3">
        <v>160</v>
      </c>
      <c r="C13" s="3">
        <f t="shared" si="0"/>
        <v>155</v>
      </c>
      <c r="D13" s="3">
        <f>B13-(B$14-B$5)/A$12</f>
        <v>-3.5</v>
      </c>
      <c r="E13" s="3">
        <f>C13-(C$14)/A$12</f>
        <v>-19.25</v>
      </c>
      <c r="F13" s="3">
        <f t="shared" si="1"/>
        <v>67.375</v>
      </c>
      <c r="G13" s="3">
        <f t="shared" ref="G13:H13" si="9">D13*D13</f>
        <v>12.25</v>
      </c>
      <c r="H13" s="3">
        <f t="shared" si="9"/>
        <v>370.5625</v>
      </c>
      <c r="I13" s="4"/>
      <c r="J13" s="4"/>
      <c r="K13" s="1"/>
      <c r="L13" s="1"/>
    </row>
    <row r="14" spans="1:12" ht="15" customHeight="1">
      <c r="A14" s="2" t="s">
        <v>4</v>
      </c>
      <c r="B14" s="3">
        <f t="shared" ref="B14:C14" si="10">SUM(B5:B13)</f>
        <v>1554</v>
      </c>
      <c r="C14" s="3">
        <f t="shared" si="10"/>
        <v>1394</v>
      </c>
      <c r="D14" s="3"/>
      <c r="E14" s="3"/>
      <c r="F14" s="3">
        <f t="shared" ref="F14:H14" si="11">SUM(F5:F13)</f>
        <v>5138</v>
      </c>
      <c r="G14" s="3">
        <f t="shared" si="11"/>
        <v>8486</v>
      </c>
      <c r="H14" s="3">
        <f t="shared" si="11"/>
        <v>14355.5</v>
      </c>
      <c r="I14" s="4"/>
      <c r="J14" s="4"/>
      <c r="K14" s="1"/>
      <c r="L14" s="1"/>
    </row>
    <row r="15" spans="1:12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1"/>
      <c r="L15" s="1"/>
    </row>
    <row r="16" spans="1:12" ht="15" customHeight="1">
      <c r="A16" s="2" t="s">
        <v>5</v>
      </c>
      <c r="B16" s="2" t="s">
        <v>6</v>
      </c>
      <c r="C16" s="2" t="s">
        <v>2</v>
      </c>
      <c r="D16" s="2" t="s">
        <v>17</v>
      </c>
      <c r="E16" s="2" t="s">
        <v>18</v>
      </c>
      <c r="F16" s="2" t="s">
        <v>10</v>
      </c>
      <c r="G16" s="2" t="s">
        <v>9</v>
      </c>
      <c r="H16" s="3">
        <f>B27-H17*C27</f>
        <v>226.9166666666666</v>
      </c>
      <c r="I16" s="4"/>
      <c r="J16" s="4"/>
      <c r="K16" s="1"/>
      <c r="L16" s="1"/>
    </row>
    <row r="17" spans="1:12" ht="15" customHeight="1">
      <c r="A17" s="2">
        <v>1</v>
      </c>
      <c r="B17" s="3">
        <v>246</v>
      </c>
      <c r="C17" s="3">
        <v>1</v>
      </c>
      <c r="D17" s="3">
        <f t="shared" ref="D17:D25" si="12">B17*C17</f>
        <v>246</v>
      </c>
      <c r="E17" s="3">
        <f t="shared" ref="E17:E25" si="13">C17*C17</f>
        <v>1</v>
      </c>
      <c r="F17" s="3">
        <f>H$16+H$17*C17</f>
        <v>216.06666666666661</v>
      </c>
      <c r="G17" s="2" t="s">
        <v>8</v>
      </c>
      <c r="H17" s="3">
        <f>(D27-B27*C27)/(E27-C27*C27)</f>
        <v>-10.849999999999987</v>
      </c>
      <c r="I17" s="4"/>
      <c r="J17" s="4"/>
      <c r="K17" s="1"/>
      <c r="L17" s="1"/>
    </row>
    <row r="18" spans="1:12" ht="15" customHeight="1">
      <c r="A18" s="2">
        <v>2</v>
      </c>
      <c r="B18" s="3">
        <v>229</v>
      </c>
      <c r="C18" s="3">
        <v>2</v>
      </c>
      <c r="D18" s="3">
        <f t="shared" si="12"/>
        <v>458</v>
      </c>
      <c r="E18" s="3">
        <f t="shared" si="13"/>
        <v>4</v>
      </c>
      <c r="F18" s="3">
        <f>H$16+H$17*C18</f>
        <v>205.21666666666664</v>
      </c>
      <c r="G18" s="4"/>
      <c r="H18" s="4"/>
      <c r="I18" s="4"/>
      <c r="J18" s="4"/>
      <c r="K18" s="1"/>
      <c r="L18" s="1"/>
    </row>
    <row r="19" spans="1:12" ht="15" customHeight="1">
      <c r="A19" s="2">
        <v>3</v>
      </c>
      <c r="B19" s="3">
        <v>152</v>
      </c>
      <c r="C19" s="3">
        <v>3</v>
      </c>
      <c r="D19" s="3">
        <f t="shared" si="12"/>
        <v>456</v>
      </c>
      <c r="E19" s="3">
        <f t="shared" si="13"/>
        <v>9</v>
      </c>
      <c r="F19" s="3">
        <f>H$16+H$17*C19</f>
        <v>194.36666666666665</v>
      </c>
      <c r="G19" s="4"/>
      <c r="H19" s="4"/>
      <c r="I19" s="4"/>
      <c r="J19" s="4"/>
      <c r="K19" s="1"/>
      <c r="L19" s="1"/>
    </row>
    <row r="20" spans="1:12" ht="15" customHeight="1">
      <c r="A20" s="2">
        <v>4</v>
      </c>
      <c r="B20" s="3">
        <v>155</v>
      </c>
      <c r="C20" s="3">
        <v>4</v>
      </c>
      <c r="D20" s="3">
        <f t="shared" si="12"/>
        <v>620</v>
      </c>
      <c r="E20" s="3">
        <f t="shared" si="13"/>
        <v>16</v>
      </c>
      <c r="F20" s="3">
        <f>H$16+H$17*C20</f>
        <v>183.51666666666665</v>
      </c>
      <c r="G20" s="4"/>
      <c r="H20" s="4"/>
      <c r="I20" s="4"/>
      <c r="J20" s="4"/>
      <c r="K20" s="1"/>
      <c r="L20" s="1"/>
    </row>
    <row r="21" spans="1:12" ht="15" customHeight="1">
      <c r="A21" s="2">
        <v>5</v>
      </c>
      <c r="B21" s="3">
        <v>190</v>
      </c>
      <c r="C21" s="3">
        <v>5</v>
      </c>
      <c r="D21" s="3">
        <f t="shared" si="12"/>
        <v>950</v>
      </c>
      <c r="E21" s="3">
        <f t="shared" si="13"/>
        <v>25</v>
      </c>
      <c r="F21" s="3">
        <f>H$16+H$17*C21</f>
        <v>172.66666666666666</v>
      </c>
      <c r="G21" s="4"/>
      <c r="H21" s="4"/>
      <c r="I21" s="4"/>
      <c r="J21" s="4"/>
      <c r="K21" s="1"/>
      <c r="L21" s="1"/>
    </row>
    <row r="22" spans="1:12" ht="15" customHeight="1">
      <c r="A22" s="2">
        <v>6</v>
      </c>
      <c r="B22" s="3">
        <v>160</v>
      </c>
      <c r="C22" s="3">
        <v>6</v>
      </c>
      <c r="D22" s="3">
        <f t="shared" si="12"/>
        <v>960</v>
      </c>
      <c r="E22" s="3">
        <f t="shared" si="13"/>
        <v>36</v>
      </c>
      <c r="F22" s="3">
        <f>H$16+H$17*C22</f>
        <v>161.81666666666666</v>
      </c>
      <c r="G22" s="4"/>
      <c r="H22" s="4"/>
      <c r="I22" s="4"/>
      <c r="J22" s="4"/>
      <c r="K22" s="1"/>
      <c r="L22" s="1"/>
    </row>
    <row r="23" spans="1:12" ht="15" customHeight="1">
      <c r="A23" s="2">
        <v>7</v>
      </c>
      <c r="B23" s="3">
        <v>107</v>
      </c>
      <c r="C23" s="3">
        <v>7</v>
      </c>
      <c r="D23" s="3">
        <f t="shared" si="12"/>
        <v>749</v>
      </c>
      <c r="E23" s="3">
        <f t="shared" si="13"/>
        <v>49</v>
      </c>
      <c r="F23" s="3">
        <f>H$16+H$17*C23</f>
        <v>150.9666666666667</v>
      </c>
      <c r="G23" s="4"/>
      <c r="H23" s="4"/>
      <c r="I23" s="4"/>
      <c r="J23" s="4"/>
      <c r="K23" s="1"/>
      <c r="L23" s="1"/>
    </row>
    <row r="24" spans="1:12" ht="15" customHeight="1">
      <c r="A24" s="2">
        <v>8</v>
      </c>
      <c r="B24" s="3">
        <v>155</v>
      </c>
      <c r="C24" s="3">
        <v>8</v>
      </c>
      <c r="D24" s="3">
        <f t="shared" si="12"/>
        <v>1240</v>
      </c>
      <c r="E24" s="3">
        <f t="shared" si="13"/>
        <v>64</v>
      </c>
      <c r="F24" s="3">
        <f>H$16+H$17*C24</f>
        <v>140.1166666666667</v>
      </c>
      <c r="G24" s="4"/>
      <c r="H24" s="4"/>
      <c r="I24" s="4"/>
      <c r="J24" s="4"/>
      <c r="K24" s="1"/>
      <c r="L24" s="1"/>
    </row>
    <row r="25" spans="1:12" ht="15" customHeight="1">
      <c r="A25" s="2">
        <v>9</v>
      </c>
      <c r="B25" s="3">
        <v>160</v>
      </c>
      <c r="C25" s="3">
        <v>9</v>
      </c>
      <c r="D25" s="3">
        <f t="shared" si="12"/>
        <v>1440</v>
      </c>
      <c r="E25" s="3">
        <f t="shared" si="13"/>
        <v>81</v>
      </c>
      <c r="F25" s="3">
        <f>H$16+H$17*C25</f>
        <v>129.26666666666671</v>
      </c>
      <c r="G25" s="4"/>
      <c r="H25" s="4"/>
      <c r="I25" s="4"/>
      <c r="J25" s="4"/>
      <c r="K25" s="1"/>
      <c r="L25" s="1"/>
    </row>
    <row r="26" spans="1:12" ht="15" customHeight="1">
      <c r="A26" s="2" t="s">
        <v>4</v>
      </c>
      <c r="B26" s="3">
        <f t="shared" ref="B26:F26" si="14">SUM(B17:B25)</f>
        <v>1554</v>
      </c>
      <c r="C26" s="3">
        <f t="shared" si="14"/>
        <v>45</v>
      </c>
      <c r="D26" s="3">
        <f t="shared" si="14"/>
        <v>7119</v>
      </c>
      <c r="E26" s="3">
        <f t="shared" si="14"/>
        <v>285</v>
      </c>
      <c r="F26" s="3">
        <f t="shared" si="14"/>
        <v>1554</v>
      </c>
      <c r="G26" s="4"/>
      <c r="H26" s="4"/>
      <c r="I26" s="4"/>
      <c r="J26" s="4"/>
      <c r="K26" s="1"/>
      <c r="L26" s="1"/>
    </row>
    <row r="27" spans="1:12">
      <c r="A27" s="2" t="s">
        <v>7</v>
      </c>
      <c r="B27" s="3">
        <f>B26/$A25</f>
        <v>172.66666666666666</v>
      </c>
      <c r="C27" s="3">
        <f>C26/$A25</f>
        <v>5</v>
      </c>
      <c r="D27" s="3">
        <f>D26/$A25</f>
        <v>791</v>
      </c>
      <c r="E27" s="3">
        <f>E26/$A25</f>
        <v>31.666666666666668</v>
      </c>
      <c r="F27" s="3"/>
      <c r="G27" s="4"/>
      <c r="H27" s="4"/>
      <c r="I27" s="4"/>
      <c r="J27" s="4"/>
      <c r="K27" s="1"/>
      <c r="L27" s="1"/>
    </row>
    <row r="28" spans="1:12">
      <c r="A28" s="5"/>
      <c r="B28" s="5"/>
      <c r="C28" s="5"/>
      <c r="D28" s="5"/>
      <c r="E28" s="5"/>
      <c r="F28" s="5"/>
      <c r="G28" s="5"/>
      <c r="H28" s="5"/>
      <c r="I28" s="4"/>
      <c r="J28" s="4"/>
      <c r="K28" s="1"/>
      <c r="L28" s="1"/>
    </row>
    <row r="29" spans="1:12">
      <c r="A29" s="5"/>
      <c r="B29" s="5"/>
      <c r="C29" s="5"/>
      <c r="D29" s="5"/>
      <c r="E29" s="5"/>
      <c r="F29" s="5"/>
      <c r="G29" s="5"/>
      <c r="H29" s="5"/>
      <c r="I29" s="4"/>
      <c r="J29" s="4"/>
      <c r="K29" s="1"/>
      <c r="L29" s="1"/>
    </row>
    <row r="30" spans="1:12">
      <c r="A30" s="5"/>
      <c r="B30" s="5"/>
      <c r="C30" s="5"/>
      <c r="D30" s="5"/>
      <c r="E30" s="5"/>
      <c r="F30" s="5"/>
      <c r="G30" s="5"/>
      <c r="H30" s="5"/>
      <c r="I30" s="4"/>
      <c r="J30" s="4"/>
      <c r="K30" s="1"/>
      <c r="L30" s="1"/>
    </row>
    <row r="31" spans="1:12">
      <c r="A31" s="5"/>
      <c r="B31" s="5"/>
      <c r="C31" s="5"/>
      <c r="D31" s="5"/>
      <c r="E31" s="5"/>
      <c r="F31" s="5"/>
      <c r="G31" s="5"/>
      <c r="H31" s="5"/>
      <c r="I31" s="4"/>
      <c r="J31" s="4"/>
      <c r="K31" s="1"/>
      <c r="L31" s="1"/>
    </row>
    <row r="32" spans="1:12">
      <c r="A32" s="5"/>
      <c r="B32" s="5"/>
      <c r="C32" s="5"/>
      <c r="D32" s="5"/>
      <c r="E32" s="5"/>
      <c r="F32" s="5"/>
      <c r="G32" s="5"/>
      <c r="H32" s="5"/>
      <c r="I32" s="4"/>
      <c r="J32" s="4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I35" s="1"/>
      <c r="J35" s="1"/>
      <c r="K35" s="1"/>
      <c r="L35" s="1"/>
    </row>
    <row r="36" spans="1:12">
      <c r="I36" s="1"/>
      <c r="J36" s="1"/>
      <c r="K36" s="1"/>
      <c r="L36" s="1"/>
    </row>
    <row r="37" spans="1:12">
      <c r="I37" s="1"/>
      <c r="J37" s="1"/>
      <c r="K37" s="1"/>
      <c r="L37" s="1"/>
    </row>
    <row r="38" spans="1:12" ht="15" customHeight="1">
      <c r="I38" s="1"/>
      <c r="J38" s="1"/>
      <c r="K38" s="1"/>
      <c r="L38" s="1"/>
    </row>
    <row r="39" spans="1:12" ht="15" customHeight="1">
      <c r="I39" s="1"/>
      <c r="J39" s="1"/>
      <c r="K39" s="1"/>
      <c r="L39" s="1"/>
    </row>
    <row r="40" spans="1:12">
      <c r="I40" s="1"/>
      <c r="J40" s="1"/>
      <c r="K40" s="1"/>
      <c r="L40" s="1"/>
    </row>
    <row r="41" spans="1:12">
      <c r="I41" s="1"/>
      <c r="J41" s="1"/>
      <c r="K41" s="1"/>
      <c r="L41" s="1"/>
    </row>
    <row r="42" spans="1:12">
      <c r="I42" s="1"/>
      <c r="J42" s="1"/>
      <c r="K42" s="1"/>
      <c r="L42" s="1"/>
    </row>
    <row r="43" spans="1:12">
      <c r="I43" s="1"/>
      <c r="J43" s="1"/>
      <c r="K43" s="1"/>
      <c r="L43" s="1"/>
    </row>
    <row r="44" spans="1:12">
      <c r="I44" s="1"/>
      <c r="J44" s="1"/>
      <c r="K44" s="1"/>
      <c r="L44" s="1"/>
    </row>
    <row r="45" spans="1:12">
      <c r="I45" s="1"/>
      <c r="J45" s="1"/>
      <c r="K45" s="1"/>
      <c r="L45" s="1"/>
    </row>
    <row r="46" spans="1:12">
      <c r="I46" s="1"/>
      <c r="J46" s="1"/>
      <c r="K46" s="1"/>
      <c r="L46" s="1"/>
    </row>
    <row r="47" spans="1:12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Храмова</cp:lastModifiedBy>
  <dcterms:created xsi:type="dcterms:W3CDTF">2018-12-27T12:26:03Z</dcterms:created>
  <dcterms:modified xsi:type="dcterms:W3CDTF">2018-12-28T14:52:31Z</dcterms:modified>
</cp:coreProperties>
</file>