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3"/>
  </bookViews>
  <sheets>
    <sheet name="Задача 1" sheetId="1" r:id="rId1"/>
    <sheet name="Задача 2" sheetId="2" r:id="rId2"/>
    <sheet name="Задача 3" sheetId="3" r:id="rId3"/>
    <sheet name="Задача 4" sheetId="4" r:id="rId4"/>
  </sheets>
  <calcPr calcId="124519"/>
</workbook>
</file>

<file path=xl/calcChain.xml><?xml version="1.0" encoding="utf-8"?>
<calcChain xmlns="http://schemas.openxmlformats.org/spreadsheetml/2006/main">
  <c r="C8" i="4"/>
  <c r="D8"/>
  <c r="E8"/>
  <c r="F8"/>
  <c r="G8"/>
  <c r="H8"/>
  <c r="I8"/>
  <c r="J8"/>
  <c r="K8"/>
  <c r="L8"/>
  <c r="M8"/>
  <c r="N8"/>
  <c r="O8"/>
  <c r="P8"/>
  <c r="Q8"/>
  <c r="R8"/>
  <c r="S8"/>
  <c r="T8"/>
  <c r="U8"/>
  <c r="B8"/>
  <c r="U7"/>
  <c r="C7"/>
  <c r="D7"/>
  <c r="E7"/>
  <c r="F7"/>
  <c r="G7"/>
  <c r="H7"/>
  <c r="I7"/>
  <c r="J7"/>
  <c r="K7"/>
  <c r="L7"/>
  <c r="M7"/>
  <c r="N7"/>
  <c r="O7"/>
  <c r="P7"/>
  <c r="Q7"/>
  <c r="R7"/>
  <c r="S7"/>
  <c r="T7"/>
  <c r="B7"/>
  <c r="B4"/>
  <c r="B3"/>
  <c r="K12" i="3" l="1"/>
  <c r="B6"/>
  <c r="B4"/>
  <c r="E10" s="1"/>
  <c r="B3"/>
  <c r="D9" s="1"/>
  <c r="L14" i="2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B11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B10"/>
  <c r="C5" i="1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C4"/>
  <c r="D4"/>
  <c r="B4"/>
  <c r="C10" i="3" l="1"/>
  <c r="T10"/>
  <c r="R10"/>
  <c r="P10"/>
  <c r="N10"/>
  <c r="L10"/>
  <c r="J10"/>
  <c r="H10"/>
  <c r="F10"/>
  <c r="D10"/>
  <c r="S9"/>
  <c r="Q9"/>
  <c r="O9"/>
  <c r="M9"/>
  <c r="K9"/>
  <c r="I9"/>
  <c r="G9"/>
  <c r="E9"/>
  <c r="B9"/>
  <c r="B10"/>
  <c r="C9"/>
  <c r="S10"/>
  <c r="Q10"/>
  <c r="O10"/>
  <c r="M10"/>
  <c r="K10"/>
  <c r="I10"/>
  <c r="G10"/>
  <c r="T9"/>
  <c r="R9"/>
  <c r="P9"/>
  <c r="N9"/>
  <c r="L9"/>
  <c r="J9"/>
  <c r="H9"/>
  <c r="F9"/>
</calcChain>
</file>

<file path=xl/sharedStrings.xml><?xml version="1.0" encoding="utf-8"?>
<sst xmlns="http://schemas.openxmlformats.org/spreadsheetml/2006/main" count="46" uniqueCount="37">
  <si>
    <t>Задача 1</t>
  </si>
  <si>
    <t>t</t>
  </si>
  <si>
    <t>S</t>
  </si>
  <si>
    <t>V</t>
  </si>
  <si>
    <t>Задача 2</t>
  </si>
  <si>
    <t>m1</t>
  </si>
  <si>
    <t>t2</t>
  </si>
  <si>
    <t>t1</t>
  </si>
  <si>
    <t>m2</t>
  </si>
  <si>
    <t>При увеличении времени (t), увеличивается расстояние (S)</t>
  </si>
  <si>
    <t>При увеличении t, увелививается V</t>
  </si>
  <si>
    <t>кг</t>
  </si>
  <si>
    <t>c</t>
  </si>
  <si>
    <t>T</t>
  </si>
  <si>
    <t>Q1</t>
  </si>
  <si>
    <t>Q2</t>
  </si>
  <si>
    <t>◦С</t>
  </si>
  <si>
    <t>Дж/(кг*К)</t>
  </si>
  <si>
    <t>Температура смеси:</t>
  </si>
  <si>
    <t>Задача 3</t>
  </si>
  <si>
    <t>q1</t>
  </si>
  <si>
    <t>q2</t>
  </si>
  <si>
    <t>r</t>
  </si>
  <si>
    <t>Кл</t>
  </si>
  <si>
    <t>м</t>
  </si>
  <si>
    <t>ε</t>
  </si>
  <si>
    <t>Ф/м</t>
  </si>
  <si>
    <t>x</t>
  </si>
  <si>
    <t>E1</t>
  </si>
  <si>
    <t>E2</t>
  </si>
  <si>
    <t>x=</t>
  </si>
  <si>
    <t>Задача 4</t>
  </si>
  <si>
    <t>τ</t>
  </si>
  <si>
    <t>С</t>
  </si>
  <si>
    <t>R</t>
  </si>
  <si>
    <t>При увеличении R, увеличивается τ</t>
  </si>
  <si>
    <t>При увеличении R, уменьшается C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</si>
</sst>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0" fillId="3" borderId="1" xfId="2" applyFont="1" applyBorder="1" applyAlignment="1">
      <alignment horizontal="center"/>
    </xf>
    <xf numFmtId="0" fontId="2" fillId="2" borderId="1" xfId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3" fillId="3" borderId="1" xfId="2" applyFont="1" applyBorder="1" applyAlignment="1">
      <alignment horizontal="center"/>
    </xf>
    <xf numFmtId="0" fontId="0" fillId="0" borderId="0" xfId="0" applyAlignment="1">
      <alignment horizontal="right"/>
    </xf>
    <xf numFmtId="0" fontId="2" fillId="2" borderId="1" xfId="1"/>
  </cellXfs>
  <cellStyles count="3">
    <cellStyle name="40% - Акцент3" xfId="2" builtinId="39"/>
    <cellStyle name="Вывод" xfId="1" builtinId="21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S</a:t>
            </a:r>
            <a:r>
              <a:rPr lang="ru-RU"/>
              <a:t>(</a:t>
            </a:r>
            <a:r>
              <a:rPr lang="en-US"/>
              <a:t>t)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'Задача 1'!$A$4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xVal>
            <c:numRef>
              <c:f>'Задача 1'!$B$3:$BI$3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'Задача 1'!$B$4:$BI$4</c:f>
              <c:numCache>
                <c:formatCode>General</c:formatCode>
                <c:ptCount val="60"/>
                <c:pt idx="0">
                  <c:v>-1.5</c:v>
                </c:pt>
                <c:pt idx="1">
                  <c:v>0.58578643762690508</c:v>
                </c:pt>
                <c:pt idx="2">
                  <c:v>3.3452994616207485</c:v>
                </c:pt>
                <c:pt idx="3">
                  <c:v>7</c:v>
                </c:pt>
                <c:pt idx="4">
                  <c:v>11.605572809000083</c:v>
                </c:pt>
                <c:pt idx="5">
                  <c:v>17.183503419072274</c:v>
                </c:pt>
                <c:pt idx="6">
                  <c:v>23.744071053981546</c:v>
                </c:pt>
                <c:pt idx="7">
                  <c:v>31.292893218813454</c:v>
                </c:pt>
                <c:pt idx="8">
                  <c:v>39.833333333333336</c:v>
                </c:pt>
                <c:pt idx="9">
                  <c:v>49.367544467966326</c:v>
                </c:pt>
                <c:pt idx="10">
                  <c:v>59.89697731084447</c:v>
                </c:pt>
                <c:pt idx="11">
                  <c:v>71.422649730810377</c:v>
                </c:pt>
                <c:pt idx="12">
                  <c:v>83.945299803774773</c:v>
                </c:pt>
                <c:pt idx="13">
                  <c:v>97.465477516175156</c:v>
                </c:pt>
                <c:pt idx="14">
                  <c:v>111.98360222050567</c:v>
                </c:pt>
                <c:pt idx="15">
                  <c:v>127.5</c:v>
                </c:pt>
                <c:pt idx="16">
                  <c:v>144.01492874992732</c:v>
                </c:pt>
                <c:pt idx="17">
                  <c:v>161.52859547920897</c:v>
                </c:pt>
                <c:pt idx="18">
                  <c:v>180.04116853225887</c:v>
                </c:pt>
                <c:pt idx="19">
                  <c:v>199.55278640450004</c:v>
                </c:pt>
                <c:pt idx="20">
                  <c:v>220.06356421952802</c:v>
                </c:pt>
                <c:pt idx="21">
                  <c:v>241.57359856728877</c:v>
                </c:pt>
                <c:pt idx="22">
                  <c:v>264.08297117188584</c:v>
                </c:pt>
                <c:pt idx="23">
                  <c:v>287.59175170953614</c:v>
                </c:pt>
                <c:pt idx="24">
                  <c:v>312.10000000000002</c:v>
                </c:pt>
                <c:pt idx="25">
                  <c:v>337.60776772972361</c:v>
                </c:pt>
                <c:pt idx="26">
                  <c:v>364.11509982054025</c:v>
                </c:pt>
                <c:pt idx="27">
                  <c:v>391.62203552699077</c:v>
                </c:pt>
                <c:pt idx="28">
                  <c:v>420.12860932364589</c:v>
                </c:pt>
                <c:pt idx="29">
                  <c:v>449.6348516283299</c:v>
                </c:pt>
                <c:pt idx="30">
                  <c:v>480.14078939594646</c:v>
                </c:pt>
                <c:pt idx="31">
                  <c:v>511.64644660940672</c:v>
                </c:pt>
                <c:pt idx="32">
                  <c:v>544.15184468808866</c:v>
                </c:pt>
                <c:pt idx="33">
                  <c:v>577.657002829715</c:v>
                </c:pt>
                <c:pt idx="34">
                  <c:v>612.16193829810857</c:v>
                </c:pt>
                <c:pt idx="35">
                  <c:v>647.66666666666663</c:v>
                </c:pt>
                <c:pt idx="36">
                  <c:v>684.17120202538933</c:v>
                </c:pt>
                <c:pt idx="37">
                  <c:v>721.67555715773847</c:v>
                </c:pt>
                <c:pt idx="38">
                  <c:v>760.17974369238982</c:v>
                </c:pt>
                <c:pt idx="39">
                  <c:v>799.68377223398318</c:v>
                </c:pt>
                <c:pt idx="40">
                  <c:v>840.18765247622275</c:v>
                </c:pt>
                <c:pt idx="41">
                  <c:v>881.69139330007579</c:v>
                </c:pt>
                <c:pt idx="42">
                  <c:v>924.19500285933475</c:v>
                </c:pt>
                <c:pt idx="43">
                  <c:v>967.69848865542224</c:v>
                </c:pt>
                <c:pt idx="44">
                  <c:v>1012.201857603</c:v>
                </c:pt>
                <c:pt idx="45">
                  <c:v>1057.7051160876902</c:v>
                </c:pt>
                <c:pt idx="46">
                  <c:v>1104.2082700170042</c:v>
                </c:pt>
                <c:pt idx="47">
                  <c:v>1151.7113248654052</c:v>
                </c:pt>
                <c:pt idx="48">
                  <c:v>1200.2142857142858</c:v>
                </c:pt>
                <c:pt idx="49">
                  <c:v>1249.7171572875254</c:v>
                </c:pt>
                <c:pt idx="50">
                  <c:v>1300.2199439831943</c:v>
                </c:pt>
                <c:pt idx="51">
                  <c:v>1351.7226499018873</c:v>
                </c:pt>
                <c:pt idx="52">
                  <c:v>1404.2252788721025</c:v>
                </c:pt>
                <c:pt idx="53">
                  <c:v>1457.7278344730241</c:v>
                </c:pt>
                <c:pt idx="54">
                  <c:v>1512.2303200550148</c:v>
                </c:pt>
                <c:pt idx="55">
                  <c:v>1567.7327387580876</c:v>
                </c:pt>
                <c:pt idx="56">
                  <c:v>1624.235093528587</c:v>
                </c:pt>
                <c:pt idx="57">
                  <c:v>1681.7373871342807</c:v>
                </c:pt>
                <c:pt idx="58">
                  <c:v>1740.2396221780384</c:v>
                </c:pt>
                <c:pt idx="59">
                  <c:v>1799.7418011102529</c:v>
                </c:pt>
              </c:numCache>
            </c:numRef>
          </c:yVal>
          <c:smooth val="1"/>
        </c:ser>
        <c:axId val="52296320"/>
        <c:axId val="52400896"/>
      </c:scatterChart>
      <c:valAx>
        <c:axId val="5229632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2400896"/>
        <c:crosses val="autoZero"/>
        <c:crossBetween val="midCat"/>
      </c:valAx>
      <c:valAx>
        <c:axId val="524008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229632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V(t)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'Задача 1'!$A$5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xVal>
            <c:numRef>
              <c:f>'Задача 1'!$B$3:$BI$3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'Задача 1'!$B$5:$BI$5</c:f>
              <c:numCache>
                <c:formatCode>General</c:formatCode>
                <c:ptCount val="60"/>
                <c:pt idx="0">
                  <c:v>2</c:v>
                </c:pt>
                <c:pt idx="1">
                  <c:v>2.353553390593274</c:v>
                </c:pt>
                <c:pt idx="2">
                  <c:v>3.1924500897298751</c:v>
                </c:pt>
                <c:pt idx="3">
                  <c:v>4.125</c:v>
                </c:pt>
                <c:pt idx="4">
                  <c:v>5.089442719099992</c:v>
                </c:pt>
                <c:pt idx="5">
                  <c:v>6.0680413817439769</c:v>
                </c:pt>
                <c:pt idx="6">
                  <c:v>7.053994924715604</c:v>
                </c:pt>
                <c:pt idx="7">
                  <c:v>8.0441941738241596</c:v>
                </c:pt>
                <c:pt idx="8">
                  <c:v>9.0370370370370363</c:v>
                </c:pt>
                <c:pt idx="9">
                  <c:v>10.031622776601683</c:v>
                </c:pt>
                <c:pt idx="10">
                  <c:v>11.027410122234341</c:v>
                </c:pt>
                <c:pt idx="11">
                  <c:v>12.024056261216234</c:v>
                </c:pt>
                <c:pt idx="12">
                  <c:v>13.021334622931739</c:v>
                </c:pt>
                <c:pt idx="13">
                  <c:v>14.01909008870803</c:v>
                </c:pt>
                <c:pt idx="14">
                  <c:v>15.017213259316478</c:v>
                </c:pt>
                <c:pt idx="15">
                  <c:v>16.015625</c:v>
                </c:pt>
                <c:pt idx="16">
                  <c:v>17.014266801472726</c:v>
                </c:pt>
                <c:pt idx="17">
                  <c:v>18.013094570021973</c:v>
                </c:pt>
                <c:pt idx="18">
                  <c:v>19.012074512308978</c:v>
                </c:pt>
                <c:pt idx="19">
                  <c:v>20.011180339887499</c:v>
                </c:pt>
                <c:pt idx="20">
                  <c:v>21.010391328106476</c:v>
                </c:pt>
                <c:pt idx="21">
                  <c:v>22.009690941652529</c:v>
                </c:pt>
                <c:pt idx="22">
                  <c:v>23.009065844089438</c:v>
                </c:pt>
                <c:pt idx="23">
                  <c:v>24.008505172717996</c:v>
                </c:pt>
                <c:pt idx="24">
                  <c:v>25.007999999999999</c:v>
                </c:pt>
                <c:pt idx="25">
                  <c:v>26.007542928274546</c:v>
                </c:pt>
                <c:pt idx="26">
                  <c:v>27.007127781101108</c:v>
                </c:pt>
                <c:pt idx="27">
                  <c:v>28.006749365589449</c:v>
                </c:pt>
                <c:pt idx="28">
                  <c:v>29.006403287523348</c:v>
                </c:pt>
                <c:pt idx="29">
                  <c:v>30.006085806194502</c:v>
                </c:pt>
                <c:pt idx="30">
                  <c:v>31.005793719420218</c:v>
                </c:pt>
                <c:pt idx="31">
                  <c:v>32.005524271728021</c:v>
                </c:pt>
                <c:pt idx="32">
                  <c:v>33.005275080483507</c:v>
                </c:pt>
                <c:pt idx="33">
                  <c:v>34.005044076033606</c:v>
                </c:pt>
                <c:pt idx="34">
                  <c:v>35.004829452884159</c:v>
                </c:pt>
                <c:pt idx="35">
                  <c:v>36.004629629629626</c:v>
                </c:pt>
                <c:pt idx="36">
                  <c:v>37.004443215873117</c:v>
                </c:pt>
                <c:pt idx="37">
                  <c:v>38.004268984766597</c:v>
                </c:pt>
                <c:pt idx="38">
                  <c:v>39.004105850097567</c:v>
                </c:pt>
                <c:pt idx="39">
                  <c:v>40.003952847075212</c:v>
                </c:pt>
                <c:pt idx="40">
                  <c:v>41.003809116143621</c:v>
                </c:pt>
                <c:pt idx="41">
                  <c:v>42.003673889284812</c:v>
                </c:pt>
                <c:pt idx="42">
                  <c:v>43.003546478379825</c:v>
                </c:pt>
                <c:pt idx="43">
                  <c:v>44.003426265279295</c:v>
                </c:pt>
                <c:pt idx="44">
                  <c:v>45.003312693299996</c:v>
                </c:pt>
                <c:pt idx="45">
                  <c:v>46.003205259916413</c:v>
                </c:pt>
                <c:pt idx="46">
                  <c:v>47.0031035104574</c:v>
                </c:pt>
                <c:pt idx="47">
                  <c:v>48.003007032652029</c:v>
                </c:pt>
                <c:pt idx="48">
                  <c:v>49.002915451895042</c:v>
                </c:pt>
                <c:pt idx="49">
                  <c:v>50.002828427124747</c:v>
                </c:pt>
                <c:pt idx="50">
                  <c:v>51.002745647223584</c:v>
                </c:pt>
                <c:pt idx="51">
                  <c:v>52.00266682786647</c:v>
                </c:pt>
                <c:pt idx="52">
                  <c:v>53.002591708753748</c:v>
                </c:pt>
                <c:pt idx="53">
                  <c:v>54.002520051175701</c:v>
                </c:pt>
                <c:pt idx="54">
                  <c:v>55.002451635863501</c:v>
                </c:pt>
                <c:pt idx="55">
                  <c:v>56.002386261088503</c:v>
                </c:pt>
                <c:pt idx="56">
                  <c:v>57.00232374097731</c:v>
                </c:pt>
                <c:pt idx="57">
                  <c:v>58.002263904014825</c:v>
                </c:pt>
                <c:pt idx="58">
                  <c:v>59.002206591711541</c:v>
                </c:pt>
                <c:pt idx="59">
                  <c:v>60.002151657414558</c:v>
                </c:pt>
              </c:numCache>
            </c:numRef>
          </c:yVal>
          <c:smooth val="1"/>
        </c:ser>
        <c:axId val="52425472"/>
        <c:axId val="52427392"/>
      </c:scatterChart>
      <c:valAx>
        <c:axId val="5242547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2427392"/>
        <c:crosses val="autoZero"/>
        <c:crossBetween val="midCat"/>
      </c:valAx>
      <c:valAx>
        <c:axId val="524273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242547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Q1(T) </a:t>
            </a:r>
            <a:r>
              <a:rPr lang="ru-RU"/>
              <a:t>и </a:t>
            </a:r>
            <a:r>
              <a:rPr lang="en-US"/>
              <a:t>Q2(T)</a:t>
            </a:r>
          </a:p>
        </c:rich>
      </c:tx>
      <c:layout/>
    </c:title>
    <c:plotArea>
      <c:layout/>
      <c:scatterChart>
        <c:scatterStyle val="smoothMarker"/>
        <c:ser>
          <c:idx val="1"/>
          <c:order val="1"/>
          <c:tx>
            <c:strRef>
              <c:f>'Задача 2'!$A$10</c:f>
              <c:strCache>
                <c:ptCount val="1"/>
                <c:pt idx="0">
                  <c:v>Q1</c:v>
                </c:pt>
              </c:strCache>
            </c:strRef>
          </c:tx>
          <c:marker>
            <c:symbol val="none"/>
          </c:marker>
          <c:xVal>
            <c:strRef>
              <c:f>'Задача 2'!$A$9:$AF$9</c:f>
              <c:strCache>
                <c:ptCount val="32"/>
                <c:pt idx="0">
                  <c:v>T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</c:strCache>
            </c:strRef>
          </c:xVal>
          <c:yVal>
            <c:numRef>
              <c:f>'Задача 2'!$B$10:$AF$10</c:f>
              <c:numCache>
                <c:formatCode>General</c:formatCode>
                <c:ptCount val="31"/>
                <c:pt idx="0">
                  <c:v>18810</c:v>
                </c:pt>
                <c:pt idx="1">
                  <c:v>18183</c:v>
                </c:pt>
                <c:pt idx="2">
                  <c:v>17556</c:v>
                </c:pt>
                <c:pt idx="3">
                  <c:v>16929</c:v>
                </c:pt>
                <c:pt idx="4">
                  <c:v>16302</c:v>
                </c:pt>
                <c:pt idx="5">
                  <c:v>15675</c:v>
                </c:pt>
                <c:pt idx="6">
                  <c:v>15048</c:v>
                </c:pt>
                <c:pt idx="7">
                  <c:v>14421</c:v>
                </c:pt>
                <c:pt idx="8">
                  <c:v>13794</c:v>
                </c:pt>
                <c:pt idx="9">
                  <c:v>13167</c:v>
                </c:pt>
                <c:pt idx="10">
                  <c:v>12540</c:v>
                </c:pt>
                <c:pt idx="11">
                  <c:v>11913</c:v>
                </c:pt>
                <c:pt idx="12">
                  <c:v>11286</c:v>
                </c:pt>
                <c:pt idx="13">
                  <c:v>10659</c:v>
                </c:pt>
                <c:pt idx="14">
                  <c:v>10032</c:v>
                </c:pt>
                <c:pt idx="15">
                  <c:v>9405</c:v>
                </c:pt>
                <c:pt idx="16">
                  <c:v>8778</c:v>
                </c:pt>
                <c:pt idx="17">
                  <c:v>8151</c:v>
                </c:pt>
                <c:pt idx="18">
                  <c:v>7524</c:v>
                </c:pt>
                <c:pt idx="19">
                  <c:v>6897</c:v>
                </c:pt>
                <c:pt idx="20">
                  <c:v>6270</c:v>
                </c:pt>
                <c:pt idx="21">
                  <c:v>5643</c:v>
                </c:pt>
                <c:pt idx="22">
                  <c:v>5016</c:v>
                </c:pt>
                <c:pt idx="23">
                  <c:v>4389</c:v>
                </c:pt>
                <c:pt idx="24">
                  <c:v>3762</c:v>
                </c:pt>
                <c:pt idx="25">
                  <c:v>3135</c:v>
                </c:pt>
                <c:pt idx="26">
                  <c:v>2508</c:v>
                </c:pt>
                <c:pt idx="27">
                  <c:v>1881</c:v>
                </c:pt>
                <c:pt idx="28">
                  <c:v>1254</c:v>
                </c:pt>
                <c:pt idx="29">
                  <c:v>627</c:v>
                </c:pt>
                <c:pt idx="30">
                  <c:v>0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'Задача 2'!$A$11</c:f>
              <c:strCache>
                <c:ptCount val="1"/>
                <c:pt idx="0">
                  <c:v>Q2</c:v>
                </c:pt>
              </c:strCache>
            </c:strRef>
          </c:tx>
          <c:marker>
            <c:symbol val="none"/>
          </c:marker>
          <c:xVal>
            <c:strRef>
              <c:f>'Задача 2'!$A$9:$AF$9</c:f>
              <c:strCache>
                <c:ptCount val="32"/>
                <c:pt idx="0">
                  <c:v>T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</c:strCache>
            </c:strRef>
          </c:xVal>
          <c:yVal>
            <c:numRef>
              <c:f>'Задача 2'!$B$11:$AF$11</c:f>
              <c:numCache>
                <c:formatCode>General</c:formatCode>
                <c:ptCount val="31"/>
                <c:pt idx="0">
                  <c:v>0</c:v>
                </c:pt>
                <c:pt idx="1">
                  <c:v>1045</c:v>
                </c:pt>
                <c:pt idx="2">
                  <c:v>2090</c:v>
                </c:pt>
                <c:pt idx="3">
                  <c:v>3135</c:v>
                </c:pt>
                <c:pt idx="4">
                  <c:v>4180</c:v>
                </c:pt>
                <c:pt idx="5">
                  <c:v>5225</c:v>
                </c:pt>
                <c:pt idx="6">
                  <c:v>6270</c:v>
                </c:pt>
                <c:pt idx="7">
                  <c:v>7315</c:v>
                </c:pt>
                <c:pt idx="8">
                  <c:v>8360</c:v>
                </c:pt>
                <c:pt idx="9">
                  <c:v>9405</c:v>
                </c:pt>
                <c:pt idx="10">
                  <c:v>10450</c:v>
                </c:pt>
                <c:pt idx="11">
                  <c:v>11495</c:v>
                </c:pt>
                <c:pt idx="12">
                  <c:v>12540</c:v>
                </c:pt>
                <c:pt idx="13">
                  <c:v>13585</c:v>
                </c:pt>
                <c:pt idx="14">
                  <c:v>14630</c:v>
                </c:pt>
                <c:pt idx="15">
                  <c:v>15675</c:v>
                </c:pt>
                <c:pt idx="16">
                  <c:v>16720</c:v>
                </c:pt>
                <c:pt idx="17">
                  <c:v>17765</c:v>
                </c:pt>
                <c:pt idx="18">
                  <c:v>18810</c:v>
                </c:pt>
                <c:pt idx="19">
                  <c:v>19855</c:v>
                </c:pt>
                <c:pt idx="20">
                  <c:v>20900</c:v>
                </c:pt>
                <c:pt idx="21">
                  <c:v>21945</c:v>
                </c:pt>
                <c:pt idx="22">
                  <c:v>22990</c:v>
                </c:pt>
                <c:pt idx="23">
                  <c:v>24035</c:v>
                </c:pt>
                <c:pt idx="24">
                  <c:v>25080</c:v>
                </c:pt>
                <c:pt idx="25">
                  <c:v>26125</c:v>
                </c:pt>
                <c:pt idx="26">
                  <c:v>27170</c:v>
                </c:pt>
                <c:pt idx="27">
                  <c:v>28215</c:v>
                </c:pt>
                <c:pt idx="28">
                  <c:v>29260</c:v>
                </c:pt>
                <c:pt idx="29">
                  <c:v>30305</c:v>
                </c:pt>
                <c:pt idx="30">
                  <c:v>31350</c:v>
                </c:pt>
              </c:numCache>
            </c:numRef>
          </c:yVal>
          <c:smooth val="1"/>
        </c:ser>
        <c:axId val="90813952"/>
        <c:axId val="90815872"/>
      </c:scatterChart>
      <c:valAx>
        <c:axId val="90813952"/>
        <c:scaling>
          <c:orientation val="minMax"/>
        </c:scaling>
        <c:axPos val="b"/>
        <c:majorGridlines/>
        <c:numFmt formatCode="General" sourceLinked="1"/>
        <c:tickLblPos val="nextTo"/>
        <c:crossAx val="90815872"/>
        <c:crosses val="autoZero"/>
        <c:crossBetween val="midCat"/>
      </c:valAx>
      <c:valAx>
        <c:axId val="90815872"/>
        <c:scaling>
          <c:orientation val="minMax"/>
        </c:scaling>
        <c:axPos val="l"/>
        <c:majorGridlines/>
        <c:numFmt formatCode="General" sourceLinked="1"/>
        <c:tickLblPos val="nextTo"/>
        <c:crossAx val="90813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E1(x) </a:t>
            </a:r>
            <a:r>
              <a:rPr lang="ru-RU"/>
              <a:t>и</a:t>
            </a:r>
            <a:r>
              <a:rPr lang="en-US"/>
              <a:t> E2(x)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'Задача 3'!$A$9</c:f>
              <c:strCache>
                <c:ptCount val="1"/>
                <c:pt idx="0">
                  <c:v>E1</c:v>
                </c:pt>
              </c:strCache>
            </c:strRef>
          </c:tx>
          <c:marker>
            <c:symbol val="none"/>
          </c:marker>
          <c:xVal>
            <c:numRef>
              <c:f>'Задача 3'!$B$8:$T$8</c:f>
              <c:numCache>
                <c:formatCode>General</c:formatCode>
                <c:ptCount val="1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</c:numCache>
            </c:numRef>
          </c:xVal>
          <c:yVal>
            <c:numRef>
              <c:f>'Задача 3'!$B$9:$T$9</c:f>
              <c:numCache>
                <c:formatCode>General</c:formatCode>
                <c:ptCount val="19"/>
                <c:pt idx="0">
                  <c:v>9039548.022598872</c:v>
                </c:pt>
                <c:pt idx="1">
                  <c:v>2259887.005649718</c:v>
                </c:pt>
                <c:pt idx="2">
                  <c:v>1004394.224733208</c:v>
                </c:pt>
                <c:pt idx="3">
                  <c:v>564971.7514124295</c:v>
                </c:pt>
                <c:pt idx="4">
                  <c:v>361581.92090395483</c:v>
                </c:pt>
                <c:pt idx="5">
                  <c:v>251098.55618330199</c:v>
                </c:pt>
                <c:pt idx="6">
                  <c:v>184480.57188977287</c:v>
                </c:pt>
                <c:pt idx="7">
                  <c:v>141242.93785310737</c:v>
                </c:pt>
                <c:pt idx="8">
                  <c:v>111599.35830368978</c:v>
                </c:pt>
                <c:pt idx="9">
                  <c:v>90395.480225988707</c:v>
                </c:pt>
                <c:pt idx="10">
                  <c:v>74707.008451230344</c:v>
                </c:pt>
                <c:pt idx="11">
                  <c:v>62774.639045825497</c:v>
                </c:pt>
                <c:pt idx="12">
                  <c:v>53488.449837863147</c:v>
                </c:pt>
                <c:pt idx="13">
                  <c:v>46120.142972443216</c:v>
                </c:pt>
                <c:pt idx="14">
                  <c:v>40175.768989328324</c:v>
                </c:pt>
                <c:pt idx="15">
                  <c:v>35310.734463276844</c:v>
                </c:pt>
                <c:pt idx="16">
                  <c:v>31278.712880964948</c:v>
                </c:pt>
                <c:pt idx="17">
                  <c:v>27899.839575922444</c:v>
                </c:pt>
                <c:pt idx="18">
                  <c:v>25040.29923157582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'Задача 3'!$A$10</c:f>
              <c:strCache>
                <c:ptCount val="1"/>
                <c:pt idx="0">
                  <c:v>E2</c:v>
                </c:pt>
              </c:strCache>
            </c:strRef>
          </c:tx>
          <c:marker>
            <c:symbol val="none"/>
          </c:marker>
          <c:xVal>
            <c:numRef>
              <c:f>'Задача 3'!$B$8:$T$8</c:f>
              <c:numCache>
                <c:formatCode>General</c:formatCode>
                <c:ptCount val="1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</c:numCache>
            </c:numRef>
          </c:xVal>
          <c:yVal>
            <c:numRef>
              <c:f>'Задача 3'!$B$10:$T$10</c:f>
              <c:numCache>
                <c:formatCode>General</c:formatCode>
                <c:ptCount val="19"/>
                <c:pt idx="0">
                  <c:v>15650.187019734887</c:v>
                </c:pt>
                <c:pt idx="1">
                  <c:v>17437.399734951523</c:v>
                </c:pt>
                <c:pt idx="2">
                  <c:v>19549.19555060309</c:v>
                </c:pt>
                <c:pt idx="3">
                  <c:v>22069.209039548026</c:v>
                </c:pt>
                <c:pt idx="4">
                  <c:v>25109.855618330192</c:v>
                </c:pt>
                <c:pt idx="5">
                  <c:v>28825.089357777011</c:v>
                </c:pt>
                <c:pt idx="6">
                  <c:v>33430.281148664457</c:v>
                </c:pt>
                <c:pt idx="7">
                  <c:v>39234.149403640928</c:v>
                </c:pt>
                <c:pt idx="8">
                  <c:v>46691.880282018952</c:v>
                </c:pt>
                <c:pt idx="9">
                  <c:v>56497.175141242937</c:v>
                </c:pt>
                <c:pt idx="10">
                  <c:v>69749.598939806092</c:v>
                </c:pt>
                <c:pt idx="11">
                  <c:v>88276.836158192062</c:v>
                </c:pt>
                <c:pt idx="12">
                  <c:v>115300.35743110804</c:v>
                </c:pt>
                <c:pt idx="13">
                  <c:v>156936.59761456374</c:v>
                </c:pt>
                <c:pt idx="14">
                  <c:v>225988.70056497163</c:v>
                </c:pt>
                <c:pt idx="15">
                  <c:v>353107.34463276825</c:v>
                </c:pt>
                <c:pt idx="16">
                  <c:v>627746.39045825496</c:v>
                </c:pt>
                <c:pt idx="17">
                  <c:v>1412429.3785310711</c:v>
                </c:pt>
                <c:pt idx="18">
                  <c:v>5649717.5141242845</c:v>
                </c:pt>
              </c:numCache>
            </c:numRef>
          </c:yVal>
          <c:smooth val="1"/>
        </c:ser>
        <c:axId val="98873344"/>
        <c:axId val="98871552"/>
      </c:scatterChart>
      <c:valAx>
        <c:axId val="98873344"/>
        <c:scaling>
          <c:orientation val="minMax"/>
        </c:scaling>
        <c:axPos val="b"/>
        <c:majorGridlines/>
        <c:numFmt formatCode="General" sourceLinked="1"/>
        <c:tickLblPos val="nextTo"/>
        <c:crossAx val="98871552"/>
        <c:crosses val="autoZero"/>
        <c:crossBetween val="midCat"/>
      </c:valAx>
      <c:valAx>
        <c:axId val="98871552"/>
        <c:scaling>
          <c:orientation val="minMax"/>
        </c:scaling>
        <c:axPos val="l"/>
        <c:majorGridlines/>
        <c:numFmt formatCode="General" sourceLinked="1"/>
        <c:tickLblPos val="nextTo"/>
        <c:crossAx val="98873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l-GR"/>
              <a:t>τ</a:t>
            </a:r>
            <a:r>
              <a:rPr lang="en-US"/>
              <a:t>(R)</a:t>
            </a:r>
            <a:endParaRPr lang="el-GR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'Задача 4'!$A$7</c:f>
              <c:strCache>
                <c:ptCount val="1"/>
                <c:pt idx="0">
                  <c:v>τ</c:v>
                </c:pt>
              </c:strCache>
            </c:strRef>
          </c:tx>
          <c:marker>
            <c:symbol val="none"/>
          </c:marker>
          <c:xVal>
            <c:numRef>
              <c:f>'Задача 4'!$B$6:$U$6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'Задача 4'!$B$7:$U$7</c:f>
              <c:numCache>
                <c:formatCode>General</c:formatCode>
                <c:ptCount val="20"/>
                <c:pt idx="0">
                  <c:v>4.0000000000000001E-8</c:v>
                </c:pt>
                <c:pt idx="1">
                  <c:v>8.0000000000000002E-8</c:v>
                </c:pt>
                <c:pt idx="2">
                  <c:v>1.2000000000000002E-7</c:v>
                </c:pt>
                <c:pt idx="3">
                  <c:v>1.6E-7</c:v>
                </c:pt>
                <c:pt idx="4">
                  <c:v>1.9999999999999999E-7</c:v>
                </c:pt>
                <c:pt idx="5">
                  <c:v>2.4000000000000003E-7</c:v>
                </c:pt>
                <c:pt idx="6">
                  <c:v>2.8000000000000002E-7</c:v>
                </c:pt>
                <c:pt idx="7">
                  <c:v>3.2000000000000001E-7</c:v>
                </c:pt>
                <c:pt idx="8">
                  <c:v>3.5999999999999999E-7</c:v>
                </c:pt>
                <c:pt idx="9">
                  <c:v>3.9999999999999998E-7</c:v>
                </c:pt>
                <c:pt idx="10">
                  <c:v>4.4000000000000002E-7</c:v>
                </c:pt>
                <c:pt idx="11">
                  <c:v>4.8000000000000006E-7</c:v>
                </c:pt>
                <c:pt idx="12">
                  <c:v>5.2E-7</c:v>
                </c:pt>
                <c:pt idx="13">
                  <c:v>5.6000000000000004E-7</c:v>
                </c:pt>
                <c:pt idx="14">
                  <c:v>5.9999999999999997E-7</c:v>
                </c:pt>
                <c:pt idx="15">
                  <c:v>6.4000000000000001E-7</c:v>
                </c:pt>
                <c:pt idx="16">
                  <c:v>6.8000000000000005E-7</c:v>
                </c:pt>
                <c:pt idx="17">
                  <c:v>7.1999999999999999E-7</c:v>
                </c:pt>
                <c:pt idx="18">
                  <c:v>7.6000000000000003E-7</c:v>
                </c:pt>
                <c:pt idx="19">
                  <c:v>7.9999999999999996E-7</c:v>
                </c:pt>
              </c:numCache>
            </c:numRef>
          </c:yVal>
          <c:smooth val="1"/>
        </c:ser>
        <c:axId val="79599872"/>
        <c:axId val="79597952"/>
      </c:scatterChart>
      <c:valAx>
        <c:axId val="79599872"/>
        <c:scaling>
          <c:orientation val="minMax"/>
        </c:scaling>
        <c:axPos val="b"/>
        <c:numFmt formatCode="General" sourceLinked="1"/>
        <c:tickLblPos val="nextTo"/>
        <c:crossAx val="79597952"/>
        <c:crosses val="autoZero"/>
        <c:crossBetween val="midCat"/>
      </c:valAx>
      <c:valAx>
        <c:axId val="79597952"/>
        <c:scaling>
          <c:orientation val="minMax"/>
        </c:scaling>
        <c:axPos val="l"/>
        <c:majorGridlines/>
        <c:numFmt formatCode="General" sourceLinked="1"/>
        <c:tickLblPos val="nextTo"/>
        <c:crossAx val="79599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С</a:t>
            </a:r>
            <a:r>
              <a:rPr lang="en-US"/>
              <a:t>(R)</a:t>
            </a:r>
            <a:endParaRPr lang="ru-RU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'Задача 4'!$A$8</c:f>
              <c:strCache>
                <c:ptCount val="1"/>
                <c:pt idx="0">
                  <c:v>С</c:v>
                </c:pt>
              </c:strCache>
            </c:strRef>
          </c:tx>
          <c:marker>
            <c:symbol val="none"/>
          </c:marker>
          <c:xVal>
            <c:numRef>
              <c:f>'Задача 4'!$B$6:$U$6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'Задача 4'!$B$8:$U$8</c:f>
              <c:numCache>
                <c:formatCode>General</c:formatCode>
                <c:ptCount val="20"/>
                <c:pt idx="0">
                  <c:v>8.0000000000000005E-9</c:v>
                </c:pt>
                <c:pt idx="1">
                  <c:v>4.0000000000000002E-9</c:v>
                </c:pt>
                <c:pt idx="2">
                  <c:v>2.666666666666667E-9</c:v>
                </c:pt>
                <c:pt idx="3">
                  <c:v>2.0000000000000001E-9</c:v>
                </c:pt>
                <c:pt idx="4">
                  <c:v>1.6000000000000001E-9</c:v>
                </c:pt>
                <c:pt idx="5">
                  <c:v>1.3333333333333335E-9</c:v>
                </c:pt>
                <c:pt idx="6">
                  <c:v>1.1428571428571428E-9</c:v>
                </c:pt>
                <c:pt idx="7">
                  <c:v>1.0000000000000001E-9</c:v>
                </c:pt>
                <c:pt idx="8">
                  <c:v>8.8888888888888896E-10</c:v>
                </c:pt>
                <c:pt idx="9">
                  <c:v>8.0000000000000003E-10</c:v>
                </c:pt>
                <c:pt idx="10">
                  <c:v>7.2727272727272728E-10</c:v>
                </c:pt>
                <c:pt idx="11">
                  <c:v>6.6666666666666674E-10</c:v>
                </c:pt>
                <c:pt idx="12">
                  <c:v>6.1538461538461539E-10</c:v>
                </c:pt>
                <c:pt idx="13">
                  <c:v>5.7142857142857142E-10</c:v>
                </c:pt>
                <c:pt idx="14">
                  <c:v>5.3333333333333335E-10</c:v>
                </c:pt>
                <c:pt idx="15">
                  <c:v>5.0000000000000003E-10</c:v>
                </c:pt>
                <c:pt idx="16">
                  <c:v>4.7058823529411763E-10</c:v>
                </c:pt>
                <c:pt idx="17">
                  <c:v>4.4444444444444448E-10</c:v>
                </c:pt>
                <c:pt idx="18">
                  <c:v>4.2105263157894742E-10</c:v>
                </c:pt>
                <c:pt idx="19">
                  <c:v>4.0000000000000001E-10</c:v>
                </c:pt>
              </c:numCache>
            </c:numRef>
          </c:yVal>
          <c:smooth val="1"/>
        </c:ser>
        <c:axId val="99022336"/>
        <c:axId val="98966528"/>
      </c:scatterChart>
      <c:valAx>
        <c:axId val="99022336"/>
        <c:scaling>
          <c:orientation val="minMax"/>
        </c:scaling>
        <c:axPos val="b"/>
        <c:numFmt formatCode="General" sourceLinked="1"/>
        <c:tickLblPos val="nextTo"/>
        <c:crossAx val="98966528"/>
        <c:crosses val="autoZero"/>
        <c:crossBetween val="midCat"/>
      </c:valAx>
      <c:valAx>
        <c:axId val="98966528"/>
        <c:scaling>
          <c:orientation val="minMax"/>
        </c:scaling>
        <c:axPos val="l"/>
        <c:majorGridlines/>
        <c:numFmt formatCode="General" sourceLinked="1"/>
        <c:tickLblPos val="nextTo"/>
        <c:crossAx val="99022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180975</xdr:rowOff>
    </xdr:from>
    <xdr:to>
      <xdr:col>7</xdr:col>
      <xdr:colOff>304800</xdr:colOff>
      <xdr:row>20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180975</xdr:rowOff>
    </xdr:from>
    <xdr:to>
      <xdr:col>15</xdr:col>
      <xdr:colOff>304800</xdr:colOff>
      <xdr:row>20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13</xdr:row>
      <xdr:rowOff>19050</xdr:rowOff>
    </xdr:from>
    <xdr:to>
      <xdr:col>8</xdr:col>
      <xdr:colOff>342900</xdr:colOff>
      <xdr:row>27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180975</xdr:rowOff>
    </xdr:from>
    <xdr:to>
      <xdr:col>8</xdr:col>
      <xdr:colOff>323850</xdr:colOff>
      <xdr:row>25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0</xdr:rowOff>
    </xdr:from>
    <xdr:to>
      <xdr:col>7</xdr:col>
      <xdr:colOff>314325</xdr:colOff>
      <xdr:row>23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9</xdr:row>
      <xdr:rowOff>0</xdr:rowOff>
    </xdr:from>
    <xdr:to>
      <xdr:col>15</xdr:col>
      <xdr:colOff>314325</xdr:colOff>
      <xdr:row>23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22"/>
  <sheetViews>
    <sheetView workbookViewId="0">
      <selection activeCell="I22" sqref="I22"/>
    </sheetView>
  </sheetViews>
  <sheetFormatPr defaultRowHeight="15"/>
  <sheetData>
    <row r="1" spans="1:61">
      <c r="A1" t="s">
        <v>0</v>
      </c>
    </row>
    <row r="3" spans="1:61">
      <c r="A3" s="1" t="s">
        <v>1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  <c r="AK3" s="2">
        <v>36</v>
      </c>
      <c r="AL3" s="2">
        <v>37</v>
      </c>
      <c r="AM3" s="2">
        <v>38</v>
      </c>
      <c r="AN3" s="2">
        <v>39</v>
      </c>
      <c r="AO3" s="2">
        <v>40</v>
      </c>
      <c r="AP3" s="2">
        <v>41</v>
      </c>
      <c r="AQ3" s="2">
        <v>42</v>
      </c>
      <c r="AR3" s="2">
        <v>43</v>
      </c>
      <c r="AS3" s="2">
        <v>44</v>
      </c>
      <c r="AT3" s="2">
        <v>45</v>
      </c>
      <c r="AU3" s="2">
        <v>46</v>
      </c>
      <c r="AV3" s="2">
        <v>47</v>
      </c>
      <c r="AW3" s="2">
        <v>48</v>
      </c>
      <c r="AX3" s="2">
        <v>49</v>
      </c>
      <c r="AY3" s="2">
        <v>50</v>
      </c>
      <c r="AZ3" s="2">
        <v>51</v>
      </c>
      <c r="BA3" s="2">
        <v>52</v>
      </c>
      <c r="BB3" s="2">
        <v>53</v>
      </c>
      <c r="BC3" s="2">
        <v>54</v>
      </c>
      <c r="BD3" s="2">
        <v>55</v>
      </c>
      <c r="BE3" s="2">
        <v>56</v>
      </c>
      <c r="BF3" s="2">
        <v>57</v>
      </c>
      <c r="BG3" s="2">
        <v>58</v>
      </c>
      <c r="BH3" s="2">
        <v>59</v>
      </c>
      <c r="BI3" s="2">
        <v>60</v>
      </c>
    </row>
    <row r="4" spans="1:61">
      <c r="A4" s="1" t="s">
        <v>2</v>
      </c>
      <c r="B4" s="2">
        <f>(B3*B3/2) -(2/SQRT(B3))</f>
        <v>-1.5</v>
      </c>
      <c r="C4" s="2">
        <f t="shared" ref="C4:E4" si="0">(C3*C3/2) -(2/SQRT(C3))</f>
        <v>0.58578643762690508</v>
      </c>
      <c r="D4" s="2">
        <f t="shared" si="0"/>
        <v>3.3452994616207485</v>
      </c>
      <c r="E4" s="2">
        <f t="shared" si="0"/>
        <v>7</v>
      </c>
      <c r="F4" s="2">
        <f t="shared" ref="F4" si="1">(F3*F3/2) -(2/SQRT(F3))</f>
        <v>11.605572809000083</v>
      </c>
      <c r="G4" s="2">
        <f t="shared" ref="G4:H4" si="2">(G3*G3/2) -(2/SQRT(G3))</f>
        <v>17.183503419072274</v>
      </c>
      <c r="H4" s="2">
        <f t="shared" si="2"/>
        <v>23.744071053981546</v>
      </c>
      <c r="I4" s="2">
        <f t="shared" ref="I4" si="3">(I3*I3/2) -(2/SQRT(I3))</f>
        <v>31.292893218813454</v>
      </c>
      <c r="J4" s="2">
        <f t="shared" ref="J4:K4" si="4">(J3*J3/2) -(2/SQRT(J3))</f>
        <v>39.833333333333336</v>
      </c>
      <c r="K4" s="2">
        <f t="shared" si="4"/>
        <v>49.367544467966326</v>
      </c>
      <c r="L4" s="2">
        <f t="shared" ref="L4" si="5">(L3*L3/2) -(2/SQRT(L3))</f>
        <v>59.89697731084447</v>
      </c>
      <c r="M4" s="2">
        <f t="shared" ref="M4:N4" si="6">(M3*M3/2) -(2/SQRT(M3))</f>
        <v>71.422649730810377</v>
      </c>
      <c r="N4" s="2">
        <f t="shared" si="6"/>
        <v>83.945299803774773</v>
      </c>
      <c r="O4" s="2">
        <f t="shared" ref="O4" si="7">(O3*O3/2) -(2/SQRT(O3))</f>
        <v>97.465477516175156</v>
      </c>
      <c r="P4" s="2">
        <f t="shared" ref="P4:Q4" si="8">(P3*P3/2) -(2/SQRT(P3))</f>
        <v>111.98360222050567</v>
      </c>
      <c r="Q4" s="2">
        <f t="shared" si="8"/>
        <v>127.5</v>
      </c>
      <c r="R4" s="2">
        <f t="shared" ref="R4" si="9">(R3*R3/2) -(2/SQRT(R3))</f>
        <v>144.01492874992732</v>
      </c>
      <c r="S4" s="2">
        <f t="shared" ref="S4:T4" si="10">(S3*S3/2) -(2/SQRT(S3))</f>
        <v>161.52859547920897</v>
      </c>
      <c r="T4" s="2">
        <f t="shared" si="10"/>
        <v>180.04116853225887</v>
      </c>
      <c r="U4" s="2">
        <f t="shared" ref="U4" si="11">(U3*U3/2) -(2/SQRT(U3))</f>
        <v>199.55278640450004</v>
      </c>
      <c r="V4" s="2">
        <f t="shared" ref="V4:W4" si="12">(V3*V3/2) -(2/SQRT(V3))</f>
        <v>220.06356421952802</v>
      </c>
      <c r="W4" s="2">
        <f t="shared" si="12"/>
        <v>241.57359856728877</v>
      </c>
      <c r="X4" s="2">
        <f t="shared" ref="X4" si="13">(X3*X3/2) -(2/SQRT(X3))</f>
        <v>264.08297117188584</v>
      </c>
      <c r="Y4" s="2">
        <f t="shared" ref="Y4:Z4" si="14">(Y3*Y3/2) -(2/SQRT(Y3))</f>
        <v>287.59175170953614</v>
      </c>
      <c r="Z4" s="2">
        <f t="shared" si="14"/>
        <v>312.10000000000002</v>
      </c>
      <c r="AA4" s="2">
        <f t="shared" ref="AA4" si="15">(AA3*AA3/2) -(2/SQRT(AA3))</f>
        <v>337.60776772972361</v>
      </c>
      <c r="AB4" s="2">
        <f t="shared" ref="AB4:AC4" si="16">(AB3*AB3/2) -(2/SQRT(AB3))</f>
        <v>364.11509982054025</v>
      </c>
      <c r="AC4" s="2">
        <f t="shared" si="16"/>
        <v>391.62203552699077</v>
      </c>
      <c r="AD4" s="2">
        <f t="shared" ref="AD4" si="17">(AD3*AD3/2) -(2/SQRT(AD3))</f>
        <v>420.12860932364589</v>
      </c>
      <c r="AE4" s="2">
        <f t="shared" ref="AE4:AF4" si="18">(AE3*AE3/2) -(2/SQRT(AE3))</f>
        <v>449.6348516283299</v>
      </c>
      <c r="AF4" s="2">
        <f t="shared" si="18"/>
        <v>480.14078939594646</v>
      </c>
      <c r="AG4" s="2">
        <f t="shared" ref="AG4" si="19">(AG3*AG3/2) -(2/SQRT(AG3))</f>
        <v>511.64644660940672</v>
      </c>
      <c r="AH4" s="2">
        <f t="shared" ref="AH4:AI4" si="20">(AH3*AH3/2) -(2/SQRT(AH3))</f>
        <v>544.15184468808866</v>
      </c>
      <c r="AI4" s="2">
        <f t="shared" si="20"/>
        <v>577.657002829715</v>
      </c>
      <c r="AJ4" s="2">
        <f t="shared" ref="AJ4" si="21">(AJ3*AJ3/2) -(2/SQRT(AJ3))</f>
        <v>612.16193829810857</v>
      </c>
      <c r="AK4" s="2">
        <f t="shared" ref="AK4:AL4" si="22">(AK3*AK3/2) -(2/SQRT(AK3))</f>
        <v>647.66666666666663</v>
      </c>
      <c r="AL4" s="2">
        <f t="shared" si="22"/>
        <v>684.17120202538933</v>
      </c>
      <c r="AM4" s="2">
        <f t="shared" ref="AM4" si="23">(AM3*AM3/2) -(2/SQRT(AM3))</f>
        <v>721.67555715773847</v>
      </c>
      <c r="AN4" s="2">
        <f t="shared" ref="AN4:AO4" si="24">(AN3*AN3/2) -(2/SQRT(AN3))</f>
        <v>760.17974369238982</v>
      </c>
      <c r="AO4" s="2">
        <f t="shared" si="24"/>
        <v>799.68377223398318</v>
      </c>
      <c r="AP4" s="2">
        <f t="shared" ref="AP4" si="25">(AP3*AP3/2) -(2/SQRT(AP3))</f>
        <v>840.18765247622275</v>
      </c>
      <c r="AQ4" s="2">
        <f t="shared" ref="AQ4:AR4" si="26">(AQ3*AQ3/2) -(2/SQRT(AQ3))</f>
        <v>881.69139330007579</v>
      </c>
      <c r="AR4" s="2">
        <f t="shared" si="26"/>
        <v>924.19500285933475</v>
      </c>
      <c r="AS4" s="2">
        <f t="shared" ref="AS4" si="27">(AS3*AS3/2) -(2/SQRT(AS3))</f>
        <v>967.69848865542224</v>
      </c>
      <c r="AT4" s="2">
        <f t="shared" ref="AT4:AU4" si="28">(AT3*AT3/2) -(2/SQRT(AT3))</f>
        <v>1012.201857603</v>
      </c>
      <c r="AU4" s="2">
        <f t="shared" si="28"/>
        <v>1057.7051160876902</v>
      </c>
      <c r="AV4" s="2">
        <f t="shared" ref="AV4" si="29">(AV3*AV3/2) -(2/SQRT(AV3))</f>
        <v>1104.2082700170042</v>
      </c>
      <c r="AW4" s="2">
        <f t="shared" ref="AW4:AX4" si="30">(AW3*AW3/2) -(2/SQRT(AW3))</f>
        <v>1151.7113248654052</v>
      </c>
      <c r="AX4" s="2">
        <f t="shared" si="30"/>
        <v>1200.2142857142858</v>
      </c>
      <c r="AY4" s="2">
        <f t="shared" ref="AY4" si="31">(AY3*AY3/2) -(2/SQRT(AY3))</f>
        <v>1249.7171572875254</v>
      </c>
      <c r="AZ4" s="2">
        <f t="shared" ref="AZ4:BA4" si="32">(AZ3*AZ3/2) -(2/SQRT(AZ3))</f>
        <v>1300.2199439831943</v>
      </c>
      <c r="BA4" s="2">
        <f t="shared" si="32"/>
        <v>1351.7226499018873</v>
      </c>
      <c r="BB4" s="2">
        <f t="shared" ref="BB4" si="33">(BB3*BB3/2) -(2/SQRT(BB3))</f>
        <v>1404.2252788721025</v>
      </c>
      <c r="BC4" s="2">
        <f t="shared" ref="BC4:BD4" si="34">(BC3*BC3/2) -(2/SQRT(BC3))</f>
        <v>1457.7278344730241</v>
      </c>
      <c r="BD4" s="2">
        <f t="shared" si="34"/>
        <v>1512.2303200550148</v>
      </c>
      <c r="BE4" s="2">
        <f t="shared" ref="BE4" si="35">(BE3*BE3/2) -(2/SQRT(BE3))</f>
        <v>1567.7327387580876</v>
      </c>
      <c r="BF4" s="2">
        <f t="shared" ref="BF4:BG4" si="36">(BF3*BF3/2) -(2/SQRT(BF3))</f>
        <v>1624.235093528587</v>
      </c>
      <c r="BG4" s="2">
        <f t="shared" si="36"/>
        <v>1681.7373871342807</v>
      </c>
      <c r="BH4" s="2">
        <f t="shared" ref="BH4" si="37">(BH3*BH3/2) -(2/SQRT(BH3))</f>
        <v>1740.2396221780384</v>
      </c>
      <c r="BI4" s="2">
        <f t="shared" ref="BI4" si="38">(BI3*BI3/2) -(2/SQRT(BI3))</f>
        <v>1799.7418011102529</v>
      </c>
    </row>
    <row r="5" spans="1:61">
      <c r="A5" s="1" t="s">
        <v>3</v>
      </c>
      <c r="B5" s="2">
        <f>B3+(1/(B3*SQRT(B3)))</f>
        <v>2</v>
      </c>
      <c r="C5" s="2">
        <f t="shared" ref="C5:BI5" si="39">C3+(1/(C3*SQRT(C3)))</f>
        <v>2.353553390593274</v>
      </c>
      <c r="D5" s="2">
        <f t="shared" si="39"/>
        <v>3.1924500897298751</v>
      </c>
      <c r="E5" s="2">
        <f t="shared" si="39"/>
        <v>4.125</v>
      </c>
      <c r="F5" s="2">
        <f t="shared" si="39"/>
        <v>5.089442719099992</v>
      </c>
      <c r="G5" s="2">
        <f t="shared" si="39"/>
        <v>6.0680413817439769</v>
      </c>
      <c r="H5" s="2">
        <f t="shared" si="39"/>
        <v>7.053994924715604</v>
      </c>
      <c r="I5" s="2">
        <f t="shared" si="39"/>
        <v>8.0441941738241596</v>
      </c>
      <c r="J5" s="2">
        <f t="shared" si="39"/>
        <v>9.0370370370370363</v>
      </c>
      <c r="K5" s="2">
        <f t="shared" si="39"/>
        <v>10.031622776601683</v>
      </c>
      <c r="L5" s="2">
        <f t="shared" si="39"/>
        <v>11.027410122234341</v>
      </c>
      <c r="M5" s="2">
        <f t="shared" si="39"/>
        <v>12.024056261216234</v>
      </c>
      <c r="N5" s="2">
        <f t="shared" si="39"/>
        <v>13.021334622931739</v>
      </c>
      <c r="O5" s="2">
        <f t="shared" si="39"/>
        <v>14.01909008870803</v>
      </c>
      <c r="P5" s="2">
        <f t="shared" si="39"/>
        <v>15.017213259316478</v>
      </c>
      <c r="Q5" s="2">
        <f t="shared" si="39"/>
        <v>16.015625</v>
      </c>
      <c r="R5" s="2">
        <f t="shared" si="39"/>
        <v>17.014266801472726</v>
      </c>
      <c r="S5" s="2">
        <f t="shared" si="39"/>
        <v>18.013094570021973</v>
      </c>
      <c r="T5" s="2">
        <f t="shared" si="39"/>
        <v>19.012074512308978</v>
      </c>
      <c r="U5" s="2">
        <f t="shared" si="39"/>
        <v>20.011180339887499</v>
      </c>
      <c r="V5" s="2">
        <f t="shared" si="39"/>
        <v>21.010391328106476</v>
      </c>
      <c r="W5" s="2">
        <f t="shared" si="39"/>
        <v>22.009690941652529</v>
      </c>
      <c r="X5" s="2">
        <f t="shared" si="39"/>
        <v>23.009065844089438</v>
      </c>
      <c r="Y5" s="2">
        <f t="shared" si="39"/>
        <v>24.008505172717996</v>
      </c>
      <c r="Z5" s="2">
        <f t="shared" si="39"/>
        <v>25.007999999999999</v>
      </c>
      <c r="AA5" s="2">
        <f t="shared" si="39"/>
        <v>26.007542928274546</v>
      </c>
      <c r="AB5" s="2">
        <f t="shared" si="39"/>
        <v>27.007127781101108</v>
      </c>
      <c r="AC5" s="2">
        <f t="shared" si="39"/>
        <v>28.006749365589449</v>
      </c>
      <c r="AD5" s="2">
        <f t="shared" si="39"/>
        <v>29.006403287523348</v>
      </c>
      <c r="AE5" s="2">
        <f t="shared" si="39"/>
        <v>30.006085806194502</v>
      </c>
      <c r="AF5" s="2">
        <f t="shared" si="39"/>
        <v>31.005793719420218</v>
      </c>
      <c r="AG5" s="2">
        <f t="shared" si="39"/>
        <v>32.005524271728021</v>
      </c>
      <c r="AH5" s="2">
        <f t="shared" si="39"/>
        <v>33.005275080483507</v>
      </c>
      <c r="AI5" s="2">
        <f t="shared" si="39"/>
        <v>34.005044076033606</v>
      </c>
      <c r="AJ5" s="2">
        <f t="shared" si="39"/>
        <v>35.004829452884159</v>
      </c>
      <c r="AK5" s="2">
        <f t="shared" si="39"/>
        <v>36.004629629629626</v>
      </c>
      <c r="AL5" s="2">
        <f t="shared" si="39"/>
        <v>37.004443215873117</v>
      </c>
      <c r="AM5" s="2">
        <f t="shared" si="39"/>
        <v>38.004268984766597</v>
      </c>
      <c r="AN5" s="2">
        <f t="shared" si="39"/>
        <v>39.004105850097567</v>
      </c>
      <c r="AO5" s="2">
        <f t="shared" si="39"/>
        <v>40.003952847075212</v>
      </c>
      <c r="AP5" s="2">
        <f t="shared" si="39"/>
        <v>41.003809116143621</v>
      </c>
      <c r="AQ5" s="2">
        <f t="shared" si="39"/>
        <v>42.003673889284812</v>
      </c>
      <c r="AR5" s="2">
        <f t="shared" si="39"/>
        <v>43.003546478379825</v>
      </c>
      <c r="AS5" s="2">
        <f t="shared" si="39"/>
        <v>44.003426265279295</v>
      </c>
      <c r="AT5" s="2">
        <f t="shared" si="39"/>
        <v>45.003312693299996</v>
      </c>
      <c r="AU5" s="2">
        <f t="shared" si="39"/>
        <v>46.003205259916413</v>
      </c>
      <c r="AV5" s="2">
        <f t="shared" si="39"/>
        <v>47.0031035104574</v>
      </c>
      <c r="AW5" s="2">
        <f t="shared" si="39"/>
        <v>48.003007032652029</v>
      </c>
      <c r="AX5" s="2">
        <f t="shared" si="39"/>
        <v>49.002915451895042</v>
      </c>
      <c r="AY5" s="2">
        <f t="shared" si="39"/>
        <v>50.002828427124747</v>
      </c>
      <c r="AZ5" s="2">
        <f t="shared" si="39"/>
        <v>51.002745647223584</v>
      </c>
      <c r="BA5" s="2">
        <f t="shared" si="39"/>
        <v>52.00266682786647</v>
      </c>
      <c r="BB5" s="2">
        <f t="shared" si="39"/>
        <v>53.002591708753748</v>
      </c>
      <c r="BC5" s="2">
        <f t="shared" si="39"/>
        <v>54.002520051175701</v>
      </c>
      <c r="BD5" s="2">
        <f t="shared" si="39"/>
        <v>55.002451635863501</v>
      </c>
      <c r="BE5" s="2">
        <f t="shared" si="39"/>
        <v>56.002386261088503</v>
      </c>
      <c r="BF5" s="2">
        <f t="shared" si="39"/>
        <v>57.00232374097731</v>
      </c>
      <c r="BG5" s="2">
        <f t="shared" si="39"/>
        <v>58.002263904014825</v>
      </c>
      <c r="BH5" s="2">
        <f t="shared" si="39"/>
        <v>59.002206591711541</v>
      </c>
      <c r="BI5" s="2">
        <f t="shared" si="39"/>
        <v>60.002151657414558</v>
      </c>
    </row>
    <row r="22" spans="1:9">
      <c r="A22" t="s">
        <v>9</v>
      </c>
      <c r="I22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4"/>
  <sheetViews>
    <sheetView workbookViewId="0">
      <selection activeCell="H3" sqref="H3"/>
    </sheetView>
  </sheetViews>
  <sheetFormatPr defaultRowHeight="15"/>
  <sheetData>
    <row r="1" spans="1:32">
      <c r="A1" t="s">
        <v>4</v>
      </c>
    </row>
    <row r="3" spans="1:32">
      <c r="A3" s="1" t="s">
        <v>5</v>
      </c>
      <c r="B3" s="2">
        <v>0.15</v>
      </c>
      <c r="C3" t="s">
        <v>11</v>
      </c>
    </row>
    <row r="4" spans="1:32">
      <c r="A4" s="1" t="s">
        <v>7</v>
      </c>
      <c r="B4" s="2">
        <v>40</v>
      </c>
      <c r="C4" s="3" t="s">
        <v>16</v>
      </c>
    </row>
    <row r="5" spans="1:32">
      <c r="A5" s="1" t="s">
        <v>8</v>
      </c>
      <c r="B5" s="2">
        <v>0.25</v>
      </c>
      <c r="C5" t="s">
        <v>11</v>
      </c>
    </row>
    <row r="6" spans="1:32">
      <c r="A6" s="1" t="s">
        <v>6</v>
      </c>
      <c r="B6" s="2">
        <v>10</v>
      </c>
      <c r="C6" t="s">
        <v>16</v>
      </c>
    </row>
    <row r="7" spans="1:32">
      <c r="A7" s="1" t="s">
        <v>12</v>
      </c>
      <c r="B7" s="2">
        <v>4180</v>
      </c>
      <c r="C7" t="s">
        <v>17</v>
      </c>
    </row>
    <row r="9" spans="1:32">
      <c r="A9" s="1" t="s">
        <v>13</v>
      </c>
      <c r="B9" s="2">
        <v>10</v>
      </c>
      <c r="C9" s="2">
        <v>11</v>
      </c>
      <c r="D9" s="2">
        <v>12</v>
      </c>
      <c r="E9" s="2">
        <v>13</v>
      </c>
      <c r="F9" s="2">
        <v>14</v>
      </c>
      <c r="G9" s="2">
        <v>15</v>
      </c>
      <c r="H9" s="2">
        <v>16</v>
      </c>
      <c r="I9" s="2">
        <v>17</v>
      </c>
      <c r="J9" s="2">
        <v>18</v>
      </c>
      <c r="K9" s="2">
        <v>19</v>
      </c>
      <c r="L9" s="2">
        <v>20</v>
      </c>
      <c r="M9" s="2">
        <v>21</v>
      </c>
      <c r="N9" s="2">
        <v>22</v>
      </c>
      <c r="O9" s="2">
        <v>23</v>
      </c>
      <c r="P9" s="2">
        <v>24</v>
      </c>
      <c r="Q9" s="2">
        <v>25</v>
      </c>
      <c r="R9" s="2">
        <v>26</v>
      </c>
      <c r="S9" s="2">
        <v>27</v>
      </c>
      <c r="T9" s="2">
        <v>28</v>
      </c>
      <c r="U9" s="2">
        <v>29</v>
      </c>
      <c r="V9" s="2">
        <v>30</v>
      </c>
      <c r="W9" s="2">
        <v>31</v>
      </c>
      <c r="X9" s="2">
        <v>32</v>
      </c>
      <c r="Y9" s="2">
        <v>33</v>
      </c>
      <c r="Z9" s="2">
        <v>34</v>
      </c>
      <c r="AA9" s="2">
        <v>35</v>
      </c>
      <c r="AB9" s="2">
        <v>36</v>
      </c>
      <c r="AC9" s="2">
        <v>37</v>
      </c>
      <c r="AD9" s="2">
        <v>38</v>
      </c>
      <c r="AE9" s="2">
        <v>39</v>
      </c>
      <c r="AF9" s="2">
        <v>40</v>
      </c>
    </row>
    <row r="10" spans="1:32">
      <c r="A10" s="1" t="s">
        <v>14</v>
      </c>
      <c r="B10" s="2">
        <f>$B$7*$B$3*($B$4-B9)</f>
        <v>18810</v>
      </c>
      <c r="C10" s="2">
        <f t="shared" ref="C10:AF10" si="0">$B$7*$B$3*($B$4-C9)</f>
        <v>18183</v>
      </c>
      <c r="D10" s="2">
        <f t="shared" si="0"/>
        <v>17556</v>
      </c>
      <c r="E10" s="2">
        <f t="shared" si="0"/>
        <v>16929</v>
      </c>
      <c r="F10" s="2">
        <f t="shared" si="0"/>
        <v>16302</v>
      </c>
      <c r="G10" s="2">
        <f t="shared" si="0"/>
        <v>15675</v>
      </c>
      <c r="H10" s="2">
        <f t="shared" si="0"/>
        <v>15048</v>
      </c>
      <c r="I10" s="2">
        <f t="shared" si="0"/>
        <v>14421</v>
      </c>
      <c r="J10" s="2">
        <f t="shared" si="0"/>
        <v>13794</v>
      </c>
      <c r="K10" s="2">
        <f t="shared" si="0"/>
        <v>13167</v>
      </c>
      <c r="L10" s="2">
        <f t="shared" si="0"/>
        <v>12540</v>
      </c>
      <c r="M10" s="2">
        <f t="shared" si="0"/>
        <v>11913</v>
      </c>
      <c r="N10" s="2">
        <f t="shared" si="0"/>
        <v>11286</v>
      </c>
      <c r="O10" s="2">
        <f t="shared" si="0"/>
        <v>10659</v>
      </c>
      <c r="P10" s="2">
        <f t="shared" si="0"/>
        <v>10032</v>
      </c>
      <c r="Q10" s="2">
        <f t="shared" si="0"/>
        <v>9405</v>
      </c>
      <c r="R10" s="2">
        <f t="shared" si="0"/>
        <v>8778</v>
      </c>
      <c r="S10" s="2">
        <f t="shared" si="0"/>
        <v>8151</v>
      </c>
      <c r="T10" s="2">
        <f t="shared" si="0"/>
        <v>7524</v>
      </c>
      <c r="U10" s="2">
        <f t="shared" si="0"/>
        <v>6897</v>
      </c>
      <c r="V10" s="2">
        <f t="shared" si="0"/>
        <v>6270</v>
      </c>
      <c r="W10" s="2">
        <f t="shared" si="0"/>
        <v>5643</v>
      </c>
      <c r="X10" s="2">
        <f t="shared" si="0"/>
        <v>5016</v>
      </c>
      <c r="Y10" s="2">
        <f t="shared" si="0"/>
        <v>4389</v>
      </c>
      <c r="Z10" s="2">
        <f t="shared" si="0"/>
        <v>3762</v>
      </c>
      <c r="AA10" s="2">
        <f t="shared" si="0"/>
        <v>3135</v>
      </c>
      <c r="AB10" s="2">
        <f t="shared" si="0"/>
        <v>2508</v>
      </c>
      <c r="AC10" s="2">
        <f t="shared" si="0"/>
        <v>1881</v>
      </c>
      <c r="AD10" s="2">
        <f t="shared" si="0"/>
        <v>1254</v>
      </c>
      <c r="AE10" s="2">
        <f t="shared" si="0"/>
        <v>627</v>
      </c>
      <c r="AF10" s="2">
        <f t="shared" si="0"/>
        <v>0</v>
      </c>
    </row>
    <row r="11" spans="1:32">
      <c r="A11" s="1" t="s">
        <v>15</v>
      </c>
      <c r="B11" s="2">
        <f>$B$7*$B$5*(B9-$B$6)</f>
        <v>0</v>
      </c>
      <c r="C11" s="2">
        <f t="shared" ref="C11:AF11" si="1">$B$7*$B$5*(C9-$B$6)</f>
        <v>1045</v>
      </c>
      <c r="D11" s="2">
        <f t="shared" si="1"/>
        <v>2090</v>
      </c>
      <c r="E11" s="2">
        <f t="shared" si="1"/>
        <v>3135</v>
      </c>
      <c r="F11" s="2">
        <f t="shared" si="1"/>
        <v>4180</v>
      </c>
      <c r="G11" s="2">
        <f t="shared" si="1"/>
        <v>5225</v>
      </c>
      <c r="H11" s="2">
        <f t="shared" si="1"/>
        <v>6270</v>
      </c>
      <c r="I11" s="2">
        <f t="shared" si="1"/>
        <v>7315</v>
      </c>
      <c r="J11" s="2">
        <f t="shared" si="1"/>
        <v>8360</v>
      </c>
      <c r="K11" s="2">
        <f t="shared" si="1"/>
        <v>9405</v>
      </c>
      <c r="L11" s="2">
        <f t="shared" si="1"/>
        <v>10450</v>
      </c>
      <c r="M11" s="2">
        <f t="shared" si="1"/>
        <v>11495</v>
      </c>
      <c r="N11" s="2">
        <f t="shared" si="1"/>
        <v>12540</v>
      </c>
      <c r="O11" s="2">
        <f t="shared" si="1"/>
        <v>13585</v>
      </c>
      <c r="P11" s="2">
        <f t="shared" si="1"/>
        <v>14630</v>
      </c>
      <c r="Q11" s="2">
        <f t="shared" si="1"/>
        <v>15675</v>
      </c>
      <c r="R11" s="2">
        <f t="shared" si="1"/>
        <v>16720</v>
      </c>
      <c r="S11" s="2">
        <f t="shared" si="1"/>
        <v>17765</v>
      </c>
      <c r="T11" s="2">
        <f t="shared" si="1"/>
        <v>18810</v>
      </c>
      <c r="U11" s="2">
        <f t="shared" si="1"/>
        <v>19855</v>
      </c>
      <c r="V11" s="2">
        <f t="shared" si="1"/>
        <v>20900</v>
      </c>
      <c r="W11" s="2">
        <f t="shared" si="1"/>
        <v>21945</v>
      </c>
      <c r="X11" s="2">
        <f t="shared" si="1"/>
        <v>22990</v>
      </c>
      <c r="Y11" s="2">
        <f t="shared" si="1"/>
        <v>24035</v>
      </c>
      <c r="Z11" s="2">
        <f t="shared" si="1"/>
        <v>25080</v>
      </c>
      <c r="AA11" s="2">
        <f t="shared" si="1"/>
        <v>26125</v>
      </c>
      <c r="AB11" s="2">
        <f t="shared" si="1"/>
        <v>27170</v>
      </c>
      <c r="AC11" s="2">
        <f t="shared" si="1"/>
        <v>28215</v>
      </c>
      <c r="AD11" s="2">
        <f t="shared" si="1"/>
        <v>29260</v>
      </c>
      <c r="AE11" s="2">
        <f t="shared" si="1"/>
        <v>30305</v>
      </c>
      <c r="AF11" s="2">
        <f t="shared" si="1"/>
        <v>31350</v>
      </c>
    </row>
    <row r="14" spans="1:32">
      <c r="J14" t="s">
        <v>18</v>
      </c>
      <c r="L14" s="4">
        <f>(B3*B4+B5*B6)/(B3+B5)</f>
        <v>21.25</v>
      </c>
      <c r="M14" s="3" t="s">
        <v>16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"/>
  <sheetViews>
    <sheetView workbookViewId="0">
      <selection activeCell="A8" sqref="A8:C10"/>
    </sheetView>
  </sheetViews>
  <sheetFormatPr defaultRowHeight="15"/>
  <cols>
    <col min="2" max="2" width="9.140625" customWidth="1"/>
    <col min="11" max="11" width="11" bestFit="1" customWidth="1"/>
  </cols>
  <sheetData>
    <row r="1" spans="1:20">
      <c r="A1" t="s">
        <v>19</v>
      </c>
    </row>
    <row r="3" spans="1:20">
      <c r="A3" s="1" t="s">
        <v>20</v>
      </c>
      <c r="B3" s="2">
        <f>8*POWER(10,-9)</f>
        <v>8.0000000000000005E-9</v>
      </c>
      <c r="C3" t="s">
        <v>23</v>
      </c>
    </row>
    <row r="4" spans="1:20">
      <c r="A4" s="1" t="s">
        <v>21</v>
      </c>
      <c r="B4" s="2">
        <f>5*POWER(10,-9)</f>
        <v>5.0000000000000001E-9</v>
      </c>
      <c r="C4" s="3" t="s">
        <v>23</v>
      </c>
    </row>
    <row r="5" spans="1:20">
      <c r="A5" s="1" t="s">
        <v>22</v>
      </c>
      <c r="B5" s="2">
        <v>0.2</v>
      </c>
      <c r="C5" t="s">
        <v>24</v>
      </c>
    </row>
    <row r="6" spans="1:20">
      <c r="A6" s="5" t="s">
        <v>25</v>
      </c>
      <c r="B6" s="2">
        <f>8.85*POWER(10,-12)</f>
        <v>8.8499999999999988E-12</v>
      </c>
      <c r="C6" t="s">
        <v>26</v>
      </c>
    </row>
    <row r="8" spans="1:20">
      <c r="A8" s="1" t="s">
        <v>27</v>
      </c>
      <c r="B8" s="2">
        <v>0.01</v>
      </c>
      <c r="C8" s="2">
        <v>0.02</v>
      </c>
      <c r="D8" s="2">
        <v>0.03</v>
      </c>
      <c r="E8" s="2">
        <v>0.04</v>
      </c>
      <c r="F8" s="2">
        <v>0.05</v>
      </c>
      <c r="G8" s="2">
        <v>0.06</v>
      </c>
      <c r="H8" s="2">
        <v>7.0000000000000007E-2</v>
      </c>
      <c r="I8" s="2">
        <v>0.08</v>
      </c>
      <c r="J8" s="2">
        <v>0.09</v>
      </c>
      <c r="K8" s="2">
        <v>0.1</v>
      </c>
      <c r="L8" s="2">
        <v>0.11</v>
      </c>
      <c r="M8" s="2">
        <v>0.12</v>
      </c>
      <c r="N8" s="2">
        <v>0.13</v>
      </c>
      <c r="O8" s="2">
        <v>0.14000000000000001</v>
      </c>
      <c r="P8" s="2">
        <v>0.15</v>
      </c>
      <c r="Q8" s="2">
        <v>0.16</v>
      </c>
      <c r="R8" s="2">
        <v>0.17</v>
      </c>
      <c r="S8" s="2">
        <v>0.18</v>
      </c>
      <c r="T8" s="2">
        <v>0.19</v>
      </c>
    </row>
    <row r="9" spans="1:20">
      <c r="A9" s="1" t="s">
        <v>28</v>
      </c>
      <c r="B9" s="2">
        <f>$B$3/($B$6*B8*B8)</f>
        <v>9039548.022598872</v>
      </c>
      <c r="C9" s="2">
        <f>$B$3/($B$6*C8*C8)</f>
        <v>2259887.005649718</v>
      </c>
      <c r="D9" s="2">
        <f t="shared" ref="D9:T9" si="0">$B$3/($B$6*D8*D8)</f>
        <v>1004394.224733208</v>
      </c>
      <c r="E9" s="2">
        <f t="shared" si="0"/>
        <v>564971.7514124295</v>
      </c>
      <c r="F9" s="2">
        <f t="shared" si="0"/>
        <v>361581.92090395483</v>
      </c>
      <c r="G9" s="2">
        <f t="shared" si="0"/>
        <v>251098.55618330199</v>
      </c>
      <c r="H9" s="2">
        <f t="shared" si="0"/>
        <v>184480.57188977287</v>
      </c>
      <c r="I9" s="2">
        <f t="shared" si="0"/>
        <v>141242.93785310737</v>
      </c>
      <c r="J9" s="2">
        <f t="shared" si="0"/>
        <v>111599.35830368978</v>
      </c>
      <c r="K9" s="2">
        <f t="shared" si="0"/>
        <v>90395.480225988707</v>
      </c>
      <c r="L9" s="2">
        <f t="shared" si="0"/>
        <v>74707.008451230344</v>
      </c>
      <c r="M9" s="2">
        <f t="shared" si="0"/>
        <v>62774.639045825497</v>
      </c>
      <c r="N9" s="2">
        <f t="shared" si="0"/>
        <v>53488.449837863147</v>
      </c>
      <c r="O9" s="2">
        <f t="shared" si="0"/>
        <v>46120.142972443216</v>
      </c>
      <c r="P9" s="2">
        <f t="shared" si="0"/>
        <v>40175.768989328324</v>
      </c>
      <c r="Q9" s="2">
        <f t="shared" si="0"/>
        <v>35310.734463276844</v>
      </c>
      <c r="R9" s="2">
        <f t="shared" si="0"/>
        <v>31278.712880964948</v>
      </c>
      <c r="S9" s="2">
        <f t="shared" si="0"/>
        <v>27899.839575922444</v>
      </c>
      <c r="T9" s="2">
        <f t="shared" si="0"/>
        <v>25040.29923157582</v>
      </c>
    </row>
    <row r="10" spans="1:20">
      <c r="A10" s="5" t="s">
        <v>29</v>
      </c>
      <c r="B10" s="2">
        <f>$B$4/($B$6*POWER($B$5-B8,2))</f>
        <v>15650.187019734887</v>
      </c>
      <c r="C10" s="2">
        <f>$B$4/($B$6*POWER($B$5-C8,2))</f>
        <v>17437.399734951523</v>
      </c>
      <c r="D10" s="2">
        <f t="shared" ref="D10:T10" si="1">$B$4/($B$6*POWER($B$5-D8,2))</f>
        <v>19549.19555060309</v>
      </c>
      <c r="E10" s="2">
        <f t="shared" si="1"/>
        <v>22069.209039548026</v>
      </c>
      <c r="F10" s="2">
        <f t="shared" si="1"/>
        <v>25109.855618330192</v>
      </c>
      <c r="G10" s="2">
        <f t="shared" si="1"/>
        <v>28825.089357777011</v>
      </c>
      <c r="H10" s="2">
        <f t="shared" si="1"/>
        <v>33430.281148664457</v>
      </c>
      <c r="I10" s="2">
        <f t="shared" si="1"/>
        <v>39234.149403640928</v>
      </c>
      <c r="J10" s="2">
        <f t="shared" si="1"/>
        <v>46691.880282018952</v>
      </c>
      <c r="K10" s="2">
        <f t="shared" si="1"/>
        <v>56497.175141242937</v>
      </c>
      <c r="L10" s="2">
        <f t="shared" si="1"/>
        <v>69749.598939806092</v>
      </c>
      <c r="M10" s="2">
        <f t="shared" si="1"/>
        <v>88276.836158192062</v>
      </c>
      <c r="N10" s="2">
        <f t="shared" si="1"/>
        <v>115300.35743110804</v>
      </c>
      <c r="O10" s="2">
        <f t="shared" si="1"/>
        <v>156936.59761456374</v>
      </c>
      <c r="P10" s="2">
        <f t="shared" si="1"/>
        <v>225988.70056497163</v>
      </c>
      <c r="Q10" s="2">
        <f t="shared" si="1"/>
        <v>353107.34463276825</v>
      </c>
      <c r="R10" s="2">
        <f t="shared" si="1"/>
        <v>627746.39045825496</v>
      </c>
      <c r="S10" s="2">
        <f t="shared" si="1"/>
        <v>1412429.3785310711</v>
      </c>
      <c r="T10" s="2">
        <f t="shared" si="1"/>
        <v>5649717.5141242845</v>
      </c>
    </row>
    <row r="12" spans="1:20">
      <c r="J12" s="6" t="s">
        <v>30</v>
      </c>
      <c r="K12">
        <f>B5/(1+SQRT(B4/B3))</f>
        <v>0.11169631197754942</v>
      </c>
      <c r="L12" t="s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25"/>
  <sheetViews>
    <sheetView tabSelected="1" workbookViewId="0">
      <selection activeCell="B3" sqref="B3:B4"/>
    </sheetView>
  </sheetViews>
  <sheetFormatPr defaultRowHeight="15"/>
  <cols>
    <col min="2" max="2" width="9.140625" customWidth="1"/>
    <col min="8" max="8" width="9.140625" customWidth="1"/>
  </cols>
  <sheetData>
    <row r="1" spans="1:21">
      <c r="A1" t="s">
        <v>31</v>
      </c>
    </row>
    <row r="3" spans="1:21">
      <c r="A3" s="1" t="s">
        <v>33</v>
      </c>
      <c r="B3" s="7">
        <f>8*10^(-9)</f>
        <v>8.0000000000000005E-9</v>
      </c>
      <c r="C3" t="s">
        <v>23</v>
      </c>
    </row>
    <row r="4" spans="1:21">
      <c r="A4" s="1" t="s">
        <v>32</v>
      </c>
      <c r="B4" s="7">
        <f>4*10^(-8)</f>
        <v>4.0000000000000001E-8</v>
      </c>
      <c r="C4" s="3" t="s">
        <v>23</v>
      </c>
    </row>
    <row r="6" spans="1:21">
      <c r="A6" s="1" t="s">
        <v>34</v>
      </c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</row>
    <row r="7" spans="1:21">
      <c r="A7" s="1" t="s">
        <v>32</v>
      </c>
      <c r="B7" s="2">
        <f>$B$4*B6</f>
        <v>4.0000000000000001E-8</v>
      </c>
      <c r="C7" s="2">
        <f t="shared" ref="C7:T7" si="0">$B$4*C6</f>
        <v>8.0000000000000002E-8</v>
      </c>
      <c r="D7" s="2">
        <f t="shared" si="0"/>
        <v>1.2000000000000002E-7</v>
      </c>
      <c r="E7" s="2">
        <f t="shared" si="0"/>
        <v>1.6E-7</v>
      </c>
      <c r="F7" s="2">
        <f t="shared" si="0"/>
        <v>1.9999999999999999E-7</v>
      </c>
      <c r="G7" s="2">
        <f t="shared" si="0"/>
        <v>2.4000000000000003E-7</v>
      </c>
      <c r="H7" s="2">
        <f t="shared" si="0"/>
        <v>2.8000000000000002E-7</v>
      </c>
      <c r="I7" s="2">
        <f t="shared" si="0"/>
        <v>3.2000000000000001E-7</v>
      </c>
      <c r="J7" s="2">
        <f t="shared" si="0"/>
        <v>3.5999999999999999E-7</v>
      </c>
      <c r="K7" s="2">
        <f t="shared" si="0"/>
        <v>3.9999999999999998E-7</v>
      </c>
      <c r="L7" s="2">
        <f t="shared" si="0"/>
        <v>4.4000000000000002E-7</v>
      </c>
      <c r="M7" s="2">
        <f t="shared" si="0"/>
        <v>4.8000000000000006E-7</v>
      </c>
      <c r="N7" s="2">
        <f t="shared" si="0"/>
        <v>5.2E-7</v>
      </c>
      <c r="O7" s="2">
        <f t="shared" si="0"/>
        <v>5.6000000000000004E-7</v>
      </c>
      <c r="P7" s="2">
        <f t="shared" si="0"/>
        <v>5.9999999999999997E-7</v>
      </c>
      <c r="Q7" s="2">
        <f t="shared" si="0"/>
        <v>6.4000000000000001E-7</v>
      </c>
      <c r="R7" s="2">
        <f t="shared" si="0"/>
        <v>6.8000000000000005E-7</v>
      </c>
      <c r="S7" s="2">
        <f t="shared" si="0"/>
        <v>7.1999999999999999E-7</v>
      </c>
      <c r="T7" s="2">
        <f t="shared" si="0"/>
        <v>7.6000000000000003E-7</v>
      </c>
      <c r="U7" s="2">
        <f>$B$4*U6</f>
        <v>7.9999999999999996E-7</v>
      </c>
    </row>
    <row r="8" spans="1:21">
      <c r="A8" s="1" t="s">
        <v>33</v>
      </c>
      <c r="B8" s="2">
        <f>$B$3/B6</f>
        <v>8.0000000000000005E-9</v>
      </c>
      <c r="C8" s="2">
        <f t="shared" ref="C8:U8" si="1">$B$3/C6</f>
        <v>4.0000000000000002E-9</v>
      </c>
      <c r="D8" s="2">
        <f t="shared" si="1"/>
        <v>2.666666666666667E-9</v>
      </c>
      <c r="E8" s="2">
        <f t="shared" si="1"/>
        <v>2.0000000000000001E-9</v>
      </c>
      <c r="F8" s="2">
        <f t="shared" si="1"/>
        <v>1.6000000000000001E-9</v>
      </c>
      <c r="G8" s="2">
        <f t="shared" si="1"/>
        <v>1.3333333333333335E-9</v>
      </c>
      <c r="H8" s="2">
        <f t="shared" si="1"/>
        <v>1.1428571428571428E-9</v>
      </c>
      <c r="I8" s="2">
        <f t="shared" si="1"/>
        <v>1.0000000000000001E-9</v>
      </c>
      <c r="J8" s="2">
        <f t="shared" si="1"/>
        <v>8.8888888888888896E-10</v>
      </c>
      <c r="K8" s="2">
        <f t="shared" si="1"/>
        <v>8.0000000000000003E-10</v>
      </c>
      <c r="L8" s="2">
        <f t="shared" si="1"/>
        <v>7.2727272727272728E-10</v>
      </c>
      <c r="M8" s="2">
        <f t="shared" si="1"/>
        <v>6.6666666666666674E-10</v>
      </c>
      <c r="N8" s="2">
        <f t="shared" si="1"/>
        <v>6.1538461538461539E-10</v>
      </c>
      <c r="O8" s="2">
        <f t="shared" si="1"/>
        <v>5.7142857142857142E-10</v>
      </c>
      <c r="P8" s="2">
        <f t="shared" si="1"/>
        <v>5.3333333333333335E-10</v>
      </c>
      <c r="Q8" s="2">
        <f t="shared" si="1"/>
        <v>5.0000000000000003E-10</v>
      </c>
      <c r="R8" s="2">
        <f t="shared" si="1"/>
        <v>4.7058823529411763E-10</v>
      </c>
      <c r="S8" s="2">
        <f t="shared" si="1"/>
        <v>4.4444444444444448E-10</v>
      </c>
      <c r="T8" s="2">
        <f t="shared" si="1"/>
        <v>4.2105263157894742E-10</v>
      </c>
      <c r="U8" s="2">
        <f t="shared" si="1"/>
        <v>4.0000000000000001E-10</v>
      </c>
    </row>
    <row r="25" spans="1:9">
      <c r="A25" t="s">
        <v>35</v>
      </c>
      <c r="I25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 1</vt:lpstr>
      <vt:lpstr>Задача 2</vt:lpstr>
      <vt:lpstr>Задача 3</vt:lpstr>
      <vt:lpstr>Задача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Храмова</dc:creator>
  <cp:lastModifiedBy>Храмова</cp:lastModifiedBy>
  <dcterms:created xsi:type="dcterms:W3CDTF">2017-11-22T17:55:27Z</dcterms:created>
  <dcterms:modified xsi:type="dcterms:W3CDTF">2017-12-26T17:38:38Z</dcterms:modified>
</cp:coreProperties>
</file>