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8e363ec6fe6054b/Documenti/"/>
    </mc:Choice>
  </mc:AlternateContent>
  <xr:revisionPtr revIDLastSave="399" documentId="8_{BAE56884-0C07-4499-BCF5-DE7EB972CFA0}" xr6:coauthVersionLast="47" xr6:coauthVersionMax="47" xr10:uidLastSave="{4389A06C-58C1-47C1-88E8-75D4066190CC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25" i="1" l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E5" i="7" l="1"/>
  <c r="H6" i="6"/>
  <c r="H7" i="6"/>
  <c r="H8" i="6"/>
  <c r="H9" i="6"/>
  <c r="H10" i="6"/>
  <c r="H5" i="6"/>
  <c r="I12" i="5"/>
  <c r="I13" i="5"/>
  <c r="I14" i="5"/>
  <c r="I10" i="5"/>
  <c r="I11" i="5"/>
  <c r="I9" i="5"/>
  <c r="I8" i="5"/>
  <c r="I6" i="5"/>
  <c r="I5" i="5"/>
  <c r="I4" i="5"/>
  <c r="I3" i="5"/>
  <c r="H5" i="4"/>
  <c r="H6" i="4"/>
  <c r="H7" i="4"/>
  <c r="H8" i="4"/>
  <c r="H9" i="4"/>
  <c r="H10" i="4"/>
  <c r="H11" i="4"/>
  <c r="H12" i="4"/>
  <c r="H13" i="4"/>
  <c r="H14" i="4"/>
  <c r="H15" i="4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B2" i="2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H7" i="7" l="1"/>
  <c r="H8" i="7"/>
  <c r="H12" i="7"/>
  <c r="H16" i="7"/>
  <c r="H20" i="7"/>
  <c r="H24" i="7"/>
  <c r="H28" i="7"/>
  <c r="H19" i="7"/>
  <c r="H9" i="7"/>
  <c r="H13" i="7"/>
  <c r="H17" i="7"/>
  <c r="H21" i="7"/>
  <c r="H25" i="7"/>
  <c r="H29" i="7"/>
  <c r="H15" i="7"/>
  <c r="H23" i="7"/>
  <c r="H10" i="7"/>
  <c r="H14" i="7"/>
  <c r="H18" i="7"/>
  <c r="H22" i="7"/>
  <c r="H26" i="7"/>
  <c r="H11" i="7"/>
  <c r="H27" i="7"/>
  <c r="I7" i="7"/>
  <c r="I8" i="7"/>
  <c r="I12" i="7"/>
  <c r="I16" i="7"/>
  <c r="I20" i="7"/>
  <c r="I24" i="7"/>
  <c r="I28" i="7"/>
  <c r="I9" i="7"/>
  <c r="I13" i="7"/>
  <c r="I17" i="7"/>
  <c r="I21" i="7"/>
  <c r="I25" i="7"/>
  <c r="I29" i="7"/>
  <c r="I10" i="7"/>
  <c r="I14" i="7"/>
  <c r="I18" i="7"/>
  <c r="I22" i="7"/>
  <c r="I26" i="7"/>
  <c r="I11" i="7"/>
  <c r="I15" i="7"/>
  <c r="I19" i="7"/>
  <c r="I23" i="7"/>
  <c r="I27" i="7"/>
  <c r="G23" i="4"/>
</calcChain>
</file>

<file path=xl/sharedStrings.xml><?xml version="1.0" encoding="utf-8"?>
<sst xmlns="http://schemas.openxmlformats.org/spreadsheetml/2006/main" count="1017" uniqueCount="657">
  <si>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</si>
  <si>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</si>
  <si>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</si>
  <si>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</si>
  <si>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</si>
  <si>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</si>
  <si>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</si>
  <si>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</si>
  <si>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</si>
  <si>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</si>
  <si>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</si>
  <si>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</si>
  <si>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</si>
  <si>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</si>
  <si>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</si>
  <si>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</si>
  <si>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</si>
  <si>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</si>
  <si>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</si>
  <si>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</si>
  <si>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</si>
  <si>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</si>
  <si>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</si>
  <si>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</si>
  <si>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</si>
  <si>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</si>
  <si>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</si>
  <si>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</si>
  <si>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</si>
  <si>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</si>
  <si>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</si>
  <si>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</si>
  <si>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</si>
  <si>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</si>
  <si>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</si>
  <si>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</si>
  <si>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</si>
  <si>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</si>
  <si>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</si>
  <si>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</si>
  <si>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</si>
  <si>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</si>
  <si>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</si>
  <si>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</si>
  <si>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</si>
  <si>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</si>
  <si>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</si>
  <si>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</si>
  <si>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</si>
  <si>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</si>
  <si>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</si>
  <si>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</si>
  <si>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</si>
  <si>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</si>
  <si>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</si>
  <si>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</si>
  <si>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</si>
  <si>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</si>
  <si>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</si>
  <si>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</si>
  <si>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</si>
  <si>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</si>
  <si>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</si>
  <si>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</si>
  <si>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</si>
  <si>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</si>
  <si>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</si>
  <si>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</si>
  <si>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</si>
  <si>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</si>
  <si>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</si>
  <si>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</si>
  <si>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</si>
  <si>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</si>
  <si>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</si>
  <si>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</si>
  <si>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</si>
  <si>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</si>
  <si>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</si>
  <si>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</si>
  <si>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</si>
  <si>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</si>
  <si>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</si>
  <si>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</si>
  <si>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</si>
  <si>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</si>
  <si>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</si>
  <si>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</si>
  <si>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</si>
  <si>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</si>
  <si>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</si>
  <si>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</si>
  <si>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</si>
  <si>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</si>
  <si>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</si>
  <si>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</si>
  <si>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</si>
  <si>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</si>
  <si>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</si>
  <si>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</si>
  <si>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</si>
  <si>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</si>
  <si>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</si>
  <si>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</si>
  <si>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</si>
  <si>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</si>
  <si>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</si>
  <si>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</si>
  <si>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</si>
  <si>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</si>
  <si>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</si>
  <si>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</si>
  <si>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</si>
  <si>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</si>
  <si>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</si>
  <si>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</si>
  <si>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</si>
  <si>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</si>
  <si>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</si>
  <si>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</si>
  <si>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</si>
  <si>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</si>
  <si>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</si>
  <si>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</si>
  <si>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</si>
  <si>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</si>
  <si>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</si>
  <si>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</si>
  <si>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</si>
  <si>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</si>
  <si>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</si>
  <si>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</si>
  <si>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</si>
  <si>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</si>
  <si>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</si>
  <si>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</si>
  <si>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</si>
  <si>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</si>
  <si>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</si>
  <si>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</si>
  <si>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</si>
  <si>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</si>
  <si>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</si>
  <si>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</si>
  <si>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</si>
  <si>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</si>
  <si>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</si>
  <si>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</si>
  <si>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</si>
  <si>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</si>
  <si>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</si>
  <si>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</si>
  <si>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</si>
  <si>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</si>
  <si>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</si>
  <si>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</si>
  <si>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</si>
  <si>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</si>
  <si>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</si>
  <si>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</si>
  <si>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</si>
  <si>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</si>
  <si>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</si>
  <si>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</si>
  <si>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</si>
  <si>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</si>
  <si>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</si>
  <si>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</si>
  <si>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</si>
  <si>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</si>
  <si>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</si>
  <si>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</si>
  <si>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</si>
  <si>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</si>
  <si>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</si>
  <si>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</si>
  <si>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</si>
  <si>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</si>
  <si>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</si>
  <si>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</si>
  <si>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</si>
  <si>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</si>
  <si>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</si>
  <si>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</si>
  <si>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</si>
  <si>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</si>
  <si>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</si>
  <si>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</si>
  <si>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</si>
  <si>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</si>
  <si>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</si>
  <si>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</si>
  <si>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</si>
  <si>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</si>
  <si>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</si>
  <si>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</si>
  <si>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</si>
  <si>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</si>
  <si>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</si>
  <si>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</si>
  <si>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</si>
  <si>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</si>
  <si>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</si>
  <si>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</si>
  <si>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</si>
  <si>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</si>
  <si>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</si>
  <si>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</si>
  <si>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</si>
  <si>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</si>
  <si>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</si>
  <si>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</si>
  <si>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</si>
  <si>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</si>
  <si>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</si>
  <si>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</si>
  <si>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</si>
  <si>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</si>
  <si>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</si>
  <si>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</si>
  <si>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</si>
  <si>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</si>
  <si>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</si>
  <si>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</si>
  <si>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</si>
  <si>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</si>
  <si>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</si>
  <si>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</si>
  <si>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</si>
  <si>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</si>
  <si>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</si>
  <si>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</si>
  <si>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</si>
  <si>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</si>
  <si>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</si>
  <si>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</si>
  <si>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</si>
  <si>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</si>
  <si>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</si>
  <si>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</si>
  <si>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</si>
  <si>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</si>
  <si>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</si>
  <si>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</si>
  <si>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</si>
  <si>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</si>
  <si>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</si>
  <si>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</si>
  <si>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</si>
  <si>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</si>
  <si>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</si>
  <si>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</si>
  <si>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</si>
  <si>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</si>
  <si>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</si>
  <si>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</si>
  <si>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</si>
  <si>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</si>
  <si>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</si>
  <si>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</si>
  <si>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</si>
  <si>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</si>
  <si>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</si>
  <si>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</si>
  <si>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</si>
  <si>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</si>
  <si>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</si>
  <si>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</si>
  <si>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</si>
  <si>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</si>
  <si>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</si>
  <si>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</si>
  <si>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</si>
  <si>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</si>
  <si>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</si>
  <si>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</si>
  <si>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</si>
  <si>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</si>
  <si>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</si>
  <si>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</si>
  <si>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</si>
  <si>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</si>
  <si>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</si>
  <si>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</si>
  <si>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</si>
  <si>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</si>
  <si>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</si>
  <si>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</si>
  <si>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</si>
  <si>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</si>
  <si>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</si>
  <si>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</si>
  <si>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</si>
  <si>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</si>
  <si>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</si>
  <si>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</si>
  <si>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</si>
  <si>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</si>
  <si>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</si>
  <si>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</si>
  <si>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</si>
  <si>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</si>
  <si>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</si>
  <si>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</si>
  <si>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</si>
  <si>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</si>
  <si>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</si>
  <si>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</si>
  <si>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</si>
  <si>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</si>
  <si>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</si>
  <si>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</si>
  <si>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</si>
  <si>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</si>
  <si>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</si>
  <si>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</si>
  <si>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</si>
  <si>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</si>
  <si>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</si>
  <si>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</si>
  <si>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</si>
  <si>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</si>
  <si>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</si>
  <si>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</si>
  <si>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</si>
  <si>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</si>
  <si>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</si>
  <si>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</si>
  <si>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</si>
  <si>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</si>
  <si>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</si>
  <si>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</si>
  <si>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</si>
  <si>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</si>
  <si>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</si>
  <si>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</si>
  <si>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</si>
  <si>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</si>
  <si>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</si>
  <si>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</si>
  <si>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</si>
  <si>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</si>
  <si>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</si>
  <si>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</si>
  <si>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</si>
  <si>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</si>
  <si>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</si>
  <si>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</si>
  <si>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</si>
  <si>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</si>
  <si>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</si>
  <si>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</si>
  <si>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</si>
  <si>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</si>
  <si>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</si>
  <si>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</si>
  <si>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</si>
  <si>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</si>
  <si>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</si>
  <si>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</si>
  <si>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</si>
  <si>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</si>
  <si>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</si>
  <si>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</si>
  <si>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</si>
  <si>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</si>
  <si>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</si>
  <si>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</si>
  <si>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</si>
  <si>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</si>
  <si>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</si>
  <si>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</si>
  <si>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</si>
  <si>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</si>
  <si>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</si>
  <si>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</si>
  <si>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</si>
  <si>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</si>
  <si>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</si>
  <si>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</si>
  <si>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</si>
  <si>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</si>
  <si>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</si>
  <si>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</si>
  <si>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</si>
  <si>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</si>
  <si>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</si>
  <si>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</si>
  <si>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</si>
  <si>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</si>
  <si>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</si>
  <si>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</si>
  <si>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</si>
  <si>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</si>
  <si>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</si>
  <si>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</si>
  <si>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</si>
  <si>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</si>
  <si>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</si>
  <si>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</si>
  <si>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</si>
  <si>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</si>
  <si>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</si>
  <si>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</si>
  <si>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</si>
  <si>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</si>
  <si>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</si>
  <si>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</si>
  <si>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</si>
  <si>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</si>
  <si>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</si>
  <si>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</si>
  <si>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</si>
  <si>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</si>
  <si>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</si>
  <si>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</si>
  <si>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</si>
  <si>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</si>
  <si>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</si>
  <si>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</si>
  <si>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</si>
  <si>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</si>
  <si>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</si>
  <si>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</si>
  <si>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</si>
  <si>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</si>
  <si>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</si>
  <si>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</si>
  <si>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</si>
  <si>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</si>
  <si>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</si>
  <si>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</si>
  <si>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</si>
  <si>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</si>
  <si>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</si>
  <si>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</si>
  <si>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</si>
  <si>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</si>
  <si>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</si>
  <si>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</si>
  <si>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</si>
  <si>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</si>
  <si>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</si>
  <si>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</si>
  <si>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</si>
  <si>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</si>
  <si>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</si>
  <si>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</si>
  <si>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</si>
  <si>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</si>
  <si>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</si>
  <si>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</si>
  <si>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</si>
  <si>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</si>
  <si>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</si>
  <si>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</si>
  <si>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</si>
  <si>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</si>
  <si>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</si>
  <si>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</si>
  <si>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</si>
  <si>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</si>
  <si>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</si>
  <si>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</si>
  <si>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</si>
  <si>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</si>
  <si>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</si>
  <si>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</si>
  <si>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</si>
  <si>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</si>
  <si>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</si>
  <si>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</si>
  <si>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</si>
  <si>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</si>
  <si>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</si>
  <si>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</si>
  <si>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</si>
  <si>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</si>
  <si>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</si>
  <si>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</si>
  <si>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</si>
  <si>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</si>
  <si>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</si>
  <si>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</si>
  <si>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</si>
  <si>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</si>
  <si>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</si>
  <si>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</si>
  <si>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</si>
  <si>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</si>
  <si>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</si>
  <si>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</si>
  <si>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</si>
  <si>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</si>
  <si>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</si>
  <si>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</si>
  <si>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</si>
  <si>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</si>
  <si>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</si>
  <si>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</si>
  <si>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</si>
  <si>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</si>
  <si>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</si>
  <si>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</si>
  <si>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</si>
  <si>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</si>
  <si>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</si>
  <si>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</si>
  <si>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</si>
  <si>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</si>
  <si>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</si>
  <si>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</si>
  <si>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</si>
  <si>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</si>
  <si>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</si>
  <si>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</si>
  <si>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</si>
  <si>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</si>
  <si>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</si>
  <si>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</si>
  <si>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</si>
  <si>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</si>
  <si>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</si>
  <si>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</si>
  <si>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</si>
  <si>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</si>
  <si>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</si>
  <si>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</si>
  <si>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</rPr>
      <t xml:space="preserve">Applicare alla colonna </t>
    </r>
    <r>
      <rPr>
        <b/>
        <sz val="10"/>
        <color theme="1"/>
        <rFont val="Arial"/>
      </rPr>
      <t>Punteggio</t>
    </r>
    <r>
      <rPr>
        <sz val="10"/>
        <color theme="1"/>
        <rFont val="Arial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</si>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</sst>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#,##0.00\ &quot;€&quot;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3" fillId="2" borderId="6" xfId="0" applyFont="1" applyFill="1" applyBorder="1"/>
    <xf numFmtId="170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  <xf numFmtId="166" fontId="5" fillId="7" borderId="24" xfId="0" applyNumberFormat="1" applyFont="1" applyFill="1" applyBorder="1"/>
    <xf numFmtId="0" fontId="5" fillId="7" borderId="24" xfId="0" applyFont="1" applyFill="1" applyBorder="1"/>
    <xf numFmtId="0" fontId="1" fillId="0" borderId="35" xfId="0" applyNumberFormat="1" applyFont="1" applyBorder="1"/>
    <xf numFmtId="0" fontId="10" fillId="0" borderId="36" xfId="0" applyFont="1" applyBorder="1"/>
    <xf numFmtId="0" fontId="1" fillId="0" borderId="37" xfId="0" applyNumberFormat="1" applyFont="1" applyBorder="1"/>
    <xf numFmtId="0" fontId="0" fillId="0" borderId="37" xfId="0" applyBorder="1"/>
    <xf numFmtId="0" fontId="1" fillId="0" borderId="34" xfId="0" applyNumberFormat="1" applyFont="1" applyBorder="1"/>
    <xf numFmtId="14" fontId="3" fillId="0" borderId="0" xfId="0" applyNumberFormat="1" applyFont="1"/>
    <xf numFmtId="170" fontId="0" fillId="0" borderId="0" xfId="0" applyNumberFormat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332031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56">
        <f t="shared" ref="D4:D67" si="0">C4+(C4*IVATOT)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5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5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5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5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5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5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5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5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5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5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5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5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5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5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5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5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5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5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5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5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5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5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5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5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5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5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5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5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5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5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5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5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5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5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5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5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5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5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5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5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5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5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5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5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5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5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5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5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5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5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5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5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5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5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5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5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5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5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5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5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5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5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5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56">
        <f t="shared" ref="D68:D131" si="2">C68+(C68*IVATOT)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5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5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5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5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5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5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5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5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5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5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5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5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5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5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5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5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5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5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5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5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5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5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5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5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5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5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5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5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5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5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5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5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5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5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5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5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5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5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5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5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5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5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5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5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5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5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5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5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5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5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5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5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5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5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5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5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5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5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5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5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5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5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5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56">
        <f t="shared" ref="D132:D195" si="4">C132+(C132*IVATOT)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5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5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5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5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5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5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5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5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5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5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5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5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5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5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5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5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5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5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5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5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5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5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5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5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5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5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5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5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5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5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5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5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5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5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5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5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5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5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5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5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5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5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5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5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5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5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5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5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5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5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5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5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5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5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5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5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5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5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5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5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5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5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5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56">
        <f t="shared" ref="D196:D259" si="6">C196+(C196*IVATOT)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5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5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5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5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5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5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5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5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5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5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5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5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5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5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5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5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5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5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5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5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5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5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5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5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5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5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5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5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5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5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5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5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5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5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5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5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5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5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5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5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5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5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5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5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5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5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5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5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5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5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5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5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5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5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5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5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5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5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5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5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5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5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5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56">
        <f t="shared" ref="D260:D323" si="8">C260+(C260*IVATOT)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5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5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5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5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5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5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5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5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5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5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5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5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5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5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5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5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5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5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5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5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5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5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5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5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5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5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5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5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5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5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5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5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5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5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5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5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5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5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5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5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5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5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5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5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5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5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5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5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5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5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5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5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5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5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5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5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5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5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5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5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5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5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5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56">
        <f t="shared" ref="D324:D387" si="10">C324+(C324*IVATOT)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5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5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5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5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5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5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5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5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5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5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5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5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5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5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5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_xlfn.CONCAT(LEFT(A2,1),"-",RIGHT(A2,2))</f>
        <v>a-23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_xlfn.CONCAT(LEFT(A3,1),"-",RIGHT(A3,2))</f>
        <v>b-31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c-45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u-87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a-09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l-98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v-34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q-11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3" sqref="C3:C10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6.6640625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5" t="s">
        <v>521</v>
      </c>
      <c r="B20" s="26" t="s">
        <v>528</v>
      </c>
      <c r="C20" s="26"/>
      <c r="D20" s="26"/>
      <c r="E20" s="26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4:D10">
    <cfRule type="cellIs" dxfId="3" priority="2" operator="equal">
      <formula>"Buono"</formula>
    </cfRule>
    <cfRule type="cellIs" dxfId="2" priority="3" operator="equal">
      <formula>"Discreto"</formula>
    </cfRule>
    <cfRule type="cellIs" dxfId="1" priority="4" operator="equal">
      <formula>"Sufficiente"</formula>
    </cfRule>
    <cfRule type="cellIs" dxfId="0" priority="5" operator="equal">
      <formula>"Respinto"</formula>
    </cfRule>
  </conditionalFormatting>
  <conditionalFormatting sqref="C3:C1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{1467ECB8-CBAF-418F-8797-21B3F4C9D27B}</x14:id>
        </ext>
      </extLst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67ECB8-CBAF-418F-8797-21B3F4C9D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20" sqref="G20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529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530</v>
      </c>
      <c r="D3" s="1" t="s">
        <v>531</v>
      </c>
      <c r="E3" s="1"/>
      <c r="F3" s="1"/>
      <c r="G3" s="27" t="s">
        <v>530</v>
      </c>
      <c r="H3" s="27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532</v>
      </c>
      <c r="D4" s="28">
        <v>266</v>
      </c>
      <c r="E4" s="1"/>
      <c r="F4" s="1"/>
      <c r="G4" s="29" t="s">
        <v>532</v>
      </c>
      <c r="H4" s="30">
        <f>VLOOKUP(Table_2[[#This Row],[MESE]],$C$4:$D$15,2,FALSE)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534</v>
      </c>
      <c r="D5" s="28">
        <v>402</v>
      </c>
      <c r="E5" s="1"/>
      <c r="F5" s="1"/>
      <c r="G5" s="29" t="s">
        <v>534</v>
      </c>
      <c r="H5" s="30">
        <f>VLOOKUP(Table_2[[#This Row],[MESE]],$C$4:$D$15,2,FALSE)</f>
        <v>402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535</v>
      </c>
      <c r="D6" s="28">
        <v>496</v>
      </c>
      <c r="E6" s="1"/>
      <c r="F6" s="1"/>
      <c r="G6" s="29" t="s">
        <v>535</v>
      </c>
      <c r="H6" s="30">
        <f>VLOOKUP(Table_2[[#This Row],[MESE]],$C$4:$D$15,2,FALSE)</f>
        <v>496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536</v>
      </c>
      <c r="D7" s="28">
        <v>204</v>
      </c>
      <c r="E7" s="1"/>
      <c r="F7" s="1"/>
      <c r="G7" s="29" t="s">
        <v>536</v>
      </c>
      <c r="H7" s="30">
        <f>VLOOKUP(Table_2[[#This Row],[MESE]],$C$4:$D$15,2,FALSE)</f>
        <v>204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537</v>
      </c>
      <c r="D8" s="28">
        <v>154</v>
      </c>
      <c r="E8" s="1"/>
      <c r="F8" s="1"/>
      <c r="G8" s="29" t="s">
        <v>537</v>
      </c>
      <c r="H8" s="30">
        <f>VLOOKUP(Table_2[[#This Row],[MESE]],$C$4:$D$15,2,FALSE)</f>
        <v>154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538</v>
      </c>
      <c r="D9" s="28">
        <v>409</v>
      </c>
      <c r="E9" s="1"/>
      <c r="F9" s="1"/>
      <c r="G9" s="29" t="s">
        <v>538</v>
      </c>
      <c r="H9" s="30">
        <f>VLOOKUP(Table_2[[#This Row],[MESE]],$C$4:$D$15,2,FALSE)</f>
        <v>409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539</v>
      </c>
      <c r="D10" s="28">
        <v>522</v>
      </c>
      <c r="E10" s="1"/>
      <c r="F10" s="1"/>
      <c r="G10" s="29" t="s">
        <v>539</v>
      </c>
      <c r="H10" s="30">
        <f>VLOOKUP(Table_2[[#This Row],[MESE]],$C$4:$D$15,2,FALSE)</f>
        <v>522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540</v>
      </c>
      <c r="D11" s="28">
        <v>490</v>
      </c>
      <c r="E11" s="1"/>
      <c r="F11" s="1"/>
      <c r="G11" s="29" t="s">
        <v>540</v>
      </c>
      <c r="H11" s="30">
        <f>VLOOKUP(Table_2[[#This Row],[MESE]],$C$4:$D$15,2,FALSE)</f>
        <v>490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541</v>
      </c>
      <c r="D12" s="28">
        <v>249</v>
      </c>
      <c r="E12" s="1"/>
      <c r="F12" s="1"/>
      <c r="G12" s="29" t="s">
        <v>541</v>
      </c>
      <c r="H12" s="30">
        <f>VLOOKUP(Table_2[[#This Row],[MESE]],$C$4:$D$15,2,FALSE)</f>
        <v>249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542</v>
      </c>
      <c r="D13" s="28">
        <v>417</v>
      </c>
      <c r="E13" s="1"/>
      <c r="F13" s="1"/>
      <c r="G13" s="29" t="s">
        <v>542</v>
      </c>
      <c r="H13" s="30">
        <f>VLOOKUP(Table_2[[#This Row],[MESE]],$C$4:$D$15,2,FALSE)</f>
        <v>417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543</v>
      </c>
      <c r="D14" s="28">
        <v>488</v>
      </c>
      <c r="E14" s="1"/>
      <c r="F14" s="1"/>
      <c r="G14" s="29" t="s">
        <v>543</v>
      </c>
      <c r="H14" s="30">
        <f>VLOOKUP(Table_2[[#This Row],[MESE]],$C$4:$D$15,2,FALSE)</f>
        <v>488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533</v>
      </c>
      <c r="D15" s="28">
        <v>329</v>
      </c>
      <c r="E15" s="1"/>
      <c r="F15" s="1"/>
      <c r="G15" s="29" t="s">
        <v>533</v>
      </c>
      <c r="H15" s="30">
        <f>VLOOKUP(Table_2[[#This Row],[MESE]],$C$4:$D$15,2,FALSE)</f>
        <v>329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544</v>
      </c>
      <c r="D16" s="28">
        <f>SUBTOTAL(109,Cerca_Vert_Spese!$D$4:$D$15)</f>
        <v>4426</v>
      </c>
      <c r="E16" s="1"/>
      <c r="F16" s="1"/>
      <c r="G16" s="65"/>
      <c r="H16" s="6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>
        <f ca="1">G23=VLOOKUP(C12,$C$4:$D$15,2,FALSE)</f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C1" workbookViewId="0">
      <selection activeCell="L10" sqref="L10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10" width="14.33203125" customWidth="1"/>
    <col min="11" max="26" width="8.6640625" customWidth="1"/>
  </cols>
  <sheetData>
    <row r="1" spans="1:26" ht="13.5" customHeight="1" x14ac:dyDescent="0.35">
      <c r="A1" s="31" t="s">
        <v>545</v>
      </c>
      <c r="B1" s="31" t="s">
        <v>546</v>
      </c>
      <c r="C1" s="31" t="s">
        <v>547</v>
      </c>
      <c r="D1" s="32" t="s">
        <v>548</v>
      </c>
      <c r="E1" s="32" t="s">
        <v>549</v>
      </c>
      <c r="F1" s="33"/>
      <c r="G1" s="33"/>
      <c r="H1" s="34" t="s">
        <v>550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551</v>
      </c>
      <c r="C2" s="36" t="s">
        <v>552</v>
      </c>
      <c r="D2" s="37">
        <v>50000</v>
      </c>
      <c r="E2" s="37">
        <v>16</v>
      </c>
    </row>
    <row r="3" spans="1:26" ht="13.5" customHeight="1" x14ac:dyDescent="0.3">
      <c r="A3" s="35">
        <v>36534</v>
      </c>
      <c r="B3" s="36" t="s">
        <v>553</v>
      </c>
      <c r="C3" s="36" t="s">
        <v>552</v>
      </c>
      <c r="D3" s="37">
        <v>29970</v>
      </c>
      <c r="E3" s="37">
        <v>29</v>
      </c>
      <c r="H3" s="38" t="s">
        <v>552</v>
      </c>
      <c r="I3" s="39">
        <f>COUNTIF(C:C,"Abbigliamento")</f>
        <v>11</v>
      </c>
    </row>
    <row r="4" spans="1:26" ht="13.5" customHeight="1" x14ac:dyDescent="0.3">
      <c r="A4" s="35">
        <v>36537</v>
      </c>
      <c r="B4" s="36" t="s">
        <v>554</v>
      </c>
      <c r="C4" s="36" t="s">
        <v>555</v>
      </c>
      <c r="D4" s="37">
        <v>27560</v>
      </c>
      <c r="E4" s="37">
        <v>21</v>
      </c>
      <c r="H4" s="40" t="s">
        <v>556</v>
      </c>
      <c r="I4" s="41">
        <f>COUNTIF(C:C,H4)</f>
        <v>5</v>
      </c>
    </row>
    <row r="5" spans="1:26" ht="13.5" customHeight="1" x14ac:dyDescent="0.3">
      <c r="A5" s="35">
        <v>36543</v>
      </c>
      <c r="B5" s="36" t="s">
        <v>557</v>
      </c>
      <c r="C5" s="36" t="s">
        <v>558</v>
      </c>
      <c r="D5" s="37">
        <v>43500</v>
      </c>
      <c r="E5" s="37">
        <v>29</v>
      </c>
      <c r="H5" s="40" t="s">
        <v>559</v>
      </c>
      <c r="I5" s="41">
        <f>COUNTIF(C:C,H5)</f>
        <v>4</v>
      </c>
    </row>
    <row r="6" spans="1:26" ht="13.5" customHeight="1" thickBot="1" x14ac:dyDescent="0.35">
      <c r="A6" s="35">
        <v>36545</v>
      </c>
      <c r="B6" s="36" t="s">
        <v>560</v>
      </c>
      <c r="C6" s="36" t="s">
        <v>559</v>
      </c>
      <c r="D6" s="37">
        <v>13500</v>
      </c>
      <c r="E6" s="37">
        <v>15</v>
      </c>
      <c r="H6" s="42" t="s">
        <v>561</v>
      </c>
      <c r="I6" s="41">
        <f>COUNTIF(C:C,H6)</f>
        <v>4</v>
      </c>
    </row>
    <row r="7" spans="1:26" ht="13.5" customHeight="1" thickBot="1" x14ac:dyDescent="0.35">
      <c r="A7" s="35">
        <v>36547</v>
      </c>
      <c r="B7" s="36" t="s">
        <v>562</v>
      </c>
      <c r="C7" s="36" t="s">
        <v>563</v>
      </c>
      <c r="D7" s="37">
        <v>50800</v>
      </c>
      <c r="E7" s="37">
        <v>22</v>
      </c>
    </row>
    <row r="8" spans="1:26" ht="13.5" customHeight="1" x14ac:dyDescent="0.3">
      <c r="A8" s="35">
        <v>36548</v>
      </c>
      <c r="B8" s="36" t="s">
        <v>564</v>
      </c>
      <c r="C8" s="36" t="s">
        <v>565</v>
      </c>
      <c r="D8" s="37">
        <v>98450</v>
      </c>
      <c r="E8" s="37">
        <v>21</v>
      </c>
      <c r="H8" s="43" t="s">
        <v>554</v>
      </c>
      <c r="I8" s="66">
        <f>COUNTIF(B:B,H8)</f>
        <v>2</v>
      </c>
      <c r="J8" s="72"/>
    </row>
    <row r="9" spans="1:26" ht="13.5" customHeight="1" x14ac:dyDescent="0.3">
      <c r="A9" s="35">
        <v>36551</v>
      </c>
      <c r="B9" s="36" t="s">
        <v>554</v>
      </c>
      <c r="C9" s="36" t="s">
        <v>555</v>
      </c>
      <c r="D9" s="37">
        <v>45890</v>
      </c>
      <c r="E9" s="37">
        <v>18</v>
      </c>
      <c r="H9" s="67" t="s">
        <v>562</v>
      </c>
      <c r="I9" s="68">
        <f>COUNTIF(B:B,H9)</f>
        <v>1</v>
      </c>
      <c r="J9" s="72"/>
    </row>
    <row r="10" spans="1:26" ht="13.5" customHeight="1" x14ac:dyDescent="0.3">
      <c r="A10" s="35">
        <v>36552</v>
      </c>
      <c r="B10" s="36" t="s">
        <v>566</v>
      </c>
      <c r="C10" s="36" t="s">
        <v>567</v>
      </c>
      <c r="D10" s="37">
        <v>7950</v>
      </c>
      <c r="E10" s="37">
        <v>23</v>
      </c>
      <c r="H10" s="67" t="s">
        <v>564</v>
      </c>
      <c r="I10" s="69">
        <f>COUNTIF(B:B,H10)</f>
        <v>1</v>
      </c>
      <c r="J10" s="72"/>
    </row>
    <row r="11" spans="1:26" ht="13.5" customHeight="1" x14ac:dyDescent="0.3">
      <c r="A11" s="35">
        <v>36553</v>
      </c>
      <c r="B11" s="36" t="s">
        <v>568</v>
      </c>
      <c r="C11" s="36" t="s">
        <v>565</v>
      </c>
      <c r="D11" s="37">
        <v>87450</v>
      </c>
      <c r="E11" s="37">
        <v>24</v>
      </c>
      <c r="H11" s="67" t="s">
        <v>566</v>
      </c>
      <c r="I11" s="68">
        <f>COUNTIF(B:B,H11)</f>
        <v>1</v>
      </c>
      <c r="J11" s="72"/>
    </row>
    <row r="12" spans="1:26" ht="13.5" customHeight="1" x14ac:dyDescent="0.3">
      <c r="A12" s="35">
        <v>36554</v>
      </c>
      <c r="B12" s="36" t="s">
        <v>569</v>
      </c>
      <c r="C12" s="36" t="s">
        <v>570</v>
      </c>
      <c r="D12" s="37">
        <v>295000</v>
      </c>
      <c r="E12" s="37">
        <v>27</v>
      </c>
      <c r="H12" s="44" t="s">
        <v>571</v>
      </c>
      <c r="I12" s="70">
        <f>COUNTIF($B:B,H12)</f>
        <v>4</v>
      </c>
      <c r="J12" s="72"/>
    </row>
    <row r="13" spans="1:26" ht="13.5" customHeight="1" x14ac:dyDescent="0.3">
      <c r="A13" s="35">
        <v>36555</v>
      </c>
      <c r="B13" s="36" t="s">
        <v>557</v>
      </c>
      <c r="C13" s="36" t="s">
        <v>572</v>
      </c>
      <c r="D13" s="37">
        <v>348980</v>
      </c>
      <c r="E13" s="37">
        <v>15</v>
      </c>
      <c r="H13" s="44" t="s">
        <v>573</v>
      </c>
      <c r="I13" s="70">
        <f>COUNTIF($B:B,H13)</f>
        <v>2</v>
      </c>
      <c r="J13" s="72"/>
    </row>
    <row r="14" spans="1:26" ht="13.5" customHeight="1" thickBot="1" x14ac:dyDescent="0.35">
      <c r="A14" s="35">
        <v>36558</v>
      </c>
      <c r="B14" s="36" t="s">
        <v>574</v>
      </c>
      <c r="C14" s="36" t="s">
        <v>575</v>
      </c>
      <c r="D14" s="37">
        <v>127490</v>
      </c>
      <c r="E14" s="37">
        <v>17</v>
      </c>
      <c r="H14" s="45" t="s">
        <v>576</v>
      </c>
      <c r="I14" s="70">
        <f>COUNTIF($B:B,H14)</f>
        <v>1</v>
      </c>
      <c r="J14" s="72"/>
    </row>
    <row r="15" spans="1:26" ht="13.5" customHeight="1" x14ac:dyDescent="0.3">
      <c r="A15" s="35">
        <v>36558</v>
      </c>
      <c r="B15" s="36" t="s">
        <v>577</v>
      </c>
      <c r="C15" s="36" t="s">
        <v>555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578</v>
      </c>
      <c r="C16" s="36" t="s">
        <v>579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580</v>
      </c>
      <c r="C17" s="36" t="s">
        <v>579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581</v>
      </c>
      <c r="C18" s="36" t="s">
        <v>582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571</v>
      </c>
      <c r="C19" s="36" t="s">
        <v>552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560</v>
      </c>
      <c r="C20" s="36" t="s">
        <v>559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583</v>
      </c>
      <c r="C21" s="36" t="s">
        <v>584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573</v>
      </c>
      <c r="C22" s="36" t="s">
        <v>555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576</v>
      </c>
      <c r="C23" s="36" t="s">
        <v>585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586</v>
      </c>
      <c r="C24" s="36" t="s">
        <v>585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571</v>
      </c>
      <c r="C25" s="36" t="s">
        <v>552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573</v>
      </c>
      <c r="C26" s="36" t="s">
        <v>555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586</v>
      </c>
      <c r="C27" s="36" t="s">
        <v>585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586</v>
      </c>
      <c r="C28" s="36" t="s">
        <v>585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587</v>
      </c>
      <c r="C29" s="36" t="s">
        <v>552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588</v>
      </c>
      <c r="C30" s="36" t="s">
        <v>572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589</v>
      </c>
      <c r="C31" s="36" t="s">
        <v>590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591</v>
      </c>
      <c r="C32" s="36" t="s">
        <v>585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592</v>
      </c>
      <c r="C33" s="36" t="s">
        <v>585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593</v>
      </c>
      <c r="C34" s="36" t="s">
        <v>584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594</v>
      </c>
      <c r="C35" s="36" t="s">
        <v>595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596</v>
      </c>
      <c r="C36" s="36" t="s">
        <v>585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574</v>
      </c>
      <c r="C37" s="36" t="s">
        <v>575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597</v>
      </c>
      <c r="C38" s="36" t="s">
        <v>582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551</v>
      </c>
      <c r="C39" s="36" t="s">
        <v>598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599</v>
      </c>
      <c r="C40" s="36" t="s">
        <v>600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577</v>
      </c>
      <c r="C41" s="36" t="s">
        <v>555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601</v>
      </c>
      <c r="C42" s="36" t="s">
        <v>561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602</v>
      </c>
      <c r="C43" s="36" t="s">
        <v>552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593</v>
      </c>
      <c r="C44" s="36" t="s">
        <v>584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603</v>
      </c>
      <c r="C45" s="36" t="s">
        <v>584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604</v>
      </c>
      <c r="C46" s="36" t="s">
        <v>605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597</v>
      </c>
      <c r="C47" s="36" t="s">
        <v>582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606</v>
      </c>
      <c r="C48" s="36" t="s">
        <v>555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607</v>
      </c>
      <c r="C49" s="36" t="s">
        <v>605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607</v>
      </c>
      <c r="C50" s="36" t="s">
        <v>605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608</v>
      </c>
      <c r="C51" s="36" t="s">
        <v>561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609</v>
      </c>
      <c r="C52" s="36" t="s">
        <v>610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587</v>
      </c>
      <c r="C53" s="36" t="s">
        <v>552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571</v>
      </c>
      <c r="C54" s="36" t="s">
        <v>552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571</v>
      </c>
      <c r="C55" s="36" t="s">
        <v>552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588</v>
      </c>
      <c r="C56" s="36" t="s">
        <v>572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560</v>
      </c>
      <c r="C57" s="36" t="s">
        <v>559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611</v>
      </c>
      <c r="C58" s="36" t="s">
        <v>556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612</v>
      </c>
      <c r="C59" s="36" t="s">
        <v>605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602</v>
      </c>
      <c r="C60" s="36" t="s">
        <v>552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583</v>
      </c>
      <c r="C61" s="36" t="s">
        <v>584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611</v>
      </c>
      <c r="C62" s="36" t="s">
        <v>556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583</v>
      </c>
      <c r="C63" s="36" t="s">
        <v>584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601</v>
      </c>
      <c r="C64" s="36" t="s">
        <v>561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601</v>
      </c>
      <c r="C65" s="36" t="s">
        <v>561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613</v>
      </c>
      <c r="C66" s="36" t="s">
        <v>556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614</v>
      </c>
      <c r="C67" s="36" t="s">
        <v>615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616</v>
      </c>
      <c r="C68" s="36" t="s">
        <v>558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617</v>
      </c>
      <c r="C69" s="36" t="s">
        <v>555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606</v>
      </c>
      <c r="C70" s="36" t="s">
        <v>555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618</v>
      </c>
      <c r="C71" s="36" t="s">
        <v>598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614</v>
      </c>
      <c r="C72" s="36" t="s">
        <v>615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560</v>
      </c>
      <c r="C73" s="36" t="s">
        <v>559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613</v>
      </c>
      <c r="C74" s="36" t="s">
        <v>556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557</v>
      </c>
      <c r="C75" s="36" t="s">
        <v>558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602</v>
      </c>
      <c r="C76" s="36" t="s">
        <v>552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619</v>
      </c>
      <c r="C77" s="36" t="s">
        <v>582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620</v>
      </c>
      <c r="C78" s="36" t="s">
        <v>555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620</v>
      </c>
      <c r="C79" s="36" t="s">
        <v>555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621</v>
      </c>
      <c r="C80" s="36" t="s">
        <v>556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7" sqref="H17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2" t="s">
        <v>622</v>
      </c>
      <c r="C1" s="63"/>
      <c r="D1" s="63"/>
    </row>
    <row r="2" spans="1:11" ht="12.75" customHeight="1" x14ac:dyDescent="0.3"/>
    <row r="3" spans="1:11" ht="12.75" customHeight="1" x14ac:dyDescent="0.35">
      <c r="A3" s="46" t="s">
        <v>623</v>
      </c>
      <c r="B3" s="47" t="s">
        <v>624</v>
      </c>
      <c r="C3" s="47" t="s">
        <v>625</v>
      </c>
      <c r="D3" s="46" t="s">
        <v>626</v>
      </c>
      <c r="E3" s="48" t="s">
        <v>627</v>
      </c>
      <c r="G3" s="49" t="s">
        <v>628</v>
      </c>
      <c r="H3" s="26"/>
      <c r="I3" s="26"/>
      <c r="J3" s="26"/>
      <c r="K3" s="26"/>
    </row>
    <row r="4" spans="1:11" ht="12.75" customHeight="1" x14ac:dyDescent="0.3">
      <c r="A4" s="36" t="s">
        <v>532</v>
      </c>
      <c r="B4" s="35">
        <v>37622</v>
      </c>
      <c r="C4" s="36" t="s">
        <v>629</v>
      </c>
      <c r="D4" s="36" t="s">
        <v>630</v>
      </c>
      <c r="E4" s="37">
        <v>23</v>
      </c>
    </row>
    <row r="5" spans="1:11" ht="12.75" customHeight="1" thickBot="1" x14ac:dyDescent="0.35">
      <c r="A5" s="36" t="s">
        <v>532</v>
      </c>
      <c r="B5" s="35">
        <v>37626</v>
      </c>
      <c r="C5" s="36" t="s">
        <v>631</v>
      </c>
      <c r="D5" s="36" t="s">
        <v>632</v>
      </c>
      <c r="E5" s="37">
        <v>25</v>
      </c>
      <c r="G5" s="50" t="s">
        <v>633</v>
      </c>
      <c r="H5" s="51">
        <f>SUMIF($C4:C26,G5,$E4:E26)</f>
        <v>893.5</v>
      </c>
    </row>
    <row r="6" spans="1:11" ht="12.75" customHeight="1" thickBot="1" x14ac:dyDescent="0.35">
      <c r="A6" s="36" t="s">
        <v>532</v>
      </c>
      <c r="B6" s="35">
        <v>10</v>
      </c>
      <c r="C6" s="36" t="s">
        <v>634</v>
      </c>
      <c r="D6" s="36" t="s">
        <v>635</v>
      </c>
      <c r="E6" s="37">
        <v>69</v>
      </c>
      <c r="G6" s="52" t="s">
        <v>629</v>
      </c>
      <c r="H6" s="51">
        <f>SUMIF($C5:C27,G6,$E5:E27)</f>
        <v>98</v>
      </c>
    </row>
    <row r="7" spans="1:11" ht="12.75" customHeight="1" thickBot="1" x14ac:dyDescent="0.35">
      <c r="A7" s="36" t="s">
        <v>532</v>
      </c>
      <c r="B7" s="35">
        <v>37634</v>
      </c>
      <c r="C7" s="36" t="s">
        <v>636</v>
      </c>
      <c r="D7" s="36" t="s">
        <v>637</v>
      </c>
      <c r="E7" s="37">
        <v>554</v>
      </c>
      <c r="G7" s="52" t="s">
        <v>638</v>
      </c>
      <c r="H7" s="51">
        <f>SUMIF($C6:C28,G7,$E6:E28)</f>
        <v>832</v>
      </c>
    </row>
    <row r="8" spans="1:11" ht="12.75" customHeight="1" thickBot="1" x14ac:dyDescent="0.35">
      <c r="A8" s="36" t="s">
        <v>532</v>
      </c>
      <c r="B8" s="35">
        <v>37635</v>
      </c>
      <c r="C8" s="36" t="s">
        <v>631</v>
      </c>
      <c r="D8" s="36" t="s">
        <v>639</v>
      </c>
      <c r="E8" s="37">
        <v>569</v>
      </c>
      <c r="G8" s="52" t="s">
        <v>640</v>
      </c>
      <c r="H8" s="51">
        <f>SUMIF($C7:C29,G8,$E7:E29)</f>
        <v>19</v>
      </c>
    </row>
    <row r="9" spans="1:11" ht="12.75" customHeight="1" thickBot="1" x14ac:dyDescent="0.35">
      <c r="A9" s="36" t="s">
        <v>532</v>
      </c>
      <c r="B9" s="35">
        <v>37642</v>
      </c>
      <c r="C9" s="36" t="s">
        <v>636</v>
      </c>
      <c r="D9" s="36" t="s">
        <v>641</v>
      </c>
      <c r="E9" s="37">
        <v>58</v>
      </c>
      <c r="G9" s="52" t="s">
        <v>636</v>
      </c>
      <c r="H9" s="51">
        <f>SUMIF($C8:C30,G9,$E8:E30)</f>
        <v>212</v>
      </c>
    </row>
    <row r="10" spans="1:11" ht="12.75" customHeight="1" thickBot="1" x14ac:dyDescent="0.35">
      <c r="A10" s="36" t="s">
        <v>532</v>
      </c>
      <c r="B10" s="35">
        <v>37650</v>
      </c>
      <c r="C10" s="36" t="s">
        <v>631</v>
      </c>
      <c r="D10" s="36" t="s">
        <v>642</v>
      </c>
      <c r="E10" s="37">
        <v>885</v>
      </c>
      <c r="G10" s="53" t="s">
        <v>631</v>
      </c>
      <c r="H10" s="51">
        <f>SUMIF($C9:C31,G10,$E9:E31)</f>
        <v>885</v>
      </c>
    </row>
    <row r="11" spans="1:11" ht="12.75" customHeight="1" x14ac:dyDescent="0.3">
      <c r="A11" s="36" t="s">
        <v>534</v>
      </c>
      <c r="B11" s="35">
        <v>37653</v>
      </c>
      <c r="C11" s="36" t="s">
        <v>633</v>
      </c>
      <c r="D11" s="36" t="s">
        <v>643</v>
      </c>
      <c r="E11" s="37">
        <v>821</v>
      </c>
    </row>
    <row r="12" spans="1:11" ht="12.75" customHeight="1" x14ac:dyDescent="0.3">
      <c r="A12" s="36" t="s">
        <v>534</v>
      </c>
      <c r="B12" s="35">
        <v>37657</v>
      </c>
      <c r="C12" s="36" t="s">
        <v>636</v>
      </c>
      <c r="D12" s="36" t="s">
        <v>641</v>
      </c>
      <c r="E12" s="37">
        <v>23</v>
      </c>
    </row>
    <row r="13" spans="1:11" ht="12.75" customHeight="1" x14ac:dyDescent="0.3">
      <c r="A13" s="36" t="s">
        <v>534</v>
      </c>
      <c r="B13" s="35">
        <v>37658</v>
      </c>
      <c r="C13" s="36" t="s">
        <v>629</v>
      </c>
      <c r="D13" s="36" t="s">
        <v>630</v>
      </c>
      <c r="E13" s="37">
        <v>36</v>
      </c>
    </row>
    <row r="14" spans="1:11" ht="12.75" customHeight="1" x14ac:dyDescent="0.3">
      <c r="A14" s="36" t="s">
        <v>534</v>
      </c>
      <c r="B14" s="35">
        <v>37663</v>
      </c>
      <c r="C14" s="36" t="s">
        <v>640</v>
      </c>
      <c r="D14" s="36" t="s">
        <v>644</v>
      </c>
      <c r="E14" s="37">
        <v>5</v>
      </c>
    </row>
    <row r="15" spans="1:11" ht="12.75" customHeight="1" x14ac:dyDescent="0.3">
      <c r="A15" s="36" t="s">
        <v>534</v>
      </c>
      <c r="B15" s="35">
        <v>37666</v>
      </c>
      <c r="C15" s="36" t="s">
        <v>638</v>
      </c>
      <c r="D15" s="36" t="s">
        <v>645</v>
      </c>
      <c r="E15" s="37">
        <v>266</v>
      </c>
    </row>
    <row r="16" spans="1:11" ht="12.75" customHeight="1" x14ac:dyDescent="0.3">
      <c r="A16" s="36" t="s">
        <v>534</v>
      </c>
      <c r="B16" s="35">
        <v>37671</v>
      </c>
      <c r="C16" s="36" t="s">
        <v>638</v>
      </c>
      <c r="D16" s="36" t="s">
        <v>646</v>
      </c>
      <c r="E16" s="37">
        <v>221</v>
      </c>
    </row>
    <row r="17" spans="1:5" ht="12.75" customHeight="1" x14ac:dyDescent="0.3">
      <c r="A17" s="36" t="s">
        <v>534</v>
      </c>
      <c r="B17" s="35">
        <v>37673</v>
      </c>
      <c r="C17" s="36" t="s">
        <v>636</v>
      </c>
      <c r="D17" s="36" t="s">
        <v>641</v>
      </c>
      <c r="E17" s="37">
        <v>56</v>
      </c>
    </row>
    <row r="18" spans="1:5" ht="12.75" customHeight="1" x14ac:dyDescent="0.3">
      <c r="A18" s="36" t="s">
        <v>534</v>
      </c>
      <c r="B18" s="35">
        <v>37675</v>
      </c>
      <c r="C18" s="36" t="s">
        <v>629</v>
      </c>
      <c r="D18" s="36" t="s">
        <v>647</v>
      </c>
      <c r="E18" s="37">
        <v>11</v>
      </c>
    </row>
    <row r="19" spans="1:5" ht="12.75" customHeight="1" x14ac:dyDescent="0.3">
      <c r="A19" s="36" t="s">
        <v>534</v>
      </c>
      <c r="B19" s="35">
        <v>37678</v>
      </c>
      <c r="C19" s="36" t="s">
        <v>636</v>
      </c>
      <c r="D19" s="36" t="s">
        <v>641</v>
      </c>
      <c r="E19" s="37">
        <v>25</v>
      </c>
    </row>
    <row r="20" spans="1:5" ht="12.75" customHeight="1" x14ac:dyDescent="0.3">
      <c r="A20" s="36" t="s">
        <v>535</v>
      </c>
      <c r="B20" s="35">
        <v>37682</v>
      </c>
      <c r="C20" s="36" t="s">
        <v>633</v>
      </c>
      <c r="D20" s="36" t="s">
        <v>648</v>
      </c>
      <c r="E20" s="37">
        <v>72.5</v>
      </c>
    </row>
    <row r="21" spans="1:5" ht="12.75" customHeight="1" x14ac:dyDescent="0.3">
      <c r="A21" s="36" t="s">
        <v>535</v>
      </c>
      <c r="B21" s="35">
        <v>37685</v>
      </c>
      <c r="C21" s="36" t="s">
        <v>636</v>
      </c>
      <c r="D21" s="36" t="s">
        <v>641</v>
      </c>
      <c r="E21" s="37">
        <v>30</v>
      </c>
    </row>
    <row r="22" spans="1:5" ht="12.75" customHeight="1" x14ac:dyDescent="0.3">
      <c r="A22" s="36" t="s">
        <v>535</v>
      </c>
      <c r="B22" s="35">
        <v>37690</v>
      </c>
      <c r="C22" s="36" t="s">
        <v>629</v>
      </c>
      <c r="D22" s="36" t="s">
        <v>630</v>
      </c>
      <c r="E22" s="37">
        <v>51</v>
      </c>
    </row>
    <row r="23" spans="1:5" ht="12.75" customHeight="1" x14ac:dyDescent="0.3">
      <c r="A23" s="36" t="s">
        <v>535</v>
      </c>
      <c r="B23" s="35">
        <v>37695</v>
      </c>
      <c r="C23" s="36" t="s">
        <v>640</v>
      </c>
      <c r="D23" s="36" t="s">
        <v>644</v>
      </c>
      <c r="E23" s="37">
        <v>14</v>
      </c>
    </row>
    <row r="24" spans="1:5" ht="12.75" customHeight="1" x14ac:dyDescent="0.3">
      <c r="A24" s="36" t="s">
        <v>535</v>
      </c>
      <c r="B24" s="35">
        <v>37699</v>
      </c>
      <c r="C24" s="36" t="s">
        <v>638</v>
      </c>
      <c r="D24" s="36" t="s">
        <v>649</v>
      </c>
      <c r="E24" s="37">
        <v>75</v>
      </c>
    </row>
    <row r="25" spans="1:5" ht="12.75" customHeight="1" x14ac:dyDescent="0.3">
      <c r="A25" s="36" t="s">
        <v>535</v>
      </c>
      <c r="B25" s="35">
        <v>37701</v>
      </c>
      <c r="C25" s="36" t="s">
        <v>638</v>
      </c>
      <c r="D25" s="36" t="s">
        <v>650</v>
      </c>
      <c r="E25" s="37">
        <v>270</v>
      </c>
    </row>
    <row r="26" spans="1:5" ht="12.75" customHeight="1" x14ac:dyDescent="0.3">
      <c r="A26" s="36" t="s">
        <v>535</v>
      </c>
      <c r="B26" s="35">
        <v>37705</v>
      </c>
      <c r="C26" s="36" t="s">
        <v>636</v>
      </c>
      <c r="D26" s="36" t="s">
        <v>641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4" workbookViewId="0">
      <selection activeCell="E22" sqref="E22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8.664062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4" t="s">
        <v>651</v>
      </c>
    </row>
    <row r="2" spans="1:9" ht="12.75" customHeight="1" x14ac:dyDescent="0.3">
      <c r="A2" s="54"/>
    </row>
    <row r="3" spans="1:9" ht="12.75" customHeight="1" x14ac:dyDescent="0.3">
      <c r="A3" s="35"/>
    </row>
    <row r="4" spans="1:9" ht="12.75" customHeight="1" x14ac:dyDescent="0.3">
      <c r="A4" s="35"/>
      <c r="E4" s="49" t="s">
        <v>652</v>
      </c>
      <c r="F4" s="55"/>
      <c r="G4" s="2"/>
    </row>
    <row r="5" spans="1:9" ht="12.75" customHeight="1" x14ac:dyDescent="0.3">
      <c r="A5" s="35"/>
      <c r="E5" s="71">
        <f ca="1">TODAY()</f>
        <v>45252</v>
      </c>
      <c r="F5" s="2"/>
      <c r="G5" s="2"/>
    </row>
    <row r="6" spans="1:9" ht="12.75" customHeight="1" x14ac:dyDescent="0.3">
      <c r="A6" s="35" t="s">
        <v>624</v>
      </c>
      <c r="B6" s="36" t="s">
        <v>625</v>
      </c>
      <c r="C6" s="36" t="s">
        <v>626</v>
      </c>
      <c r="D6" s="36" t="s">
        <v>627</v>
      </c>
      <c r="E6" s="49" t="s">
        <v>653</v>
      </c>
      <c r="F6" s="49" t="s">
        <v>530</v>
      </c>
      <c r="G6" s="49" t="s">
        <v>654</v>
      </c>
      <c r="H6" s="49" t="s">
        <v>655</v>
      </c>
      <c r="I6" s="49" t="s">
        <v>656</v>
      </c>
    </row>
    <row r="7" spans="1:9" ht="12.75" customHeight="1" x14ac:dyDescent="0.3">
      <c r="A7" s="35">
        <v>37622</v>
      </c>
      <c r="B7" s="36" t="s">
        <v>629</v>
      </c>
      <c r="C7" s="36" t="s">
        <v>630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$E$5-A7</f>
        <v>7630</v>
      </c>
      <c r="I7">
        <f ca="1">NETWORKDAYS(A7,$E$5)</f>
        <v>5451</v>
      </c>
    </row>
    <row r="8" spans="1:9" ht="12.75" customHeight="1" x14ac:dyDescent="0.3">
      <c r="A8" s="35">
        <v>37261</v>
      </c>
      <c r="B8" s="36" t="s">
        <v>631</v>
      </c>
      <c r="C8" s="36" t="s">
        <v>632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$E$5-A8</f>
        <v>7991</v>
      </c>
      <c r="I8">
        <f t="shared" ref="I8:I29" ca="1" si="4">NETWORKDAYS(A8,$E$5)</f>
        <v>5708</v>
      </c>
    </row>
    <row r="9" spans="1:9" ht="12.75" customHeight="1" x14ac:dyDescent="0.3">
      <c r="A9" s="35">
        <v>38718</v>
      </c>
      <c r="B9" s="36" t="s">
        <v>634</v>
      </c>
      <c r="C9" s="36" t="s">
        <v>635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6534</v>
      </c>
      <c r="I9">
        <f t="shared" ca="1" si="4"/>
        <v>4668</v>
      </c>
    </row>
    <row r="10" spans="1:9" ht="12.75" customHeight="1" x14ac:dyDescent="0.3">
      <c r="A10" s="35">
        <v>37634</v>
      </c>
      <c r="B10" s="36" t="s">
        <v>636</v>
      </c>
      <c r="C10" s="36" t="s">
        <v>637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7618</v>
      </c>
      <c r="I10">
        <f t="shared" ca="1" si="4"/>
        <v>5443</v>
      </c>
    </row>
    <row r="11" spans="1:9" ht="12.75" customHeight="1" x14ac:dyDescent="0.3">
      <c r="A11" s="35">
        <v>37635</v>
      </c>
      <c r="B11" s="36" t="s">
        <v>631</v>
      </c>
      <c r="C11" s="36" t="s">
        <v>639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7617</v>
      </c>
      <c r="I11">
        <f t="shared" ca="1" si="4"/>
        <v>5442</v>
      </c>
    </row>
    <row r="12" spans="1:9" ht="12.75" customHeight="1" x14ac:dyDescent="0.3">
      <c r="A12" s="35">
        <v>37642</v>
      </c>
      <c r="B12" s="36" t="s">
        <v>636</v>
      </c>
      <c r="C12" s="36" t="s">
        <v>641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7610</v>
      </c>
      <c r="I12">
        <f t="shared" ca="1" si="4"/>
        <v>5437</v>
      </c>
    </row>
    <row r="13" spans="1:9" ht="12.75" customHeight="1" x14ac:dyDescent="0.3">
      <c r="A13" s="35">
        <v>37650</v>
      </c>
      <c r="B13" s="36" t="s">
        <v>631</v>
      </c>
      <c r="C13" s="36" t="s">
        <v>642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7602</v>
      </c>
      <c r="I13">
        <f t="shared" ca="1" si="4"/>
        <v>5431</v>
      </c>
    </row>
    <row r="14" spans="1:9" ht="12.75" customHeight="1" x14ac:dyDescent="0.3">
      <c r="A14" s="35">
        <v>37653</v>
      </c>
      <c r="B14" s="36" t="s">
        <v>633</v>
      </c>
      <c r="C14" s="36" t="s">
        <v>643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7599</v>
      </c>
      <c r="I14">
        <f t="shared" ca="1" si="4"/>
        <v>5428</v>
      </c>
    </row>
    <row r="15" spans="1:9" ht="12.75" customHeight="1" x14ac:dyDescent="0.3">
      <c r="A15" s="35">
        <v>37657</v>
      </c>
      <c r="B15" s="36" t="s">
        <v>636</v>
      </c>
      <c r="C15" s="36" t="s">
        <v>641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7595</v>
      </c>
      <c r="I15">
        <f t="shared" ca="1" si="4"/>
        <v>5426</v>
      </c>
    </row>
    <row r="16" spans="1:9" ht="12.75" customHeight="1" x14ac:dyDescent="0.3">
      <c r="A16" s="35">
        <v>37658</v>
      </c>
      <c r="B16" s="36" t="s">
        <v>629</v>
      </c>
      <c r="C16" s="36" t="s">
        <v>630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7594</v>
      </c>
      <c r="I16">
        <f t="shared" ca="1" si="4"/>
        <v>5425</v>
      </c>
    </row>
    <row r="17" spans="1:9" ht="12.75" customHeight="1" x14ac:dyDescent="0.3">
      <c r="A17" s="35">
        <v>37663</v>
      </c>
      <c r="B17" s="36" t="s">
        <v>640</v>
      </c>
      <c r="C17" s="36" t="s">
        <v>644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7589</v>
      </c>
      <c r="I17">
        <f t="shared" ca="1" si="4"/>
        <v>5422</v>
      </c>
    </row>
    <row r="18" spans="1:9" ht="12.75" customHeight="1" x14ac:dyDescent="0.3">
      <c r="A18" s="35">
        <v>37666</v>
      </c>
      <c r="B18" s="36" t="s">
        <v>638</v>
      </c>
      <c r="C18" s="36" t="s">
        <v>645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7586</v>
      </c>
      <c r="I18">
        <f t="shared" ca="1" si="4"/>
        <v>5419</v>
      </c>
    </row>
    <row r="19" spans="1:9" ht="12.75" customHeight="1" x14ac:dyDescent="0.3">
      <c r="A19" s="35">
        <v>38402</v>
      </c>
      <c r="B19" s="36" t="s">
        <v>638</v>
      </c>
      <c r="C19" s="36" t="s">
        <v>646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6850</v>
      </c>
      <c r="I19">
        <f t="shared" ca="1" si="4"/>
        <v>4893</v>
      </c>
    </row>
    <row r="20" spans="1:9" ht="12.75" customHeight="1" x14ac:dyDescent="0.3">
      <c r="A20" s="35">
        <v>37673</v>
      </c>
      <c r="B20" s="36" t="s">
        <v>636</v>
      </c>
      <c r="C20" s="36" t="s">
        <v>641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7579</v>
      </c>
      <c r="I20">
        <f t="shared" ca="1" si="4"/>
        <v>5414</v>
      </c>
    </row>
    <row r="21" spans="1:9" ht="12.75" customHeight="1" x14ac:dyDescent="0.3">
      <c r="A21" s="35">
        <v>37675</v>
      </c>
      <c r="B21" s="36" t="s">
        <v>629</v>
      </c>
      <c r="C21" s="36" t="s">
        <v>647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7577</v>
      </c>
      <c r="I21">
        <f t="shared" ca="1" si="4"/>
        <v>5413</v>
      </c>
    </row>
    <row r="22" spans="1:9" ht="12.75" customHeight="1" x14ac:dyDescent="0.3">
      <c r="A22" s="35">
        <v>37678</v>
      </c>
      <c r="B22" s="36" t="s">
        <v>636</v>
      </c>
      <c r="C22" s="36" t="s">
        <v>641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7574</v>
      </c>
      <c r="I22">
        <f t="shared" ca="1" si="4"/>
        <v>5411</v>
      </c>
    </row>
    <row r="23" spans="1:9" ht="12.75" customHeight="1" x14ac:dyDescent="0.3">
      <c r="A23" s="35">
        <v>38048</v>
      </c>
      <c r="B23" s="36" t="s">
        <v>633</v>
      </c>
      <c r="C23" s="36" t="s">
        <v>648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7204</v>
      </c>
      <c r="I23">
        <f t="shared" ca="1" si="4"/>
        <v>5147</v>
      </c>
    </row>
    <row r="24" spans="1:9" ht="12.75" customHeight="1" x14ac:dyDescent="0.3">
      <c r="A24" s="35">
        <v>37685</v>
      </c>
      <c r="B24" s="36" t="s">
        <v>636</v>
      </c>
      <c r="C24" s="36" t="s">
        <v>641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7567</v>
      </c>
      <c r="I24">
        <f t="shared" ca="1" si="4"/>
        <v>5406</v>
      </c>
    </row>
    <row r="25" spans="1:9" ht="12.75" customHeight="1" x14ac:dyDescent="0.3">
      <c r="A25" s="35">
        <v>37690</v>
      </c>
      <c r="B25" s="36" t="s">
        <v>629</v>
      </c>
      <c r="C25" s="36" t="s">
        <v>630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7562</v>
      </c>
      <c r="I25">
        <f t="shared" ca="1" si="4"/>
        <v>5403</v>
      </c>
    </row>
    <row r="26" spans="1:9" ht="12.75" customHeight="1" x14ac:dyDescent="0.3">
      <c r="A26" s="35">
        <v>37695</v>
      </c>
      <c r="B26" s="36" t="s">
        <v>640</v>
      </c>
      <c r="C26" s="36" t="s">
        <v>644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7557</v>
      </c>
      <c r="I26">
        <f t="shared" ca="1" si="4"/>
        <v>5398</v>
      </c>
    </row>
    <row r="27" spans="1:9" ht="12.75" customHeight="1" x14ac:dyDescent="0.3">
      <c r="A27" s="35">
        <v>38065</v>
      </c>
      <c r="B27" s="36" t="s">
        <v>638</v>
      </c>
      <c r="C27" s="36" t="s">
        <v>649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7187</v>
      </c>
      <c r="I27">
        <f t="shared" ca="1" si="4"/>
        <v>5134</v>
      </c>
    </row>
    <row r="28" spans="1:9" ht="12.75" customHeight="1" x14ac:dyDescent="0.3">
      <c r="A28" s="35">
        <v>39528</v>
      </c>
      <c r="B28" s="36" t="s">
        <v>638</v>
      </c>
      <c r="C28" s="36" t="s">
        <v>650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5724</v>
      </c>
      <c r="I28">
        <f t="shared" ca="1" si="4"/>
        <v>4089</v>
      </c>
    </row>
    <row r="29" spans="1:9" ht="12.75" customHeight="1" x14ac:dyDescent="0.3">
      <c r="A29" s="35">
        <v>37705</v>
      </c>
      <c r="B29" s="36" t="s">
        <v>636</v>
      </c>
      <c r="C29" s="36" t="s">
        <v>641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7547</v>
      </c>
      <c r="I29">
        <f t="shared" ca="1" si="4"/>
        <v>5392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Serena Delugas</cp:lastModifiedBy>
  <dcterms:created xsi:type="dcterms:W3CDTF">2005-04-12T12:35:30Z</dcterms:created>
  <dcterms:modified xsi:type="dcterms:W3CDTF">2023-11-22T21:20:20Z</dcterms:modified>
</cp:coreProperties>
</file>