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1\SubRES_TMPL\"/>
    </mc:Choice>
  </mc:AlternateContent>
  <xr:revisionPtr revIDLastSave="0" documentId="13_ncr:1_{E63DDFA4-95E7-49B0-B02D-801505C7AE3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LC" sheetId="4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7" l="1"/>
  <c r="M26" i="7"/>
  <c r="P26" i="7"/>
  <c r="Q26" i="7" s="1"/>
  <c r="L25" i="7"/>
  <c r="K39" i="4"/>
  <c r="K40" i="4" s="1"/>
  <c r="J39" i="4"/>
  <c r="J40" i="4" s="1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K47" i="4" l="1"/>
  <c r="B52" i="4"/>
  <c r="B47" i="4"/>
  <c r="B22" i="6" l="1"/>
  <c r="B17" i="6"/>
  <c r="B42" i="4"/>
  <c r="B38" i="4"/>
  <c r="B33" i="4"/>
  <c r="B29" i="4"/>
  <c r="B24" i="4"/>
  <c r="B19" i="4"/>
  <c r="B14" i="4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<sst xmlns="http://schemas.openxmlformats.org/spreadsheetml/2006/main" count="908" uniqueCount="314">
  <si>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</si>
  <si>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</si>
  <si>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</si>
  <si>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</si>
  <si>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</si>
  <si>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</si>
  <si>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</si>
  <si>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</si>
  <si>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</si>
  <si>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</si>
  <si>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</si>
  <si>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</si>
  <si>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</si>
  <si>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</si>
  <si>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</si>
  <si>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</si>
  <si>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</si>
  <si>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</si>
  <si>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</si>
  <si>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</si>
  <si>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</si>
  <si>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</si>
  <si>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</si>
  <si>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</si>
  <si>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</si>
  <si>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</si>
  <si>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</si>
  <si>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</si>
  <si>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</si>
  <si>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</si>
  <si>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</si>
  <si>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</si>
  <si>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</si>
  <si>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</si>
  <si>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</si>
  <si>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</si>
  <si>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</si>
  <si>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</si>
  <si>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</si>
  <si>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</si>
  <si>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</si>
  <si>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</si>
  <si>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</si>
  <si>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</si>
  <si>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</si>
  <si>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</si>
  <si>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</si>
  <si>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</si>
  <si>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</si>
  <si>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</si>
  <si>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</si>
  <si>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</si>
  <si>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</si>
  <si>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</si>
  <si>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</si>
  <si>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</si>
  <si>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</si>
  <si>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</si>
  <si>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</si>
  <si>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</si>
  <si>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</si>
  <si>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</si>
  <si>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</si>
  <si>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</si>
  <si>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</si>
  <si>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</si>
  <si>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</si>
  <si>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</si>
  <si>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</si>
  <si>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</si>
  <si>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</si>
  <si>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</si>
  <si>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</si>
  <si>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</si>
  <si>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</si>
  <si>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</si>
  <si>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</si>
  <si>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</si>
  <si>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</si>
  <si>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</si>
  <si>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</si>
  <si>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</si>
  <si>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</si>
  <si>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</si>
  <si>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</si>
  <si>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</si>
  <si>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</si>
  <si>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</si>
  <si>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</si>
  <si>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</si>
  <si>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</si>
  <si>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</si>
  <si>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</si>
  <si>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</si>
  <si>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</si>
  <si>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</si>
  <si>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</si>
  <si>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</si>
  <si>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</si>
  <si>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</si>
  <si>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</si>
  <si>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</si>
  <si>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</si>
  <si>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</si>
  <si>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</si>
  <si>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</si>
  <si>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</si>
  <si>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</si>
  <si>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</si>
  <si>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</si>
  <si>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</si>
  <si>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</si>
  <si>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</si>
  <si>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</si>
  <si>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</si>
  <si>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</si>
  <si>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</si>
  <si>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</si>
  <si>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</si>
  <si>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</si>
  <si>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</si>
  <si>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</si>
  <si>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</si>
  <si>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</si>
  <si>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</si>
  <si>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</si>
  <si>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</si>
  <si>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</si>
  <si>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</si>
  <si>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</si>
  <si>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</si>
  <si>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</si>
  <si>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</si>
  <si>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</si>
  <si>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</si>
  <si>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</si>
  <si>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</si>
  <si>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</si>
  <si>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</si>
  <si>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</si>
  <si>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</si>
  <si>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</si>
  <si>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</si>
  <si>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</si>
  <si>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</si>
  <si>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</si>
  <si>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</si>
  <si>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</si>
  <si>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</si>
  <si>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</si>
  <si>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</si>
  <si>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</si>
  <si>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</si>
  <si>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</si>
  <si>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</si>
  <si>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</si>
  <si>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</si>
  <si>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</si>
  <si>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</si>
  <si>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</si>
  <si>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</si>
  <si>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</si>
  <si>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</si>
  <si>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</si>
  <si>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</si>
  <si>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</si>
  <si>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</si>
  <si>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</si>
  <si>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</si>
  <si>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</si>
  <si>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</si>
  <si>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</si>
  <si>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</si>
  <si>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</si>
  <si>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</si>
  <si>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</si>
  <si>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</si>
  <si>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</si>
  <si>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</si>
  <si>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</si>
  <si>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</si>
  <si>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</si>
  <si>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</si>
  <si>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</si>
  <si>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</si>
  <si>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</si>
  <si>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</si>
  <si>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</si>
  <si>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</si>
  <si>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</si>
  <si>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</si>
  <si>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</si>
  <si>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</si>
  <si>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</si>
  <si>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</si>
  <si>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</si>
  <si>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</si>
  <si>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</si>
  <si>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</si>
  <si>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</si>
  <si>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</si>
  <si>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</si>
  <si>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</si>
  <si>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</si>
  <si>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</si>
  <si>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</si>
  <si>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</si>
  <si>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</si>
  <si>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</si>
  <si>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</si>
  <si>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</si>
  <si>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</si>
  <si>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</si>
  <si>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</si>
  <si>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</si>
  <si>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</si>
  <si>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</si>
  <si>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</si>
  <si>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</si>
  <si>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</si>
  <si>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</si>
  <si>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</si>
  <si>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</si>
  <si>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</si>
  <si>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</si>
  <si>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</si>
  <si>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</si>
  <si>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</si>
  <si>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</si>
  <si>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</si>
  <si>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</si>
  <si>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</si>
  <si>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</si>
  <si>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</si>
  <si>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</si>
  <si>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</si>
  <si>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</si>
  <si>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</si>
  <si>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</si>
  <si>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</si>
  <si>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</si>
  <si>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</si>
  <si>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</si>
  <si>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</si>
  <si>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</si>
  <si>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</si>
  <si>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</si>
  <si>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</si>
  <si>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</si>
  <si>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</si>
  <si>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</si>
  <si>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</si>
  <si>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</si>
  <si>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</si>
  <si>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</si>
  <si>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</si>
  <si>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</si>
  <si>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</si>
  <si>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</si>
  <si>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</si>
  <si>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</si>
  <si>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</si>
  <si>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</si>
  <si>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</si>
  <si>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</si>
  <si>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</si>
  <si>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</si>
  <si>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</si>
  <si>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</si>
  <si>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</si>
  <si>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</si>
  <si>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</si>
  <si>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</si>
  <si>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</si>
  <si>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</si>
  <si>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</si>
  <si>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</si>
  <si>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</si>
  <si>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</si>
  <si>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</si>
  <si>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</si>
  <si>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</si>
  <si>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</si>
  <si>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</si>
  <si>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</si>
  <si>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ELE, STG</t>
  </si>
  <si>
    <t>PDP Installed Capacity</t>
  </si>
  <si>
    <t>NCAP_BND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</si>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</sst>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4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E448FC7-5FA6-4416-A543-F7B93A5592EC}"/>
            </a:ext>
          </a:extLst>
        </xdr:cNvPr>
        <xdr:cNvSpPr txBox="1"/>
      </xdr:nvSpPr>
      <xdr:spPr>
        <a:xfrm>
          <a:off x="1311274" y="5296958"/>
          <a:ext cx="7356475" cy="142345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58"/>
  <sheetViews>
    <sheetView topLeftCell="C9" zoomScaleNormal="100" workbookViewId="0">
      <selection activeCell="H60" sqref="H6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7" width="13.140625" style="23" bestFit="1" customWidth="1"/>
    <col min="8" max="8" width="13.140625" style="23" customWidth="1"/>
    <col min="9" max="9" width="13.140625" style="23" bestFit="1" customWidth="1"/>
    <col min="10" max="10" width="9.7109375" style="23" customWidth="1"/>
    <col min="11" max="11" width="7.7109375" style="23" customWidth="1"/>
    <col min="12" max="12" width="8.28515625" style="23" customWidth="1"/>
    <col min="13" max="13" width="7" style="23" bestFit="1" customWidth="1"/>
    <col min="14" max="14" width="15" style="23" bestFit="1" customWidth="1"/>
    <col min="15" max="15" width="11.5703125" style="23" bestFit="1" customWidth="1"/>
    <col min="16" max="16" width="2" style="23" bestFit="1" customWidth="1"/>
    <col min="17" max="17" width="12.7109375" bestFit="1" customWidth="1"/>
    <col min="18" max="18" width="7.5703125" customWidth="1"/>
    <col min="19" max="19" width="14.71093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 t="s">
        <v>42</v>
      </c>
    </row>
    <row r="2" spans="1:25" x14ac:dyDescent="0.2">
      <c r="Q2" s="36"/>
      <c r="R2" s="36"/>
      <c r="S2" s="36"/>
      <c r="T2" s="36"/>
      <c r="U2" s="36"/>
      <c r="V2" s="36"/>
      <c r="W2" s="36"/>
      <c r="X2" s="36"/>
      <c r="Y2" s="36"/>
    </row>
    <row r="3" spans="1:25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9" t="s">
        <v>7</v>
      </c>
      <c r="R4" s="59"/>
      <c r="S4" s="60"/>
      <c r="T4" s="60"/>
      <c r="U4" s="60"/>
      <c r="V4" s="60"/>
      <c r="W4" s="60"/>
      <c r="X4" s="60"/>
      <c r="Y4" s="60"/>
    </row>
    <row r="5" spans="1:25" x14ac:dyDescent="0.2">
      <c r="Q5" s="61" t="s">
        <v>8</v>
      </c>
      <c r="R5" s="62" t="s">
        <v>55</v>
      </c>
      <c r="S5" s="61" t="s">
        <v>6</v>
      </c>
      <c r="T5" s="61" t="s">
        <v>9</v>
      </c>
      <c r="U5" s="61" t="s">
        <v>10</v>
      </c>
      <c r="V5" s="61" t="s">
        <v>11</v>
      </c>
      <c r="W5" s="61" t="s">
        <v>12</v>
      </c>
      <c r="X5" s="61" t="s">
        <v>13</v>
      </c>
      <c r="Y5" s="61" t="s">
        <v>14</v>
      </c>
    </row>
    <row r="6" spans="1:25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5"/>
      <c r="Q6" s="63" t="s">
        <v>61</v>
      </c>
      <c r="R6" s="63" t="s">
        <v>62</v>
      </c>
      <c r="S6" s="63" t="s">
        <v>24</v>
      </c>
      <c r="T6" s="63" t="s">
        <v>25</v>
      </c>
      <c r="U6" s="63" t="s">
        <v>10</v>
      </c>
      <c r="V6" s="63" t="s">
        <v>63</v>
      </c>
      <c r="W6" s="63" t="s">
        <v>64</v>
      </c>
      <c r="X6" s="63" t="s">
        <v>26</v>
      </c>
      <c r="Y6" s="63" t="s">
        <v>27</v>
      </c>
    </row>
    <row r="7" spans="1:25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2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6" t="s">
        <v>0</v>
      </c>
      <c r="F10" s="24"/>
      <c r="G10" s="6"/>
      <c r="H10" s="6"/>
      <c r="J10" s="6"/>
      <c r="K10" s="7"/>
      <c r="L10" s="7"/>
      <c r="M10" s="5"/>
      <c r="Q10" s="59" t="s">
        <v>18</v>
      </c>
      <c r="R10" s="59"/>
      <c r="S10" s="60"/>
      <c r="T10" s="60"/>
      <c r="U10" s="60"/>
      <c r="V10" s="60"/>
      <c r="W10" s="60"/>
      <c r="X10" s="60"/>
      <c r="Y10" s="60"/>
    </row>
    <row r="11" spans="1:25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287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5"/>
      <c r="Q11" s="61" t="s">
        <v>16</v>
      </c>
      <c r="R11" s="62" t="s">
        <v>55</v>
      </c>
      <c r="S11" s="61" t="s">
        <v>1</v>
      </c>
      <c r="T11" s="61" t="s">
        <v>2</v>
      </c>
      <c r="U11" s="61" t="s">
        <v>19</v>
      </c>
      <c r="V11" s="61" t="s">
        <v>20</v>
      </c>
      <c r="W11" s="61" t="s">
        <v>21</v>
      </c>
      <c r="X11" s="61" t="s">
        <v>22</v>
      </c>
      <c r="Y11" s="61" t="s">
        <v>23</v>
      </c>
    </row>
    <row r="12" spans="1:25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286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4" t="s">
        <v>75</v>
      </c>
      <c r="R12" s="64" t="s">
        <v>62</v>
      </c>
      <c r="S12" s="64" t="s">
        <v>28</v>
      </c>
      <c r="T12" s="64" t="s">
        <v>29</v>
      </c>
      <c r="U12" s="64" t="s">
        <v>30</v>
      </c>
      <c r="V12" s="64" t="s">
        <v>31</v>
      </c>
      <c r="W12" s="64" t="s">
        <v>76</v>
      </c>
      <c r="X12" s="64" t="s">
        <v>77</v>
      </c>
      <c r="Y12" s="64" t="s">
        <v>32</v>
      </c>
    </row>
    <row r="13" spans="1:25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3" t="s">
        <v>97</v>
      </c>
      <c r="R13" s="63"/>
      <c r="S13" s="63"/>
      <c r="T13" s="63"/>
      <c r="U13" s="63"/>
      <c r="V13" s="63"/>
      <c r="W13" s="63"/>
      <c r="X13" s="63"/>
      <c r="Y13" s="63"/>
    </row>
    <row r="14" spans="1:25" x14ac:dyDescent="0.2">
      <c r="B14" s="23" t="str">
        <f>S14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1.32</v>
      </c>
      <c r="I14" s="27">
        <v>0.85</v>
      </c>
      <c r="J14" s="23">
        <v>1650</v>
      </c>
      <c r="K14" s="27">
        <v>30</v>
      </c>
      <c r="L14" s="27">
        <v>0.4</v>
      </c>
      <c r="M14" s="23">
        <v>40</v>
      </c>
      <c r="N14" s="23">
        <v>31.536000000000001</v>
      </c>
      <c r="O14" s="27">
        <v>1</v>
      </c>
      <c r="Q14" s="65" t="s">
        <v>81</v>
      </c>
      <c r="R14" s="65"/>
      <c r="S14" s="65" t="s">
        <v>151</v>
      </c>
      <c r="T14" s="65" t="s">
        <v>110</v>
      </c>
      <c r="U14" s="65" t="s">
        <v>52</v>
      </c>
      <c r="V14" s="65" t="s">
        <v>53</v>
      </c>
      <c r="W14" s="60" t="s">
        <v>202</v>
      </c>
      <c r="X14" s="65"/>
      <c r="Y14" s="65"/>
    </row>
    <row r="15" spans="1:25" x14ac:dyDescent="0.2">
      <c r="E15" s="23">
        <v>2025</v>
      </c>
      <c r="F15" s="26"/>
      <c r="G15" s="27">
        <v>0.42</v>
      </c>
      <c r="H15" s="27">
        <v>1.32</v>
      </c>
      <c r="I15" s="27">
        <v>0.85</v>
      </c>
      <c r="K15" s="27"/>
      <c r="L15" s="27"/>
      <c r="O15" s="27"/>
      <c r="Q15" s="65"/>
      <c r="R15" s="65"/>
      <c r="S15" s="65"/>
      <c r="T15" s="65"/>
      <c r="U15" s="65"/>
      <c r="V15" s="65"/>
      <c r="W15" s="60"/>
      <c r="X15" s="65"/>
      <c r="Y15" s="65"/>
    </row>
    <row r="16" spans="1:25" x14ac:dyDescent="0.2">
      <c r="E16" s="23">
        <v>2030</v>
      </c>
      <c r="F16" s="26"/>
      <c r="G16" s="27">
        <v>0.42</v>
      </c>
      <c r="H16" s="27">
        <v>1.44</v>
      </c>
      <c r="I16" s="27">
        <v>0.85</v>
      </c>
      <c r="K16" s="27"/>
      <c r="L16" s="27"/>
      <c r="O16" s="27"/>
      <c r="Q16" s="65"/>
      <c r="R16" s="65"/>
      <c r="S16" s="65"/>
      <c r="T16" s="65"/>
      <c r="U16" s="65"/>
      <c r="V16" s="65"/>
      <c r="W16" s="60"/>
      <c r="X16" s="65"/>
      <c r="Y16" s="65"/>
    </row>
    <row r="17" spans="2:25" x14ac:dyDescent="0.2">
      <c r="E17" s="23">
        <v>2035</v>
      </c>
      <c r="F17" s="26"/>
      <c r="G17" s="27">
        <v>0.42</v>
      </c>
      <c r="H17" s="27">
        <v>1.44</v>
      </c>
      <c r="I17" s="27">
        <v>0.85</v>
      </c>
      <c r="K17" s="27"/>
      <c r="L17" s="27"/>
      <c r="O17" s="27"/>
      <c r="Q17" s="65"/>
      <c r="R17" s="65"/>
      <c r="S17" s="65"/>
      <c r="T17" s="65"/>
      <c r="U17" s="65"/>
      <c r="V17" s="65"/>
      <c r="W17" s="60"/>
      <c r="X17" s="65"/>
      <c r="Y17" s="65"/>
    </row>
    <row r="18" spans="2:25" x14ac:dyDescent="0.2">
      <c r="E18" s="23">
        <v>2040</v>
      </c>
      <c r="F18" s="26"/>
      <c r="G18" s="27">
        <v>0.42</v>
      </c>
      <c r="H18" s="27">
        <v>1.44</v>
      </c>
      <c r="I18" s="27">
        <v>0.85</v>
      </c>
      <c r="K18" s="27"/>
      <c r="L18" s="27"/>
      <c r="O18" s="27"/>
      <c r="Q18" s="65"/>
      <c r="R18" s="65"/>
      <c r="S18" s="65"/>
      <c r="T18" s="65"/>
      <c r="U18" s="65"/>
      <c r="V18" s="65"/>
      <c r="W18" s="60"/>
      <c r="X18" s="65"/>
      <c r="Y18" s="65"/>
    </row>
    <row r="19" spans="2:25" x14ac:dyDescent="0.2">
      <c r="B19" s="23" t="str">
        <f>S19</f>
        <v>ELCTNOIL01</v>
      </c>
      <c r="C19" s="23" t="s">
        <v>84</v>
      </c>
      <c r="D19" s="23" t="s">
        <v>49</v>
      </c>
      <c r="F19" s="23">
        <v>2023</v>
      </c>
      <c r="G19" s="27">
        <v>0.3</v>
      </c>
      <c r="H19" s="27">
        <v>0.52139999999999997</v>
      </c>
      <c r="I19" s="27">
        <v>0.85</v>
      </c>
      <c r="J19" s="23">
        <v>250</v>
      </c>
      <c r="K19" s="27">
        <v>20</v>
      </c>
      <c r="L19" s="27">
        <v>0.2</v>
      </c>
      <c r="M19" s="23">
        <v>40</v>
      </c>
      <c r="N19" s="23">
        <v>31.536000000000001</v>
      </c>
      <c r="O19" s="27">
        <v>1</v>
      </c>
      <c r="Q19" s="65" t="s">
        <v>81</v>
      </c>
      <c r="R19" s="65"/>
      <c r="S19" s="65" t="s">
        <v>153</v>
      </c>
      <c r="T19" s="65" t="s">
        <v>112</v>
      </c>
      <c r="U19" s="65" t="s">
        <v>52</v>
      </c>
      <c r="V19" s="65" t="s">
        <v>53</v>
      </c>
      <c r="W19" s="60" t="s">
        <v>202</v>
      </c>
      <c r="X19" s="65"/>
      <c r="Y19" s="65"/>
    </row>
    <row r="20" spans="2:25" x14ac:dyDescent="0.2">
      <c r="E20" s="23">
        <v>2025</v>
      </c>
      <c r="G20" s="27">
        <v>0.3</v>
      </c>
      <c r="H20" s="27">
        <v>0.52139999999999997</v>
      </c>
      <c r="I20" s="27">
        <v>0.85</v>
      </c>
      <c r="K20" s="27"/>
      <c r="L20" s="27"/>
      <c r="O20" s="27"/>
      <c r="Q20" s="65"/>
      <c r="R20" s="65"/>
      <c r="S20" s="65"/>
      <c r="T20" s="65"/>
      <c r="U20" s="65"/>
      <c r="V20" s="65"/>
      <c r="W20" s="60"/>
      <c r="X20" s="65"/>
      <c r="Y20" s="65"/>
    </row>
    <row r="21" spans="2:25" x14ac:dyDescent="0.2">
      <c r="E21" s="23">
        <v>2030</v>
      </c>
      <c r="G21" s="27">
        <v>0.3</v>
      </c>
      <c r="H21" s="27">
        <v>0.52139999999999997</v>
      </c>
      <c r="I21" s="27">
        <v>0.85</v>
      </c>
      <c r="K21" s="27"/>
      <c r="L21" s="27"/>
      <c r="O21" s="27"/>
      <c r="Q21" s="65"/>
      <c r="R21" s="65"/>
      <c r="S21" s="65"/>
      <c r="T21" s="65"/>
      <c r="U21" s="65"/>
      <c r="V21" s="65"/>
      <c r="W21" s="60"/>
      <c r="X21" s="65"/>
      <c r="Y21" s="65"/>
    </row>
    <row r="22" spans="2:25" x14ac:dyDescent="0.2">
      <c r="E22" s="23">
        <v>2035</v>
      </c>
      <c r="G22" s="27">
        <v>0.3</v>
      </c>
      <c r="H22" s="27">
        <v>0.52139999999999997</v>
      </c>
      <c r="I22" s="27">
        <v>0.85</v>
      </c>
      <c r="K22" s="27"/>
      <c r="L22" s="27"/>
      <c r="O22" s="27"/>
      <c r="Q22" s="65"/>
      <c r="R22" s="65"/>
      <c r="S22" s="65"/>
      <c r="T22" s="65"/>
      <c r="U22" s="65"/>
      <c r="V22" s="65"/>
      <c r="W22" s="60"/>
      <c r="X22" s="65"/>
      <c r="Y22" s="65"/>
    </row>
    <row r="23" spans="2:25" x14ac:dyDescent="0.2">
      <c r="E23" s="23">
        <v>2040</v>
      </c>
      <c r="G23" s="27">
        <v>0.3</v>
      </c>
      <c r="H23" s="27">
        <v>0.52139999999999997</v>
      </c>
      <c r="I23" s="27">
        <v>0.85</v>
      </c>
      <c r="K23" s="27"/>
      <c r="L23" s="27"/>
      <c r="O23" s="27"/>
      <c r="Q23" s="65"/>
      <c r="R23" s="65"/>
      <c r="S23" s="65"/>
      <c r="T23" s="65"/>
      <c r="U23" s="65"/>
      <c r="V23" s="65"/>
      <c r="W23" s="60"/>
      <c r="X23" s="65"/>
      <c r="Y23" s="65"/>
    </row>
    <row r="24" spans="2:25" x14ac:dyDescent="0.2">
      <c r="B24" s="23" t="str">
        <f>S24</f>
        <v>ELCTNGAS01</v>
      </c>
      <c r="C24" s="23" t="s">
        <v>83</v>
      </c>
      <c r="D24" s="23" t="s">
        <v>49</v>
      </c>
      <c r="F24" s="23">
        <v>2027</v>
      </c>
      <c r="G24" s="27">
        <v>0.5</v>
      </c>
      <c r="H24" s="27">
        <v>0.9</v>
      </c>
      <c r="I24" s="27">
        <v>0.85</v>
      </c>
      <c r="J24" s="23">
        <v>1100</v>
      </c>
      <c r="K24" s="27">
        <v>30</v>
      </c>
      <c r="L24" s="27">
        <v>0.35</v>
      </c>
      <c r="M24" s="23">
        <v>40</v>
      </c>
      <c r="N24" s="23">
        <v>31.536000000000001</v>
      </c>
      <c r="O24" s="27">
        <v>1</v>
      </c>
      <c r="Q24" s="65" t="s">
        <v>81</v>
      </c>
      <c r="R24" s="65"/>
      <c r="S24" s="65" t="s">
        <v>152</v>
      </c>
      <c r="T24" s="65" t="s">
        <v>111</v>
      </c>
      <c r="U24" s="65" t="s">
        <v>52</v>
      </c>
      <c r="V24" s="65" t="s">
        <v>53</v>
      </c>
      <c r="W24" s="60" t="s">
        <v>202</v>
      </c>
      <c r="X24" s="65"/>
      <c r="Y24" s="65" t="s">
        <v>99</v>
      </c>
    </row>
    <row r="25" spans="2:25" x14ac:dyDescent="0.2">
      <c r="E25" s="23">
        <v>2030</v>
      </c>
      <c r="G25" s="27">
        <v>0.5</v>
      </c>
      <c r="H25" s="27">
        <v>0.9</v>
      </c>
      <c r="I25" s="27">
        <v>0.85</v>
      </c>
      <c r="K25" s="27"/>
      <c r="L25" s="27"/>
      <c r="O25" s="27"/>
      <c r="Q25" s="65"/>
      <c r="R25" s="65"/>
      <c r="S25" s="65"/>
      <c r="T25" s="65"/>
      <c r="U25" s="65"/>
      <c r="V25" s="65"/>
      <c r="W25" s="60"/>
      <c r="X25" s="65"/>
      <c r="Y25" s="65"/>
    </row>
    <row r="26" spans="2:25" x14ac:dyDescent="0.2">
      <c r="E26" s="23">
        <v>2035</v>
      </c>
      <c r="G26" s="27">
        <v>0.51</v>
      </c>
      <c r="H26" s="27">
        <v>0.9</v>
      </c>
      <c r="I26" s="27">
        <v>0.85</v>
      </c>
      <c r="K26" s="27"/>
      <c r="L26" s="27"/>
      <c r="O26" s="27"/>
      <c r="Q26" s="65" t="s">
        <v>81</v>
      </c>
      <c r="R26" s="65"/>
      <c r="S26" s="65" t="s">
        <v>154</v>
      </c>
      <c r="T26" s="65" t="s">
        <v>158</v>
      </c>
      <c r="U26" s="65" t="s">
        <v>52</v>
      </c>
      <c r="V26" s="65" t="s">
        <v>53</v>
      </c>
      <c r="W26" s="60" t="s">
        <v>202</v>
      </c>
      <c r="X26" s="65"/>
      <c r="Y26" s="65"/>
    </row>
    <row r="27" spans="2:25" x14ac:dyDescent="0.2">
      <c r="E27" s="23">
        <v>2040</v>
      </c>
      <c r="G27" s="27">
        <v>0.52</v>
      </c>
      <c r="H27" s="27">
        <v>0.9</v>
      </c>
      <c r="I27" s="27">
        <v>0.85</v>
      </c>
      <c r="K27" s="27"/>
      <c r="L27" s="27"/>
      <c r="O27" s="27"/>
      <c r="Q27" s="65" t="s">
        <v>81</v>
      </c>
      <c r="R27" s="65"/>
      <c r="S27" s="65" t="s">
        <v>155</v>
      </c>
      <c r="T27" s="65" t="s">
        <v>159</v>
      </c>
      <c r="U27" s="65" t="s">
        <v>52</v>
      </c>
      <c r="V27" s="65" t="s">
        <v>53</v>
      </c>
      <c r="W27" s="60" t="s">
        <v>202</v>
      </c>
      <c r="X27" s="65"/>
      <c r="Y27" s="65"/>
    </row>
    <row r="28" spans="2:25" ht="13.5" customHeight="1" x14ac:dyDescent="0.2">
      <c r="E28" s="23">
        <v>2045</v>
      </c>
      <c r="G28" s="27">
        <v>0.55000000000000004</v>
      </c>
      <c r="H28" s="27">
        <v>0.9</v>
      </c>
      <c r="I28" s="27">
        <v>0.85</v>
      </c>
      <c r="K28" s="27"/>
      <c r="L28" s="27"/>
      <c r="O28" s="27"/>
      <c r="Q28" s="65" t="s">
        <v>81</v>
      </c>
      <c r="R28" s="65"/>
      <c r="S28" s="65" t="s">
        <v>156</v>
      </c>
      <c r="T28" s="65" t="s">
        <v>160</v>
      </c>
      <c r="U28" s="65" t="s">
        <v>52</v>
      </c>
      <c r="V28" s="65" t="s">
        <v>53</v>
      </c>
      <c r="W28" s="60" t="s">
        <v>202</v>
      </c>
      <c r="X28" s="65"/>
      <c r="Y28" s="65"/>
    </row>
    <row r="29" spans="2:25" ht="13.5" customHeight="1" x14ac:dyDescent="0.2">
      <c r="B29" s="23" t="str">
        <f t="shared" ref="B29" si="0">S26</f>
        <v>ELCRNBIO01</v>
      </c>
      <c r="C29" s="23" t="s">
        <v>162</v>
      </c>
      <c r="D29" s="23" t="s">
        <v>49</v>
      </c>
      <c r="F29" s="23">
        <v>2028</v>
      </c>
      <c r="G29" s="27">
        <v>0.35</v>
      </c>
      <c r="H29" s="27">
        <v>2.1999999999999999E-2</v>
      </c>
      <c r="I29" s="27">
        <v>0.6</v>
      </c>
      <c r="J29" s="23">
        <v>2500</v>
      </c>
      <c r="K29" s="23">
        <v>30</v>
      </c>
      <c r="L29" s="27">
        <v>0.35</v>
      </c>
      <c r="M29" s="23">
        <v>25</v>
      </c>
      <c r="N29" s="23">
        <v>31.536000000000001</v>
      </c>
      <c r="O29" s="27">
        <v>1</v>
      </c>
      <c r="Q29" s="65" t="s">
        <v>81</v>
      </c>
      <c r="R29" s="65"/>
      <c r="S29" s="65" t="s">
        <v>157</v>
      </c>
      <c r="T29" s="65" t="s">
        <v>161</v>
      </c>
      <c r="U29" s="65" t="s">
        <v>52</v>
      </c>
      <c r="V29" s="65" t="s">
        <v>53</v>
      </c>
      <c r="W29" s="60" t="s">
        <v>202</v>
      </c>
      <c r="X29" s="65"/>
      <c r="Y29" s="65"/>
    </row>
    <row r="30" spans="2:25" ht="13.5" customHeight="1" x14ac:dyDescent="0.2">
      <c r="E30" s="23">
        <v>2030</v>
      </c>
      <c r="G30" s="27">
        <v>0.35</v>
      </c>
      <c r="H30" s="27">
        <v>7.1999999999999995E-2</v>
      </c>
      <c r="I30" s="27">
        <v>0.6</v>
      </c>
      <c r="L30" s="27"/>
      <c r="O30" s="27"/>
      <c r="Q30" s="65"/>
      <c r="R30" s="65"/>
      <c r="S30" s="65"/>
      <c r="T30" s="65"/>
      <c r="U30" s="65"/>
      <c r="V30" s="65"/>
      <c r="W30" s="60"/>
      <c r="X30" s="65"/>
      <c r="Y30" s="65"/>
    </row>
    <row r="31" spans="2:25" ht="13.5" customHeight="1" x14ac:dyDescent="0.2">
      <c r="E31" s="23">
        <v>2035</v>
      </c>
      <c r="G31" s="27">
        <v>0.35</v>
      </c>
      <c r="H31" s="27">
        <v>7.1999999999999995E-2</v>
      </c>
      <c r="I31" s="27">
        <v>0.6</v>
      </c>
      <c r="L31" s="27"/>
      <c r="O31" s="27"/>
      <c r="Q31" s="65"/>
      <c r="R31" s="65"/>
      <c r="S31" s="65"/>
      <c r="T31" s="65"/>
      <c r="U31" s="65"/>
      <c r="V31" s="65"/>
      <c r="W31" s="60"/>
      <c r="X31" s="65"/>
      <c r="Y31" s="65"/>
    </row>
    <row r="32" spans="2:25" ht="13.5" customHeight="1" x14ac:dyDescent="0.2">
      <c r="E32" s="23">
        <v>2040</v>
      </c>
      <c r="G32" s="27">
        <v>0.35</v>
      </c>
      <c r="H32" s="27">
        <v>7.1999999999999995E-2</v>
      </c>
      <c r="I32" s="27">
        <v>0.6</v>
      </c>
      <c r="L32" s="27"/>
      <c r="O32" s="27"/>
      <c r="Q32" s="65"/>
      <c r="R32" s="65"/>
      <c r="S32" s="65"/>
      <c r="T32" s="65"/>
      <c r="U32" s="65"/>
      <c r="V32" s="65"/>
      <c r="W32" s="60"/>
      <c r="X32" s="65"/>
      <c r="Y32" s="65"/>
    </row>
    <row r="33" spans="2:25" x14ac:dyDescent="0.2">
      <c r="B33" s="23" t="str">
        <f>S27</f>
        <v>ELCRNHYD01</v>
      </c>
      <c r="C33" s="23" t="s">
        <v>163</v>
      </c>
      <c r="D33" s="23" t="s">
        <v>49</v>
      </c>
      <c r="F33" s="23">
        <v>2023</v>
      </c>
      <c r="G33" s="27">
        <v>1</v>
      </c>
      <c r="H33" s="27">
        <v>1.3301000000000001</v>
      </c>
      <c r="I33" s="27">
        <v>0.5</v>
      </c>
      <c r="J33" s="23">
        <v>3000</v>
      </c>
      <c r="K33" s="23">
        <v>35</v>
      </c>
      <c r="L33" s="27">
        <v>2</v>
      </c>
      <c r="M33" s="23">
        <v>50</v>
      </c>
      <c r="N33" s="23">
        <v>31.536000000000001</v>
      </c>
      <c r="O33" s="27">
        <v>0.35</v>
      </c>
      <c r="Q33" t="s">
        <v>285</v>
      </c>
      <c r="S33" s="23" t="s">
        <v>193</v>
      </c>
      <c r="T33" s="65" t="s">
        <v>194</v>
      </c>
      <c r="U33" s="65" t="s">
        <v>52</v>
      </c>
      <c r="V33" s="65" t="s">
        <v>53</v>
      </c>
      <c r="W33" s="60" t="s">
        <v>202</v>
      </c>
      <c r="X33" s="65"/>
      <c r="Y33" s="65"/>
    </row>
    <row r="34" spans="2:25" x14ac:dyDescent="0.2">
      <c r="E34" s="23">
        <v>2025</v>
      </c>
      <c r="G34" s="27">
        <v>1</v>
      </c>
      <c r="H34" s="27">
        <v>1.3351</v>
      </c>
      <c r="I34" s="27">
        <v>0.5</v>
      </c>
      <c r="L34" s="27"/>
      <c r="O34" s="27"/>
      <c r="S34" s="23"/>
      <c r="T34" s="65"/>
      <c r="U34" s="65"/>
      <c r="V34" s="65"/>
      <c r="W34" s="60"/>
      <c r="X34" s="65"/>
      <c r="Y34" s="65"/>
    </row>
    <row r="35" spans="2:25" x14ac:dyDescent="0.2">
      <c r="E35" s="23">
        <v>2030</v>
      </c>
      <c r="G35" s="27">
        <v>1</v>
      </c>
      <c r="H35" s="27">
        <v>1.9951000000000001</v>
      </c>
      <c r="I35" s="27">
        <v>0.5</v>
      </c>
      <c r="L35" s="27"/>
      <c r="O35" s="27"/>
      <c r="S35" s="23"/>
      <c r="T35" s="65"/>
      <c r="U35" s="65"/>
      <c r="V35" s="65"/>
      <c r="W35" s="60"/>
      <c r="X35" s="65"/>
      <c r="Y35" s="65"/>
    </row>
    <row r="36" spans="2:25" x14ac:dyDescent="0.2">
      <c r="E36" s="23">
        <v>2035</v>
      </c>
      <c r="G36" s="27">
        <v>1</v>
      </c>
      <c r="H36" s="27">
        <v>2.7111000000000001</v>
      </c>
      <c r="I36" s="27">
        <v>0.5</v>
      </c>
      <c r="L36" s="27"/>
      <c r="O36" s="27"/>
      <c r="S36" s="23"/>
      <c r="T36" s="65"/>
      <c r="U36" s="65"/>
      <c r="V36" s="65"/>
      <c r="W36" s="60"/>
      <c r="X36" s="65"/>
      <c r="Y36" s="65"/>
    </row>
    <row r="37" spans="2:25" x14ac:dyDescent="0.2">
      <c r="E37" s="23">
        <v>2040</v>
      </c>
      <c r="G37" s="27">
        <v>1</v>
      </c>
      <c r="H37" s="27">
        <v>2.8811</v>
      </c>
      <c r="I37" s="27">
        <v>0.5</v>
      </c>
      <c r="L37" s="27"/>
      <c r="O37" s="27"/>
      <c r="S37" s="23"/>
      <c r="T37" s="65"/>
      <c r="U37" s="65"/>
      <c r="V37" s="65"/>
      <c r="W37" s="60"/>
      <c r="X37" s="65"/>
      <c r="Y37" s="65"/>
    </row>
    <row r="38" spans="2:25" x14ac:dyDescent="0.2">
      <c r="B38" s="23" t="str">
        <f>S28</f>
        <v>ELCRNWIN01</v>
      </c>
      <c r="C38" s="23" t="s">
        <v>164</v>
      </c>
      <c r="D38" s="23" t="s">
        <v>49</v>
      </c>
      <c r="F38" s="23">
        <v>2026</v>
      </c>
      <c r="G38" s="27">
        <v>1</v>
      </c>
      <c r="H38" s="27">
        <v>0.15</v>
      </c>
      <c r="I38" s="27">
        <v>0.35</v>
      </c>
      <c r="J38" s="23">
        <v>1340</v>
      </c>
      <c r="K38" s="23">
        <v>26.7</v>
      </c>
      <c r="L38" s="27"/>
      <c r="M38" s="23">
        <v>25</v>
      </c>
      <c r="N38" s="23">
        <v>31.536000000000001</v>
      </c>
      <c r="O38" s="27">
        <v>0.3</v>
      </c>
      <c r="Q38" s="65" t="s">
        <v>81</v>
      </c>
      <c r="S38" s="23" t="s">
        <v>195</v>
      </c>
      <c r="T38" s="65" t="s">
        <v>196</v>
      </c>
      <c r="U38" s="65" t="s">
        <v>52</v>
      </c>
      <c r="V38" s="65" t="s">
        <v>53</v>
      </c>
      <c r="W38" s="60" t="s">
        <v>202</v>
      </c>
    </row>
    <row r="39" spans="2:25" x14ac:dyDescent="0.2">
      <c r="F39" s="23">
        <v>2030</v>
      </c>
      <c r="G39" s="27">
        <v>1</v>
      </c>
      <c r="H39" s="27">
        <v>0.9</v>
      </c>
      <c r="I39" s="27">
        <v>0.35</v>
      </c>
      <c r="J39" s="23">
        <f>J38*0.95</f>
        <v>1273</v>
      </c>
      <c r="K39" s="23">
        <f t="shared" ref="K39:K40" si="1">K38*0.95</f>
        <v>25.364999999999998</v>
      </c>
      <c r="O39" s="27"/>
      <c r="Q39" s="65"/>
      <c r="S39" s="23"/>
      <c r="T39" s="65"/>
      <c r="U39" s="65"/>
      <c r="V39" s="65"/>
      <c r="W39" s="60"/>
    </row>
    <row r="40" spans="2:25" x14ac:dyDescent="0.2">
      <c r="F40" s="23">
        <v>2035</v>
      </c>
      <c r="G40" s="27">
        <v>1</v>
      </c>
      <c r="H40" s="27">
        <v>1.05</v>
      </c>
      <c r="I40" s="27">
        <v>0.35</v>
      </c>
      <c r="J40" s="23">
        <f>J39*0.95</f>
        <v>1209.3499999999999</v>
      </c>
      <c r="K40" s="23">
        <f t="shared" si="1"/>
        <v>24.096749999999997</v>
      </c>
      <c r="O40" s="27"/>
      <c r="Q40" s="65"/>
      <c r="S40" s="23"/>
      <c r="T40" s="65"/>
      <c r="U40" s="65"/>
      <c r="V40" s="65"/>
      <c r="W40" s="60"/>
    </row>
    <row r="41" spans="2:25" x14ac:dyDescent="0.2">
      <c r="F41" s="23">
        <v>2040</v>
      </c>
      <c r="G41" s="27">
        <v>1</v>
      </c>
      <c r="H41" s="27">
        <v>2.1</v>
      </c>
      <c r="I41" s="27">
        <v>0.35</v>
      </c>
      <c r="O41" s="27"/>
      <c r="Q41" s="65"/>
      <c r="S41" s="23"/>
      <c r="T41" s="65"/>
      <c r="U41" s="65"/>
      <c r="V41" s="65"/>
      <c r="W41" s="60"/>
    </row>
    <row r="42" spans="2:25" x14ac:dyDescent="0.2">
      <c r="B42" s="23" t="str">
        <f>S29</f>
        <v>ELCRNSOL01</v>
      </c>
      <c r="C42" s="23" t="s">
        <v>165</v>
      </c>
      <c r="D42" s="23" t="s">
        <v>49</v>
      </c>
      <c r="F42" s="23">
        <v>2022</v>
      </c>
      <c r="G42" s="27">
        <v>1</v>
      </c>
      <c r="H42" s="27">
        <v>0.44679999999999997</v>
      </c>
      <c r="I42" s="27">
        <v>0.2</v>
      </c>
      <c r="J42" s="23">
        <v>550</v>
      </c>
      <c r="K42" s="23">
        <v>7</v>
      </c>
      <c r="L42" s="27">
        <v>0</v>
      </c>
      <c r="M42" s="23">
        <v>25</v>
      </c>
      <c r="N42" s="23">
        <v>31.536000000000001</v>
      </c>
      <c r="O42" s="27">
        <v>0.2</v>
      </c>
      <c r="Q42" s="65" t="s">
        <v>81</v>
      </c>
      <c r="S42" s="23" t="s">
        <v>197</v>
      </c>
      <c r="T42" s="65" t="s">
        <v>198</v>
      </c>
      <c r="U42" s="65" t="s">
        <v>52</v>
      </c>
      <c r="V42" s="65" t="s">
        <v>53</v>
      </c>
      <c r="W42" s="60" t="s">
        <v>202</v>
      </c>
    </row>
    <row r="43" spans="2:25" x14ac:dyDescent="0.2">
      <c r="E43" s="23">
        <v>2025</v>
      </c>
      <c r="G43" s="27">
        <v>1</v>
      </c>
      <c r="H43" s="27">
        <v>0.93679999999999997</v>
      </c>
      <c r="I43" s="27">
        <v>0.2</v>
      </c>
      <c r="L43" s="27"/>
      <c r="O43" s="27"/>
      <c r="Q43" s="65"/>
      <c r="S43" s="23"/>
      <c r="T43" s="65"/>
      <c r="U43" s="65"/>
      <c r="V43" s="65"/>
      <c r="W43" s="60"/>
    </row>
    <row r="44" spans="2:25" x14ac:dyDescent="0.2">
      <c r="E44" s="23">
        <v>2030</v>
      </c>
      <c r="G44" s="27">
        <v>1</v>
      </c>
      <c r="H44" s="27">
        <v>2.5268000000000002</v>
      </c>
      <c r="I44" s="27">
        <v>0.2</v>
      </c>
      <c r="L44" s="27"/>
      <c r="O44" s="27"/>
      <c r="Q44" s="65"/>
      <c r="S44" s="23"/>
      <c r="T44" s="65"/>
      <c r="U44" s="65"/>
      <c r="V44" s="65"/>
      <c r="W44" s="60"/>
    </row>
    <row r="45" spans="2:25" x14ac:dyDescent="0.2">
      <c r="E45" s="23">
        <v>2035</v>
      </c>
      <c r="G45" s="27">
        <v>1</v>
      </c>
      <c r="H45" s="27">
        <v>3.0908000000000002</v>
      </c>
      <c r="I45" s="27">
        <v>0.2</v>
      </c>
      <c r="L45" s="27"/>
      <c r="O45" s="27"/>
      <c r="Q45" s="65"/>
      <c r="S45" s="23"/>
      <c r="T45" s="65"/>
      <c r="U45" s="65"/>
      <c r="V45" s="65"/>
      <c r="W45" s="60"/>
    </row>
    <row r="46" spans="2:25" x14ac:dyDescent="0.2">
      <c r="E46" s="23">
        <v>2040</v>
      </c>
      <c r="G46" s="27">
        <v>1</v>
      </c>
      <c r="H46" s="27">
        <v>4.2907999999999999</v>
      </c>
      <c r="I46" s="27">
        <v>0.2</v>
      </c>
      <c r="L46" s="27"/>
      <c r="O46" s="27"/>
      <c r="Q46" s="65"/>
      <c r="S46" s="23"/>
      <c r="T46" s="65"/>
      <c r="U46" s="65"/>
      <c r="V46" s="65"/>
      <c r="W46" s="60"/>
    </row>
    <row r="47" spans="2:25" x14ac:dyDescent="0.2">
      <c r="B47" s="23" t="str">
        <f>S38</f>
        <v>ELCRNBSO01</v>
      </c>
      <c r="C47" s="23" t="s">
        <v>165</v>
      </c>
      <c r="D47" s="23" t="s">
        <v>49</v>
      </c>
      <c r="F47" s="23">
        <v>2024</v>
      </c>
      <c r="G47" s="27">
        <v>1</v>
      </c>
      <c r="H47" s="27">
        <v>0.06</v>
      </c>
      <c r="I47" s="27">
        <v>0.25</v>
      </c>
      <c r="J47" s="23">
        <v>1090</v>
      </c>
      <c r="K47" s="23">
        <f>J47*0.02</f>
        <v>21.8</v>
      </c>
      <c r="L47" s="27">
        <v>0</v>
      </c>
      <c r="M47" s="23">
        <v>25</v>
      </c>
      <c r="N47" s="23">
        <v>31.536000000000001</v>
      </c>
      <c r="O47" s="27">
        <v>0.5</v>
      </c>
    </row>
    <row r="48" spans="2:25" x14ac:dyDescent="0.2">
      <c r="E48" s="23">
        <v>2025</v>
      </c>
      <c r="G48" s="27">
        <v>1</v>
      </c>
      <c r="H48" s="27">
        <v>0.39</v>
      </c>
      <c r="I48" s="27">
        <v>0.25</v>
      </c>
      <c r="L48" s="27"/>
      <c r="O48" s="27"/>
    </row>
    <row r="49" spans="2:20" x14ac:dyDescent="0.2">
      <c r="E49" s="23">
        <v>2030</v>
      </c>
      <c r="G49" s="27">
        <v>1</v>
      </c>
      <c r="H49" s="27">
        <v>0.54</v>
      </c>
      <c r="I49" s="27">
        <v>0.25</v>
      </c>
      <c r="L49" s="27"/>
      <c r="O49" s="27"/>
    </row>
    <row r="50" spans="2:20" x14ac:dyDescent="0.2">
      <c r="E50" s="23">
        <v>2035</v>
      </c>
      <c r="G50" s="27">
        <v>1</v>
      </c>
      <c r="H50" s="27">
        <v>0.54</v>
      </c>
      <c r="I50" s="27">
        <v>0.25</v>
      </c>
      <c r="L50" s="27"/>
      <c r="O50" s="27"/>
    </row>
    <row r="51" spans="2:20" x14ac:dyDescent="0.2">
      <c r="E51" s="23">
        <v>2040</v>
      </c>
      <c r="G51" s="27">
        <v>1</v>
      </c>
      <c r="H51" s="27">
        <v>0.54</v>
      </c>
      <c r="I51" s="27">
        <v>0.25</v>
      </c>
      <c r="L51" s="27"/>
      <c r="O51" s="27"/>
    </row>
    <row r="52" spans="2:20" x14ac:dyDescent="0.2">
      <c r="B52" s="23" t="str">
        <f>S42</f>
        <v>ELCRNPHY01</v>
      </c>
      <c r="C52" s="23" t="s">
        <v>163</v>
      </c>
      <c r="D52" s="23" t="s">
        <v>49</v>
      </c>
      <c r="F52" s="23">
        <v>2030</v>
      </c>
      <c r="G52" s="27">
        <v>1</v>
      </c>
      <c r="H52" s="27">
        <v>1</v>
      </c>
      <c r="I52" s="23">
        <v>0.8</v>
      </c>
      <c r="J52" s="23">
        <v>1990</v>
      </c>
      <c r="K52" s="23">
        <v>39.799999999999997</v>
      </c>
      <c r="L52" s="27">
        <v>2</v>
      </c>
      <c r="M52" s="23">
        <v>40</v>
      </c>
      <c r="N52" s="23">
        <v>31.536000000000001</v>
      </c>
      <c r="O52" s="23">
        <v>0.45</v>
      </c>
    </row>
    <row r="53" spans="2:20" x14ac:dyDescent="0.2">
      <c r="E53" s="23">
        <v>2035</v>
      </c>
      <c r="G53" s="27">
        <v>1</v>
      </c>
      <c r="H53" s="27">
        <v>1</v>
      </c>
      <c r="I53" s="23">
        <v>0.8</v>
      </c>
      <c r="L53" s="27"/>
    </row>
    <row r="54" spans="2:20" x14ac:dyDescent="0.2">
      <c r="E54" s="23">
        <v>2040</v>
      </c>
      <c r="G54" s="27">
        <v>1</v>
      </c>
      <c r="H54" s="27">
        <v>1.8</v>
      </c>
      <c r="I54" s="23">
        <v>0.8</v>
      </c>
      <c r="L54" s="27"/>
    </row>
    <row r="55" spans="2:20" x14ac:dyDescent="0.2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  <c r="S55" s="23"/>
      <c r="T55" s="23"/>
    </row>
    <row r="56" spans="2:20" x14ac:dyDescent="0.2">
      <c r="E56" s="23">
        <v>2030</v>
      </c>
      <c r="G56" s="23">
        <v>0.85</v>
      </c>
      <c r="H56" s="23">
        <v>1.754</v>
      </c>
      <c r="I56" s="23">
        <v>0.15</v>
      </c>
    </row>
    <row r="57" spans="2:20" x14ac:dyDescent="0.2">
      <c r="E57" s="23">
        <v>2035</v>
      </c>
      <c r="G57" s="23">
        <v>0.85</v>
      </c>
      <c r="H57" s="23">
        <v>1.754</v>
      </c>
      <c r="I57" s="23">
        <v>0.15</v>
      </c>
    </row>
    <row r="58" spans="2:20" x14ac:dyDescent="0.2">
      <c r="E58" s="23">
        <v>2040</v>
      </c>
      <c r="G58" s="23">
        <v>0.85</v>
      </c>
      <c r="H58" s="23">
        <v>2.254</v>
      </c>
      <c r="I58" s="23">
        <v>0.15</v>
      </c>
    </row>
  </sheetData>
  <phoneticPr fontId="0" type="noConversion"/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L40" sqref="L4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8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8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8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8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8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8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8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8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8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K32" sqref="K32:K35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16.28515625" customWidth="1"/>
    <col min="13" max="13" width="11.42578125" bestFit="1" customWidth="1"/>
    <col min="14" max="14" width="18.5703125" bestFit="1" customWidth="1"/>
    <col min="15" max="15" width="15" bestFit="1" customWidth="1"/>
    <col min="16" max="16" width="17.5703125" customWidth="1"/>
    <col min="17" max="17" width="15.7109375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303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289</v>
      </c>
      <c r="C11" s="2"/>
      <c r="D11" s="2" t="s">
        <v>296</v>
      </c>
      <c r="E11" s="2">
        <v>2022</v>
      </c>
      <c r="F11" s="2"/>
      <c r="G11" s="44"/>
      <c r="H11" s="23">
        <v>22.5</v>
      </c>
      <c r="I11" s="43"/>
      <c r="K11" s="2"/>
      <c r="N11" s="21"/>
      <c r="U11" s="23">
        <v>22.5</v>
      </c>
    </row>
    <row r="12" spans="2:21" x14ac:dyDescent="0.2">
      <c r="B12" s="2" t="s">
        <v>290</v>
      </c>
      <c r="C12" s="2"/>
      <c r="D12" s="2" t="s">
        <v>297</v>
      </c>
      <c r="E12" s="2">
        <v>2022</v>
      </c>
      <c r="F12" s="2"/>
      <c r="G12" s="44"/>
      <c r="H12" s="23">
        <v>23.4</v>
      </c>
      <c r="I12" s="43"/>
      <c r="N12" s="21"/>
      <c r="U12" s="23">
        <v>23.4</v>
      </c>
    </row>
    <row r="13" spans="2:21" x14ac:dyDescent="0.2">
      <c r="B13" s="2" t="s">
        <v>291</v>
      </c>
      <c r="C13" s="2"/>
      <c r="D13" s="2" t="s">
        <v>298</v>
      </c>
      <c r="E13" s="2">
        <v>2022</v>
      </c>
      <c r="F13" s="2"/>
      <c r="G13" s="44"/>
      <c r="H13" s="23">
        <v>15.4</v>
      </c>
      <c r="I13" s="43"/>
      <c r="N13" s="21"/>
      <c r="U13" s="23">
        <v>15.4</v>
      </c>
    </row>
    <row r="14" spans="2:21" x14ac:dyDescent="0.2">
      <c r="B14" s="2" t="s">
        <v>292</v>
      </c>
      <c r="C14" s="2"/>
      <c r="D14" s="2" t="s">
        <v>299</v>
      </c>
      <c r="E14" s="2">
        <v>2022</v>
      </c>
      <c r="F14" s="2"/>
      <c r="G14" s="2"/>
      <c r="H14" s="23">
        <v>20.8</v>
      </c>
      <c r="I14" s="30"/>
      <c r="N14" s="21"/>
      <c r="U14" s="23">
        <v>20.8</v>
      </c>
    </row>
    <row r="15" spans="2:21" x14ac:dyDescent="0.2">
      <c r="B15" s="2" t="s">
        <v>293</v>
      </c>
      <c r="C15" s="2"/>
      <c r="D15" s="2" t="s">
        <v>300</v>
      </c>
      <c r="E15" s="2">
        <v>2022</v>
      </c>
      <c r="F15" s="2"/>
      <c r="H15" s="23">
        <v>12.6</v>
      </c>
      <c r="I15" s="30"/>
      <c r="N15" s="21"/>
      <c r="U15" s="23">
        <v>12.6</v>
      </c>
    </row>
    <row r="16" spans="2:21" x14ac:dyDescent="0.2">
      <c r="B16" s="2" t="s">
        <v>294</v>
      </c>
      <c r="C16" s="2"/>
      <c r="D16" t="s">
        <v>301</v>
      </c>
      <c r="E16" s="2">
        <v>2022</v>
      </c>
      <c r="F16" s="2"/>
      <c r="G16" s="2"/>
      <c r="H16" s="23">
        <v>13.5</v>
      </c>
      <c r="I16" s="43"/>
      <c r="U16" s="23">
        <v>13.5</v>
      </c>
    </row>
    <row r="17" spans="1:21" x14ac:dyDescent="0.2">
      <c r="B17" s="2" t="s">
        <v>295</v>
      </c>
      <c r="D17" t="s">
        <v>302</v>
      </c>
      <c r="E17" s="2">
        <v>2022</v>
      </c>
      <c r="H17" s="23">
        <v>14.5</v>
      </c>
      <c r="U17" s="23">
        <v>14.5</v>
      </c>
    </row>
    <row r="18" spans="1:21" x14ac:dyDescent="0.2">
      <c r="B18" s="60" t="s">
        <v>304</v>
      </c>
      <c r="D18" t="s">
        <v>49</v>
      </c>
      <c r="E18" s="2">
        <v>2022</v>
      </c>
      <c r="H18" s="82">
        <v>35.75</v>
      </c>
      <c r="I18">
        <v>8.91</v>
      </c>
    </row>
    <row r="19" spans="1:21" x14ac:dyDescent="0.2">
      <c r="B19" s="2" t="s">
        <v>305</v>
      </c>
      <c r="D19" t="s">
        <v>49</v>
      </c>
      <c r="E19">
        <v>2026</v>
      </c>
      <c r="H19">
        <v>22.05</v>
      </c>
      <c r="I19" s="80">
        <v>2.6490239999999998</v>
      </c>
    </row>
    <row r="20" spans="1:21" x14ac:dyDescent="0.2">
      <c r="B20" s="2" t="s">
        <v>308</v>
      </c>
      <c r="D20" t="s">
        <v>49</v>
      </c>
      <c r="E20">
        <v>2028</v>
      </c>
      <c r="H20">
        <v>21.39</v>
      </c>
      <c r="I20">
        <v>14.19</v>
      </c>
    </row>
    <row r="21" spans="1:21" x14ac:dyDescent="0.2">
      <c r="A21" s="2"/>
      <c r="B21" s="2" t="s">
        <v>313</v>
      </c>
      <c r="D21" t="s">
        <v>49</v>
      </c>
      <c r="E21">
        <v>2029</v>
      </c>
      <c r="H21">
        <v>21.39</v>
      </c>
      <c r="I21">
        <v>14.19</v>
      </c>
    </row>
    <row r="24" spans="1:21" x14ac:dyDescent="0.2">
      <c r="B24" s="44"/>
      <c r="C24" s="2"/>
      <c r="K24" s="2" t="s">
        <v>306</v>
      </c>
      <c r="L24" s="2" t="s">
        <v>307</v>
      </c>
      <c r="M24" s="2" t="s">
        <v>52</v>
      </c>
      <c r="N24" s="2" t="s">
        <v>309</v>
      </c>
      <c r="O24" s="2" t="s">
        <v>310</v>
      </c>
      <c r="P24" s="2" t="s">
        <v>311</v>
      </c>
      <c r="Q24" s="2" t="s">
        <v>312</v>
      </c>
    </row>
    <row r="25" spans="1:21" x14ac:dyDescent="0.2">
      <c r="C25" s="2"/>
      <c r="K25" s="80">
        <v>168</v>
      </c>
      <c r="L25" s="80">
        <f>K25*24*365*0.5</f>
        <v>735840</v>
      </c>
      <c r="M25" s="80">
        <f>L25*N25</f>
        <v>2.6490239999999998</v>
      </c>
      <c r="N25" s="2">
        <v>3.5999999999999998E-6</v>
      </c>
      <c r="O25">
        <v>7.9399999999999998E-2</v>
      </c>
      <c r="P25" s="81">
        <f>L25*O25*10^3</f>
        <v>58425696</v>
      </c>
      <c r="Q25" s="80">
        <f>P25/M25</f>
        <v>22055555.555555556</v>
      </c>
    </row>
    <row r="26" spans="1:21" x14ac:dyDescent="0.2">
      <c r="K26" s="80">
        <v>900</v>
      </c>
      <c r="L26" s="80">
        <f>K26*24*365*0.5</f>
        <v>3942000</v>
      </c>
      <c r="M26" s="80">
        <f>L26*N26</f>
        <v>14.191199999999998</v>
      </c>
      <c r="N26" s="2">
        <v>3.5999999999999998E-6</v>
      </c>
      <c r="O26">
        <v>7.6999999999999999E-2</v>
      </c>
      <c r="P26" s="81">
        <f>L26*O26*10^3</f>
        <v>303534000</v>
      </c>
      <c r="Q26" s="80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abSelected="1" topLeftCell="A5" zoomScaleNormal="100" workbookViewId="0">
      <selection activeCell="M34" sqref="M34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s="2" t="str">
        <f>O17</f>
        <v>CSCNSOL1</v>
      </c>
      <c r="C17" s="2" t="s">
        <v>169</v>
      </c>
      <c r="D17" s="2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s="2" t="str">
        <f t="shared" ref="B18:B27" si="0">O18</f>
        <v>CSCNELC1</v>
      </c>
      <c r="C18" s="55" t="s">
        <v>125</v>
      </c>
      <c r="D18" s="55" t="s">
        <v>238</v>
      </c>
      <c r="E18" s="30">
        <v>2022</v>
      </c>
      <c r="F18" s="31">
        <v>1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288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2026-10-25T05:07:32Z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