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 refMode="R1C1"/>
</workbook>
</file>

<file path=xl/sharedStrings.xml><?xml version="1.0" encoding="utf-8"?>
<sst xmlns="http://schemas.openxmlformats.org/spreadsheetml/2006/main" count="271" uniqueCount="135">
  <si>
    <t>Created by LibXL trial version 4.6.0. Please buy the LibXL full version for removing this message.</t>
  </si>
  <si>
    <t xml:space="preserve">С 01.01.11 по 30.09.24 </t>
  </si>
  <si>
    <t>2025    К = 2,9</t>
  </si>
  <si>
    <t>2024    К = 2,83</t>
  </si>
  <si>
    <t>2023    К = 2,86</t>
  </si>
  <si>
    <t>2023    К = 2,95</t>
  </si>
  <si>
    <t>2021    К = 1,935</t>
  </si>
  <si>
    <t>2021    К = 1,77</t>
  </si>
  <si>
    <t>2021    К = 1,677</t>
  </si>
  <si>
    <t>Итого по категориям</t>
  </si>
  <si>
    <t>2025 год 01.01-30.08.                    коэф. индекса цен 2,9</t>
  </si>
  <si>
    <t>кол. Потр.</t>
  </si>
  <si>
    <t>2025 год 01.01-30.06.                    коэф. индекса цен 2,9</t>
  </si>
  <si>
    <t>2024 год 01.01-31.12.                    коэф. индекса цен 2,83</t>
  </si>
  <si>
    <t>2024 год 01.01-30.11.                    коэф. индекса цен 2,83</t>
  </si>
  <si>
    <t>2024 год 01.01-30.09.                    коэф. индекса цен 2,83</t>
  </si>
  <si>
    <t>2024 год 01.01-15.08.                    коэф. индекса цен 2,83</t>
  </si>
  <si>
    <t>2024 год 01.01-30.06                    коэф. индекса цен 2,83</t>
  </si>
  <si>
    <t>2023 год 01.01-30.09.                    коэф. индекса цен 2,86</t>
  </si>
  <si>
    <t>2023 год 01.01-15.08.                    коэф. индекса цен 2,86</t>
  </si>
  <si>
    <t>2023 год 01.01-30.06                    коэф. индекса цен 2,86</t>
  </si>
  <si>
    <t>2023 год 01.01-15.08.                    коэф. индекса цен 2,95</t>
  </si>
  <si>
    <t>2023 год 01.01-30.06                    коэф. индекса цен 2,95</t>
  </si>
  <si>
    <t>2021 год 01.01-15.08.                    коэф. индекса цен 1,935</t>
  </si>
  <si>
    <t>2021 год 01.01-30.06                    коэф. индекса цен 1,935</t>
  </si>
  <si>
    <t>2021 год 01.01-15.08.                    коэф. индекса цен 1,77</t>
  </si>
  <si>
    <t>2021 год 01.01-30.06                    коэф. индекса цен 1,77</t>
  </si>
  <si>
    <t>2021 год 01.01-15.08.                    коэф. индекса цен 1,677</t>
  </si>
  <si>
    <t>2021 год 01.01-30.06                    коэф. индекса цен 1,677</t>
  </si>
  <si>
    <t>2023 год 01.01-31.12                    коэф. индекса цен 2,95</t>
  </si>
  <si>
    <t>2023 год 01.01-31.12                    коэф. индекса цен 2,86</t>
  </si>
  <si>
    <t>2022 год 01.01-31.12                    коэф. индекса цен 3,00</t>
  </si>
  <si>
    <t>2022 год 01.01-31.12                    коэф. индекса цен 2,580</t>
  </si>
  <si>
    <t>2022 год 24.02-31.12                    коэф. индекса цен 3,00</t>
  </si>
  <si>
    <t>2022 год 24.02-31.12                    коэф. индекса цен 2,580</t>
  </si>
  <si>
    <t>2022 год 24.02-31.10                    коэф. индекса цен 2,580</t>
  </si>
  <si>
    <t>2022 год 24.02-31.10                    коэф. индекса цен 2,976</t>
  </si>
  <si>
    <t>2022 год 24.02-31.08                    коэф. индекса цен 2,103</t>
  </si>
  <si>
    <t>2022 год 24.02-31.08                    коэф. индекса цен 2,580</t>
  </si>
  <si>
    <t>2022 год 24.02-31.08                    коэф. индекса цен 2,976</t>
  </si>
  <si>
    <t>2022 год 24.02-20.07                    коэф. индекса цен 1,935</t>
  </si>
  <si>
    <t>2021 год коэф. индекса цен 1,935</t>
  </si>
  <si>
    <t>2021 год коэф. индекса цен 1,677</t>
  </si>
  <si>
    <t>2020 год коэф. индекса цен 1,418</t>
  </si>
  <si>
    <t>2020 год коэф. индекса цен 1,341</t>
  </si>
  <si>
    <t>2019 год коэф. индекса цен 1,341</t>
  </si>
  <si>
    <t>2018 год</t>
  </si>
  <si>
    <t>2018 год коэф. индекса цен 1,341</t>
  </si>
  <si>
    <t>2017 год</t>
  </si>
  <si>
    <t>2017 год коэф. индекса цен 1,191</t>
  </si>
  <si>
    <t xml:space="preserve">2016 год коэф. индекса цен 1,0 </t>
  </si>
  <si>
    <t>2015год</t>
  </si>
  <si>
    <t>2014 год</t>
  </si>
  <si>
    <t>2013 год</t>
  </si>
  <si>
    <t>2012 год</t>
  </si>
  <si>
    <t>2011 год</t>
  </si>
  <si>
    <t>Итого по А1:      3 млн и выше</t>
  </si>
  <si>
    <t>А1*коэф = 246 535 396,7</t>
  </si>
  <si>
    <t>А1*коэф =215 477 583,2</t>
  </si>
  <si>
    <t>Итого по А2:    2,0 - 3,0 млн</t>
  </si>
  <si>
    <t>-</t>
  </si>
  <si>
    <t>А2*коэф = 90 516 916,79</t>
  </si>
  <si>
    <t>А2*коэф = 52 140 190,97</t>
  </si>
  <si>
    <t>Итого по А3:   1,5 - 2,0 млн</t>
  </si>
  <si>
    <t>А3*коэф = 30 411 146,58</t>
  </si>
  <si>
    <t>А3*коэф = 40 611 887,27</t>
  </si>
  <si>
    <t>Итого по В1:   1,0 - 1,5 млн</t>
  </si>
  <si>
    <t>В1*коэф = 59 329 042,32</t>
  </si>
  <si>
    <t>В1*коэф = 55 220 878,56</t>
  </si>
  <si>
    <r>
      <rPr>
        <b/>
        <sz val="9"/>
        <rFont val="Arial Cyr"/>
        <charset val="204"/>
      </rPr>
      <t xml:space="preserve">Итого по В2:   </t>
    </r>
    <r>
      <rPr>
        <b/>
        <sz val="8"/>
        <rFont val="Arial Cyr"/>
        <charset val="204"/>
      </rPr>
      <t>500 000 - 1,0 млн</t>
    </r>
  </si>
  <si>
    <t>В2*коэф = 99 666 325,84</t>
  </si>
  <si>
    <t>В2*коэф = 91 854 671,92</t>
  </si>
  <si>
    <r>
      <rPr>
        <b/>
        <sz val="9"/>
        <rFont val="Arial Cyr"/>
        <charset val="204"/>
      </rPr>
      <t xml:space="preserve">Итого по С1: </t>
    </r>
    <r>
      <rPr>
        <b/>
        <sz val="8"/>
        <rFont val="Arial Cyr"/>
        <charset val="204"/>
      </rPr>
      <t>150 000-500 000 грн</t>
    </r>
  </si>
  <si>
    <t>С1*коэф = 90 877 864,91</t>
  </si>
  <si>
    <t>С1*коэф =80 589 985,55</t>
  </si>
  <si>
    <r>
      <rPr>
        <b/>
        <sz val="9"/>
        <rFont val="Arial Cyr"/>
        <charset val="204"/>
      </rPr>
      <t xml:space="preserve">Итого по С2:      </t>
    </r>
    <r>
      <rPr>
        <b/>
        <sz val="8"/>
        <rFont val="Arial Cyr"/>
        <charset val="204"/>
      </rPr>
      <t>0 - 150 000 грн</t>
    </r>
  </si>
  <si>
    <t>С2*коэф = 39 787 071,55</t>
  </si>
  <si>
    <t>С2*коэф = 32 283 349,74</t>
  </si>
  <si>
    <t>Всего</t>
  </si>
  <si>
    <t>Процентное соотношение потребителей к общему числу за год</t>
  </si>
  <si>
    <t>А+В, %</t>
  </si>
  <si>
    <t>C, %</t>
  </si>
  <si>
    <r>
      <rPr>
        <b/>
        <sz val="14"/>
        <rFont val="Arial"/>
        <charset val="204"/>
      </rPr>
      <t xml:space="preserve">Индекс цен ГОСТ 8732 ст 20  </t>
    </r>
    <r>
      <rPr>
        <b/>
        <sz val="14"/>
        <rFont val="Arial Cyr"/>
        <charset val="204"/>
      </rPr>
      <t>ø</t>
    </r>
    <r>
      <rPr>
        <b/>
        <sz val="14"/>
        <rFont val="Arial"/>
        <charset val="204"/>
      </rPr>
      <t xml:space="preserve"> 57(95) -  159 мм 2011 г - 2018 г (цена на конец соответствующего года)</t>
    </r>
  </si>
  <si>
    <t xml:space="preserve">Индекс цен </t>
  </si>
  <si>
    <t>32500/33000</t>
  </si>
  <si>
    <t>С2  - 2тн/год</t>
  </si>
  <si>
    <t>71200*2 (12мес) = 0-146 000тыс.грн</t>
  </si>
  <si>
    <t> </t>
  </si>
  <si>
    <t>71200*2 (12мес) = 0-142 400тыс.грн</t>
  </si>
  <si>
    <t>71200*1,8 (11мес) = 0-130 500тыс.грн</t>
  </si>
  <si>
    <t>71200*1,5 (9мес) = 0-106 500тыс.грн</t>
  </si>
  <si>
    <t>0-142 400 тыс.грн</t>
  </si>
  <si>
    <t>72200*1,5(9мес)= 0-108 300 тыс.грн</t>
  </si>
  <si>
    <t>0-144 400 тыс.грн</t>
  </si>
  <si>
    <t>0-97500 тыс.грн</t>
  </si>
  <si>
    <t>0-97500 грн</t>
  </si>
  <si>
    <t>0-90000 грн</t>
  </si>
  <si>
    <t>0-84,5 тыс.грн</t>
  </si>
  <si>
    <t>0-148 400 тыс.грн</t>
  </si>
  <si>
    <t>0-151 200 тыс.грн</t>
  </si>
  <si>
    <t>0-130 000 тыс.грн</t>
  </si>
  <si>
    <t>С2 границы - 0-97,5 тыс.грн</t>
  </si>
  <si>
    <t>0-71,5тыс.грн</t>
  </si>
  <si>
    <t>0-66,0тыс.грн</t>
  </si>
  <si>
    <t>0 — 65,0 тыс. грн</t>
  </si>
  <si>
    <t>0 - 65,5 тыс. грн</t>
  </si>
  <si>
    <t>0 - 59,5 тыс. грн</t>
  </si>
  <si>
    <t>0 - 50 тыс. грн</t>
  </si>
  <si>
    <t>0 - 42,25 тыс. грн</t>
  </si>
  <si>
    <t>0 - 33,45 тыс. грн</t>
  </si>
  <si>
    <t>0 - 18,055 тыс.грн</t>
  </si>
  <si>
    <t>0 - 18,488 тыс.грн</t>
  </si>
  <si>
    <t>0 - 20,535 тыс.грн</t>
  </si>
  <si>
    <t xml:space="preserve">С1 </t>
  </si>
  <si>
    <t xml:space="preserve">С2 </t>
  </si>
  <si>
    <t>С2 границы</t>
  </si>
  <si>
    <t>0 — 66,0 тыс. грн</t>
  </si>
  <si>
    <t>Индекс валюты 2011 г - 2018 г (курс на конец соответствующего года)</t>
  </si>
  <si>
    <t xml:space="preserve">Индекс валюты </t>
  </si>
  <si>
    <t>0-78,2 тыс.грн</t>
  </si>
  <si>
    <t>0-76,49 тыс.грн</t>
  </si>
  <si>
    <t>0-73,5 тыс.грн</t>
  </si>
  <si>
    <t>0-70,5 тыс.грн</t>
  </si>
  <si>
    <t>0-69,8 тыс.грн</t>
  </si>
  <si>
    <t>0-55,7 тыс.грн</t>
  </si>
  <si>
    <t>С2 границы -         0-51,5 тыс.грн</t>
  </si>
  <si>
    <t>0-51,5 тыс.грн</t>
  </si>
  <si>
    <t>0-53,4</t>
  </si>
  <si>
    <t>0-48,10</t>
  </si>
  <si>
    <t>0 - 52,25 тыс. грн</t>
  </si>
  <si>
    <t>0 - 53 тыс. грн</t>
  </si>
  <si>
    <t>0 - 45,3 тыс. грн</t>
  </si>
  <si>
    <t>0 - 29,75 тыс. грн</t>
  </si>
  <si>
    <t>0 - 15,1 тыс.грн</t>
  </si>
  <si>
    <t>расчеты</t>
  </si>
</sst>
</file>

<file path=xl/styles.xml><?xml version="1.0" encoding="utf-8"?>
<styleSheet xmlns="http://schemas.openxmlformats.org/spreadsheetml/2006/main">
  <numFmts count="8">
    <numFmt numFmtId="176" formatCode="#,##0.0\ [$грн.-422]"/>
    <numFmt numFmtId="177" formatCode="0.0"/>
    <numFmt numFmtId="178" formatCode="#,##0.00\ [$грн.-422]"/>
    <numFmt numFmtId="179" formatCode="_ * #,##0.00_ ;_ * \-#,##0.00_ ;_ * &quot;-&quot;??_ ;_ @_ "/>
    <numFmt numFmtId="42" formatCode="_(&quot;$&quot;* #,##0_);_(&quot;$&quot;* \(#,##0\);_(&quot;$&quot;* &quot;-&quot;_);_(@_)"/>
    <numFmt numFmtId="180" formatCode="#,##0.0"/>
    <numFmt numFmtId="181" formatCode="_ * #,##0_ ;_ * \-#,##0_ ;_ * &quot;-&quot;_ ;_ @_ "/>
    <numFmt numFmtId="44" formatCode="_(&quot;$&quot;* #,##0.00_);_(&quot;$&quot;* \(#,##0.00\);_(&quot;$&quot;* &quot;-&quot;??_);_(@_)"/>
  </numFmts>
  <fonts count="44">
    <font>
      <sz val="11"/>
      <color theme="1"/>
      <name val="Calibri"/>
      <charset val="134"/>
      <scheme val="minor"/>
    </font>
    <font>
      <sz val="10"/>
      <name val="Arial Cyr"/>
      <charset val="204"/>
    </font>
    <font>
      <b/>
      <sz val="11"/>
      <color indexed="60"/>
      <name val="Calibri"/>
      <charset val="134"/>
      <scheme val="minor"/>
    </font>
    <font>
      <b/>
      <sz val="12"/>
      <name val="Arial Cyr"/>
      <charset val="204"/>
    </font>
    <font>
      <sz val="12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sz val="7"/>
      <name val="Arial Cyr"/>
      <charset val="204"/>
    </font>
    <font>
      <sz val="9"/>
      <name val="Arial Cyr"/>
      <charset val="204"/>
    </font>
    <font>
      <b/>
      <sz val="11"/>
      <name val="Arial"/>
      <charset val="204"/>
    </font>
    <font>
      <b/>
      <sz val="9"/>
      <name val="Arial"/>
      <charset val="204"/>
    </font>
    <font>
      <b/>
      <sz val="14"/>
      <name val="Arial"/>
      <charset val="204"/>
    </font>
    <font>
      <b/>
      <sz val="10"/>
      <name val="Arial Cyr"/>
      <charset val="204"/>
    </font>
    <font>
      <sz val="10"/>
      <name val="Arial"/>
      <charset val="204"/>
    </font>
    <font>
      <i/>
      <sz val="10"/>
      <name val="Arial Cyr"/>
      <charset val="204"/>
    </font>
    <font>
      <b/>
      <sz val="8"/>
      <name val="Arial"/>
      <charset val="204"/>
    </font>
    <font>
      <b/>
      <sz val="10"/>
      <name val="Arial"/>
      <charset val="204"/>
    </font>
    <font>
      <sz val="7"/>
      <name val="Arial Cyr"/>
      <charset val="204"/>
    </font>
    <font>
      <sz val="8"/>
      <name val="Arial Cyr"/>
      <charset val="204"/>
    </font>
    <font>
      <i/>
      <sz val="8"/>
      <name val="Arial Cyr"/>
      <charset val="204"/>
    </font>
    <font>
      <sz val="11"/>
      <name val="Arial Cyr"/>
      <charset val="204"/>
    </font>
    <font>
      <sz val="7"/>
      <name val="Arial"/>
      <charset val="204"/>
    </font>
    <font>
      <sz val="11"/>
      <name val="Arial"/>
      <charset val="204"/>
    </font>
    <font>
      <sz val="9"/>
      <name val="Arial"/>
      <charset val="20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4"/>
      <name val="Arial Cyr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5" tint="0.5999938962981"/>
        <bgColor indexed="22"/>
      </patternFill>
    </fill>
    <fill>
      <patternFill patternType="solid">
        <fgColor theme="7" tint="0.79998168889431"/>
        <bgColor indexed="3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9" tint="0.5999938962981"/>
        <bgColor indexed="34"/>
      </patternFill>
    </fill>
    <fill>
      <patternFill patternType="solid">
        <fgColor theme="9" tint="0.599993896298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rgb="FF00B0F0"/>
        <bgColor indexed="34"/>
      </patternFill>
    </fill>
    <fill>
      <patternFill patternType="solid">
        <fgColor indexed="52"/>
        <bgColor indexed="53"/>
      </patternFill>
    </fill>
    <fill>
      <patternFill patternType="solid">
        <fgColor indexed="34"/>
        <bgColor indexed="13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8"/>
        <bgColor indexed="64"/>
      </patternFill>
    </fill>
  </fills>
  <borders count="1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indexed="63"/>
      </right>
      <top/>
      <bottom style="medium">
        <color auto="1"/>
      </bottom>
      <diagonal/>
    </border>
    <border>
      <left style="thin">
        <color indexed="63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medium">
        <color indexed="8"/>
      </bottom>
      <diagonal/>
    </border>
    <border>
      <left/>
      <right/>
      <top/>
      <bottom style="thin">
        <color indexed="63"/>
      </bottom>
      <diagonal/>
    </border>
    <border>
      <left style="medium">
        <color auto="1"/>
      </left>
      <right/>
      <top style="medium">
        <color auto="1"/>
      </top>
      <bottom style="thin">
        <color indexed="63"/>
      </bottom>
      <diagonal/>
    </border>
    <border>
      <left style="medium">
        <color auto="1"/>
      </left>
      <right/>
      <top style="thin">
        <color indexed="63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 style="thin">
        <color indexed="63"/>
      </bottom>
      <diagonal/>
    </border>
    <border>
      <left style="thin">
        <color indexed="63"/>
      </left>
      <right style="medium">
        <color auto="1"/>
      </right>
      <top style="thin">
        <color indexed="63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/>
      <bottom style="thin">
        <color indexed="63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indexed="63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8"/>
      </bottom>
      <diagonal/>
    </border>
    <border>
      <left style="thin">
        <color indexed="63"/>
      </left>
      <right/>
      <top style="medium">
        <color auto="1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3"/>
      </right>
      <top style="medium">
        <color auto="1"/>
      </top>
      <bottom style="medium">
        <color auto="1"/>
      </bottom>
      <diagonal/>
    </border>
    <border>
      <left/>
      <right style="thin">
        <color indexed="63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indexed="63"/>
      </bottom>
      <diagonal/>
    </border>
    <border>
      <left/>
      <right/>
      <top style="thin">
        <color indexed="63"/>
      </top>
      <bottom style="medium">
        <color auto="1"/>
      </bottom>
      <diagonal/>
    </border>
    <border>
      <left style="thin">
        <color indexed="63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3"/>
      </right>
      <top style="thin">
        <color indexed="6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3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3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indexed="6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3"/>
      </right>
      <top style="thin">
        <color indexed="63"/>
      </top>
      <bottom style="medium">
        <color auto="1"/>
      </bottom>
      <diagonal/>
    </border>
    <border>
      <left/>
      <right style="thin">
        <color indexed="63"/>
      </right>
      <top style="medium">
        <color indexed="8"/>
      </top>
      <bottom/>
      <diagonal/>
    </border>
    <border>
      <left style="thin">
        <color indexed="63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63"/>
      </right>
      <top style="medium">
        <color indexed="8"/>
      </top>
      <bottom/>
      <diagonal/>
    </border>
    <border>
      <left/>
      <right style="thin">
        <color indexed="63"/>
      </right>
      <top style="medium">
        <color auto="1"/>
      </top>
      <bottom style="thin">
        <color indexed="63"/>
      </bottom>
      <diagonal/>
    </border>
    <border>
      <left/>
      <right style="medium">
        <color auto="1"/>
      </right>
      <top style="medium">
        <color auto="1"/>
      </top>
      <bottom style="thin">
        <color indexed="63"/>
      </bottom>
      <diagonal/>
    </border>
    <border>
      <left/>
      <right style="medium">
        <color auto="1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 style="thin">
        <color indexed="63"/>
      </bottom>
      <diagonal/>
    </border>
    <border>
      <left/>
      <right/>
      <top style="thin">
        <color indexed="63"/>
      </top>
      <bottom style="medium">
        <color indexed="8"/>
      </bottom>
      <diagonal/>
    </border>
    <border>
      <left style="medium">
        <color indexed="8"/>
      </left>
      <right/>
      <top style="thin">
        <color indexed="63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8"/>
      </right>
      <top/>
      <bottom style="thin">
        <color indexed="63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medium">
        <color indexed="8"/>
      </bottom>
      <diagonal/>
    </border>
    <border>
      <left style="thin">
        <color indexed="63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63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 style="medium">
        <color indexed="8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medium">
        <color indexed="8"/>
      </left>
      <right/>
      <top style="thin">
        <color indexed="63"/>
      </top>
      <bottom style="thin">
        <color indexed="63"/>
      </bottom>
      <diagonal/>
    </border>
    <border>
      <left style="hair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/>
      <right style="medium">
        <color indexed="8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medium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hair">
        <color indexed="8"/>
      </left>
      <right style="thin">
        <color indexed="63"/>
      </right>
      <top/>
      <bottom style="hair">
        <color indexed="8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/>
      <right style="hair">
        <color indexed="8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63"/>
      </left>
      <right style="hair">
        <color indexed="8"/>
      </right>
      <top style="thin">
        <color indexed="63"/>
      </top>
      <bottom style="hair">
        <color indexed="8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0" fillId="3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1" fillId="0" borderId="136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7" fillId="0" borderId="135" applyNumberFormat="0" applyFill="0" applyAlignment="0" applyProtection="0">
      <alignment vertical="center"/>
    </xf>
    <xf numFmtId="0" fontId="36" fillId="24" borderId="1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0" fillId="27" borderId="133" applyNumberFormat="0" applyFont="0" applyAlignment="0" applyProtection="0">
      <alignment vertical="center"/>
    </xf>
    <xf numFmtId="0" fontId="40" fillId="35" borderId="13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24" borderId="131" applyNumberForma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0" borderId="13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30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30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5" fillId="19" borderId="129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2" fillId="3" borderId="0" xfId="0" applyFont="1" applyFill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78" fontId="8" fillId="4" borderId="6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wrapText="1"/>
    </xf>
    <xf numFmtId="178" fontId="8" fillId="4" borderId="8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wrapText="1"/>
    </xf>
    <xf numFmtId="178" fontId="8" fillId="0" borderId="8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left" vertical="center"/>
    </xf>
    <xf numFmtId="178" fontId="5" fillId="6" borderId="10" xfId="0" applyNumberFormat="1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vertical="center"/>
    </xf>
    <xf numFmtId="180" fontId="5" fillId="0" borderId="13" xfId="0" applyNumberFormat="1" applyFont="1" applyFill="1" applyBorder="1" applyAlignment="1">
      <alignment horizontal="center" wrapText="1"/>
    </xf>
    <xf numFmtId="177" fontId="5" fillId="0" borderId="14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vertical="center"/>
    </xf>
    <xf numFmtId="0" fontId="12" fillId="0" borderId="3" xfId="0" applyFont="1" applyFill="1" applyBorder="1" applyAlignment="1"/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/>
    <xf numFmtId="0" fontId="6" fillId="0" borderId="17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left" vertical="center"/>
    </xf>
    <xf numFmtId="178" fontId="8" fillId="0" borderId="18" xfId="0" applyNumberFormat="1" applyFont="1" applyFill="1" applyBorder="1" applyAlignment="1">
      <alignment horizontal="center"/>
    </xf>
    <xf numFmtId="0" fontId="12" fillId="5" borderId="19" xfId="0" applyFont="1" applyFill="1" applyBorder="1" applyAlignment="1"/>
    <xf numFmtId="178" fontId="8" fillId="7" borderId="4" xfId="0" applyNumberFormat="1" applyFont="1" applyFill="1" applyBorder="1" applyAlignment="1">
      <alignment horizontal="center"/>
    </xf>
    <xf numFmtId="0" fontId="12" fillId="0" borderId="20" xfId="0" applyFont="1" applyFill="1" applyBorder="1" applyAlignment="1"/>
    <xf numFmtId="0" fontId="12" fillId="0" borderId="0" xfId="0" applyFont="1" applyFill="1" applyBorder="1" applyAlignment="1"/>
    <xf numFmtId="0" fontId="10" fillId="0" borderId="2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5" borderId="20" xfId="0" applyFont="1" applyFill="1" applyBorder="1" applyAlignment="1"/>
    <xf numFmtId="0" fontId="12" fillId="5" borderId="0" xfId="0" applyFont="1" applyFill="1" applyBorder="1" applyAlignment="1"/>
    <xf numFmtId="0" fontId="12" fillId="0" borderId="3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/>
    </xf>
    <xf numFmtId="178" fontId="8" fillId="0" borderId="20" xfId="0" applyNumberFormat="1" applyFont="1" applyFill="1" applyBorder="1" applyAlignment="1">
      <alignment horizontal="center"/>
    </xf>
    <xf numFmtId="0" fontId="12" fillId="5" borderId="3" xfId="0" applyFont="1" applyFill="1" applyBorder="1" applyAlignment="1"/>
    <xf numFmtId="178" fontId="8" fillId="5" borderId="20" xfId="0" applyNumberFormat="1" applyFont="1" applyFill="1" applyBorder="1" applyAlignment="1">
      <alignment horizontal="center"/>
    </xf>
    <xf numFmtId="178" fontId="8" fillId="8" borderId="6" xfId="0" applyNumberFormat="1" applyFont="1" applyFill="1" applyBorder="1" applyAlignment="1">
      <alignment horizontal="center"/>
    </xf>
    <xf numFmtId="178" fontId="8" fillId="8" borderId="8" xfId="0" applyNumberFormat="1" applyFont="1" applyFill="1" applyBorder="1" applyAlignment="1">
      <alignment horizontal="center"/>
    </xf>
    <xf numFmtId="2" fontId="1" fillId="9" borderId="21" xfId="0" applyNumberFormat="1" applyFont="1" applyFill="1" applyBorder="1" applyAlignment="1"/>
    <xf numFmtId="0" fontId="1" fillId="9" borderId="21" xfId="0" applyFont="1" applyFill="1" applyBorder="1" applyAlignment="1"/>
    <xf numFmtId="0" fontId="1" fillId="0" borderId="21" xfId="0" applyFont="1" applyFill="1" applyBorder="1" applyAlignment="1"/>
    <xf numFmtId="178" fontId="8" fillId="0" borderId="21" xfId="0" applyNumberFormat="1" applyFont="1" applyFill="1" applyBorder="1" applyAlignment="1"/>
    <xf numFmtId="180" fontId="8" fillId="0" borderId="21" xfId="0" applyNumberFormat="1" applyFont="1" applyFill="1" applyBorder="1" applyAlignment="1">
      <alignment horizontal="center"/>
    </xf>
    <xf numFmtId="178" fontId="8" fillId="0" borderId="22" xfId="0" applyNumberFormat="1" applyFont="1" applyFill="1" applyBorder="1" applyAlignment="1"/>
    <xf numFmtId="0" fontId="3" fillId="4" borderId="2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wrapText="1"/>
    </xf>
    <xf numFmtId="0" fontId="5" fillId="8" borderId="9" xfId="0" applyFont="1" applyFill="1" applyBorder="1" applyAlignment="1">
      <alignment horizontal="center" wrapText="1"/>
    </xf>
    <xf numFmtId="180" fontId="5" fillId="0" borderId="24" xfId="0" applyNumberFormat="1" applyFont="1" applyFill="1" applyBorder="1" applyAlignment="1">
      <alignment horizontal="center" wrapText="1"/>
    </xf>
    <xf numFmtId="180" fontId="5" fillId="8" borderId="13" xfId="0" applyNumberFormat="1" applyFont="1" applyFill="1" applyBorder="1" applyAlignment="1">
      <alignment horizontal="center" wrapText="1"/>
    </xf>
    <xf numFmtId="180" fontId="5" fillId="8" borderId="24" xfId="0" applyNumberFormat="1" applyFont="1" applyFill="1" applyBorder="1" applyAlignment="1">
      <alignment horizontal="center" wrapText="1"/>
    </xf>
    <xf numFmtId="177" fontId="5" fillId="0" borderId="25" xfId="0" applyNumberFormat="1" applyFont="1" applyFill="1" applyBorder="1" applyAlignment="1">
      <alignment horizontal="center" wrapText="1"/>
    </xf>
    <xf numFmtId="177" fontId="5" fillId="8" borderId="14" xfId="0" applyNumberFormat="1" applyFont="1" applyFill="1" applyBorder="1" applyAlignment="1">
      <alignment horizontal="center" wrapText="1"/>
    </xf>
    <xf numFmtId="177" fontId="5" fillId="8" borderId="25" xfId="0" applyNumberFormat="1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12" fillId="8" borderId="15" xfId="0" applyFont="1" applyFill="1" applyBorder="1" applyAlignment="1">
      <alignment horizontal="center"/>
    </xf>
    <xf numFmtId="0" fontId="7" fillId="8" borderId="24" xfId="0" applyFont="1" applyFill="1" applyBorder="1" applyAlignment="1">
      <alignment horizontal="center" wrapText="1"/>
    </xf>
    <xf numFmtId="0" fontId="12" fillId="0" borderId="26" xfId="0" applyFont="1" applyFill="1" applyBorder="1" applyAlignment="1"/>
    <xf numFmtId="0" fontId="6" fillId="8" borderId="17" xfId="0" applyFont="1" applyFill="1" applyBorder="1" applyAlignment="1">
      <alignment horizontal="center" wrapText="1"/>
    </xf>
    <xf numFmtId="0" fontId="12" fillId="8" borderId="26" xfId="0" applyFont="1" applyFill="1" applyBorder="1" applyAlignment="1"/>
    <xf numFmtId="0" fontId="10" fillId="0" borderId="27" xfId="0" applyFont="1" applyFill="1" applyBorder="1" applyAlignment="1">
      <alignment horizontal="center" vertical="center"/>
    </xf>
    <xf numFmtId="178" fontId="8" fillId="8" borderId="18" xfId="0" applyNumberFormat="1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 wrapText="1"/>
    </xf>
    <xf numFmtId="0" fontId="12" fillId="0" borderId="28" xfId="0" applyFont="1" applyFill="1" applyBorder="1" applyAlignment="1">
      <alignment horizontal="center" wrapText="1"/>
    </xf>
    <xf numFmtId="0" fontId="12" fillId="0" borderId="29" xfId="0" applyFont="1" applyFill="1" applyBorder="1" applyAlignment="1"/>
    <xf numFmtId="0" fontId="10" fillId="0" borderId="20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/>
    </xf>
    <xf numFmtId="0" fontId="12" fillId="5" borderId="30" xfId="0" applyFont="1" applyFill="1" applyBorder="1" applyAlignment="1"/>
    <xf numFmtId="0" fontId="1" fillId="9" borderId="31" xfId="0" applyFont="1" applyFill="1" applyBorder="1" applyAlignment="1"/>
    <xf numFmtId="0" fontId="1" fillId="0" borderId="31" xfId="0" applyFont="1" applyFill="1" applyBorder="1" applyAlignment="1"/>
    <xf numFmtId="180" fontId="1" fillId="0" borderId="31" xfId="0" applyNumberFormat="1" applyFont="1" applyFill="1" applyBorder="1" applyAlignment="1"/>
    <xf numFmtId="0" fontId="1" fillId="0" borderId="32" xfId="0" applyFont="1" applyFill="1" applyBorder="1" applyAlignment="1"/>
    <xf numFmtId="0" fontId="12" fillId="8" borderId="33" xfId="0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178" fontId="8" fillId="8" borderId="35" xfId="0" applyNumberFormat="1" applyFont="1" applyFill="1" applyBorder="1" applyAlignment="1">
      <alignment horizontal="center"/>
    </xf>
    <xf numFmtId="178" fontId="8" fillId="7" borderId="36" xfId="0" applyNumberFormat="1" applyFont="1" applyFill="1" applyBorder="1" applyAlignment="1">
      <alignment horizontal="center"/>
    </xf>
    <xf numFmtId="0" fontId="12" fillId="0" borderId="37" xfId="0" applyFont="1" applyFill="1" applyBorder="1" applyAlignment="1">
      <alignment horizontal="center" wrapText="1"/>
    </xf>
    <xf numFmtId="0" fontId="12" fillId="0" borderId="38" xfId="0" applyFont="1" applyFill="1" applyBorder="1" applyAlignment="1">
      <alignment horizontal="center" wrapText="1"/>
    </xf>
    <xf numFmtId="0" fontId="13" fillId="0" borderId="33" xfId="0" applyFont="1" applyFill="1" applyBorder="1" applyAlignment="1">
      <alignment horizontal="center" vertical="center"/>
    </xf>
    <xf numFmtId="0" fontId="12" fillId="0" borderId="39" xfId="0" applyFont="1" applyFill="1" applyBorder="1" applyAlignment="1"/>
    <xf numFmtId="0" fontId="12" fillId="0" borderId="17" xfId="0" applyFont="1" applyFill="1" applyBorder="1" applyAlignment="1"/>
    <xf numFmtId="0" fontId="12" fillId="0" borderId="34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178" fontId="8" fillId="0" borderId="34" xfId="0" applyNumberFormat="1" applyFont="1" applyFill="1" applyBorder="1" applyAlignment="1">
      <alignment horizontal="center"/>
    </xf>
    <xf numFmtId="0" fontId="12" fillId="5" borderId="40" xfId="0" applyFont="1" applyFill="1" applyBorder="1" applyAlignment="1"/>
    <xf numFmtId="0" fontId="12" fillId="5" borderId="41" xfId="0" applyFont="1" applyFill="1" applyBorder="1" applyAlignment="1"/>
    <xf numFmtId="178" fontId="8" fillId="5" borderId="42" xfId="0" applyNumberFormat="1" applyFont="1" applyFill="1" applyBorder="1" applyAlignment="1">
      <alignment horizontal="center"/>
    </xf>
    <xf numFmtId="178" fontId="8" fillId="11" borderId="6" xfId="0" applyNumberFormat="1" applyFont="1" applyFill="1" applyBorder="1" applyAlignment="1">
      <alignment horizontal="center"/>
    </xf>
    <xf numFmtId="178" fontId="8" fillId="11" borderId="8" xfId="0" applyNumberFormat="1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6" fillId="12" borderId="43" xfId="0" applyFont="1" applyFill="1" applyBorder="1" applyAlignment="1">
      <alignment horizontal="center" wrapText="1"/>
    </xf>
    <xf numFmtId="0" fontId="5" fillId="8" borderId="44" xfId="0" applyFont="1" applyFill="1" applyBorder="1" applyAlignment="1">
      <alignment horizontal="center" wrapText="1"/>
    </xf>
    <xf numFmtId="178" fontId="8" fillId="13" borderId="17" xfId="0" applyNumberFormat="1" applyFont="1" applyFill="1" applyBorder="1" applyAlignment="1">
      <alignment horizontal="center"/>
    </xf>
    <xf numFmtId="0" fontId="5" fillId="8" borderId="45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/>
    </xf>
    <xf numFmtId="0" fontId="5" fillId="8" borderId="46" xfId="0" applyFont="1" applyFill="1" applyBorder="1" applyAlignment="1">
      <alignment horizontal="center" wrapText="1"/>
    </xf>
    <xf numFmtId="0" fontId="10" fillId="6" borderId="47" xfId="0" applyFont="1" applyFill="1" applyBorder="1" applyAlignment="1">
      <alignment horizontal="center" vertical="center"/>
    </xf>
    <xf numFmtId="178" fontId="5" fillId="5" borderId="4" xfId="0" applyNumberFormat="1" applyFont="1" applyFill="1" applyBorder="1" applyAlignment="1">
      <alignment horizontal="center"/>
    </xf>
    <xf numFmtId="180" fontId="5" fillId="8" borderId="48" xfId="0" applyNumberFormat="1" applyFont="1" applyFill="1" applyBorder="1" applyAlignment="1">
      <alignment horizontal="center" wrapText="1"/>
    </xf>
    <xf numFmtId="180" fontId="5" fillId="13" borderId="13" xfId="0" applyNumberFormat="1" applyFont="1" applyFill="1" applyBorder="1" applyAlignment="1">
      <alignment horizontal="center" wrapText="1"/>
    </xf>
    <xf numFmtId="177" fontId="5" fillId="8" borderId="49" xfId="0" applyNumberFormat="1" applyFont="1" applyFill="1" applyBorder="1" applyAlignment="1">
      <alignment horizontal="center" wrapText="1"/>
    </xf>
    <xf numFmtId="177" fontId="5" fillId="13" borderId="14" xfId="0" applyNumberFormat="1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wrapText="1"/>
    </xf>
    <xf numFmtId="0" fontId="12" fillId="13" borderId="50" xfId="0" applyFont="1" applyFill="1" applyBorder="1" applyAlignment="1">
      <alignment horizontal="center" vertical="center"/>
    </xf>
    <xf numFmtId="0" fontId="12" fillId="8" borderId="51" xfId="0" applyFont="1" applyFill="1" applyBorder="1" applyAlignment="1">
      <alignment horizontal="center"/>
    </xf>
    <xf numFmtId="0" fontId="12" fillId="8" borderId="16" xfId="0" applyFont="1" applyFill="1" applyBorder="1" applyAlignment="1"/>
    <xf numFmtId="0" fontId="6" fillId="13" borderId="17" xfId="0" applyFont="1" applyFill="1" applyBorder="1" applyAlignment="1">
      <alignment horizontal="center" wrapText="1"/>
    </xf>
    <xf numFmtId="0" fontId="10" fillId="8" borderId="45" xfId="0" applyFont="1" applyFill="1" applyBorder="1" applyAlignment="1">
      <alignment horizontal="center" vertical="center"/>
    </xf>
    <xf numFmtId="178" fontId="8" fillId="13" borderId="52" xfId="0" applyNumberFormat="1" applyFont="1" applyFill="1" applyBorder="1" applyAlignment="1">
      <alignment horizontal="center"/>
    </xf>
    <xf numFmtId="0" fontId="5" fillId="7" borderId="53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wrapText="1"/>
    </xf>
    <xf numFmtId="0" fontId="12" fillId="0" borderId="51" xfId="0" applyFont="1" applyFill="1" applyBorder="1" applyAlignment="1">
      <alignment horizontal="center"/>
    </xf>
    <xf numFmtId="178" fontId="8" fillId="0" borderId="5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2" fillId="5" borderId="55" xfId="0" applyFont="1" applyFill="1" applyBorder="1" applyAlignment="1">
      <alignment horizontal="center"/>
    </xf>
    <xf numFmtId="178" fontId="8" fillId="5" borderId="56" xfId="0" applyNumberFormat="1" applyFont="1" applyFill="1" applyBorder="1" applyAlignment="1">
      <alignment horizontal="center"/>
    </xf>
    <xf numFmtId="0" fontId="12" fillId="5" borderId="57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 wrapText="1"/>
    </xf>
    <xf numFmtId="0" fontId="5" fillId="11" borderId="9" xfId="0" applyFont="1" applyFill="1" applyBorder="1" applyAlignment="1">
      <alignment horizontal="center" wrapText="1"/>
    </xf>
    <xf numFmtId="0" fontId="5" fillId="11" borderId="58" xfId="0" applyFont="1" applyFill="1" applyBorder="1" applyAlignment="1">
      <alignment horizontal="center" wrapText="1"/>
    </xf>
    <xf numFmtId="0" fontId="7" fillId="13" borderId="59" xfId="0" applyFont="1" applyFill="1" applyBorder="1" applyAlignment="1">
      <alignment horizontal="center" wrapText="1"/>
    </xf>
    <xf numFmtId="0" fontId="6" fillId="13" borderId="43" xfId="0" applyFont="1" applyFill="1" applyBorder="1" applyAlignment="1">
      <alignment horizontal="center" wrapText="1"/>
    </xf>
    <xf numFmtId="0" fontId="5" fillId="13" borderId="60" xfId="0" applyFont="1" applyFill="1" applyBorder="1" applyAlignment="1">
      <alignment horizontal="center" wrapText="1"/>
    </xf>
    <xf numFmtId="178" fontId="8" fillId="13" borderId="61" xfId="0" applyNumberFormat="1" applyFont="1" applyFill="1" applyBorder="1" applyAlignment="1">
      <alignment horizontal="center"/>
    </xf>
    <xf numFmtId="0" fontId="5" fillId="13" borderId="62" xfId="0" applyFont="1" applyFill="1" applyBorder="1" applyAlignment="1">
      <alignment horizontal="center" wrapText="1"/>
    </xf>
    <xf numFmtId="0" fontId="14" fillId="13" borderId="63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180" fontId="5" fillId="13" borderId="24" xfId="0" applyNumberFormat="1" applyFont="1" applyFill="1" applyBorder="1" applyAlignment="1">
      <alignment horizontal="center" wrapText="1"/>
    </xf>
    <xf numFmtId="177" fontId="5" fillId="13" borderId="25" xfId="0" applyNumberFormat="1" applyFont="1" applyFill="1" applyBorder="1" applyAlignment="1">
      <alignment horizontal="center" wrapText="1"/>
    </xf>
    <xf numFmtId="0" fontId="7" fillId="13" borderId="24" xfId="0" applyFont="1" applyFill="1" applyBorder="1" applyAlignment="1">
      <alignment horizontal="center" vertical="center" wrapText="1"/>
    </xf>
    <xf numFmtId="0" fontId="12" fillId="13" borderId="38" xfId="0" applyFont="1" applyFill="1" applyBorder="1" applyAlignment="1">
      <alignment horizontal="center" vertical="center"/>
    </xf>
    <xf numFmtId="0" fontId="12" fillId="13" borderId="64" xfId="0" applyFont="1" applyFill="1" applyBorder="1" applyAlignment="1"/>
    <xf numFmtId="0" fontId="12" fillId="13" borderId="51" xfId="0" applyFont="1" applyFill="1" applyBorder="1" applyAlignment="1">
      <alignment horizontal="center"/>
    </xf>
    <xf numFmtId="0" fontId="12" fillId="13" borderId="39" xfId="0" applyFont="1" applyFill="1" applyBorder="1" applyAlignment="1"/>
    <xf numFmtId="0" fontId="10" fillId="13" borderId="27" xfId="0" applyFont="1" applyFill="1" applyBorder="1" applyAlignment="1">
      <alignment horizontal="center" vertical="center"/>
    </xf>
    <xf numFmtId="178" fontId="8" fillId="13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/>
    </xf>
    <xf numFmtId="0" fontId="12" fillId="5" borderId="40" xfId="0" applyFont="1" applyFill="1" applyBorder="1" applyAlignment="1">
      <alignment horizontal="center"/>
    </xf>
    <xf numFmtId="178" fontId="8" fillId="11" borderId="17" xfId="0" applyNumberFormat="1" applyFont="1" applyFill="1" applyBorder="1" applyAlignment="1">
      <alignment horizontal="center"/>
    </xf>
    <xf numFmtId="0" fontId="5" fillId="11" borderId="60" xfId="0" applyFont="1" applyFill="1" applyBorder="1" applyAlignment="1">
      <alignment horizontal="center" wrapText="1"/>
    </xf>
    <xf numFmtId="178" fontId="8" fillId="11" borderId="61" xfId="0" applyNumberFormat="1" applyFont="1" applyFill="1" applyBorder="1" applyAlignment="1">
      <alignment horizontal="center"/>
    </xf>
    <xf numFmtId="0" fontId="5" fillId="11" borderId="62" xfId="0" applyFont="1" applyFill="1" applyBorder="1" applyAlignment="1">
      <alignment horizontal="center" wrapText="1"/>
    </xf>
    <xf numFmtId="0" fontId="6" fillId="12" borderId="65" xfId="0" applyFont="1" applyFill="1" applyBorder="1" applyAlignment="1">
      <alignment horizontal="center" wrapText="1"/>
    </xf>
    <xf numFmtId="0" fontId="6" fillId="13" borderId="66" xfId="0" applyFont="1" applyFill="1" applyBorder="1" applyAlignment="1">
      <alignment horizontal="center" wrapText="1"/>
    </xf>
    <xf numFmtId="0" fontId="5" fillId="13" borderId="67" xfId="0" applyFont="1" applyFill="1" applyBorder="1" applyAlignment="1">
      <alignment horizontal="center" wrapText="1"/>
    </xf>
    <xf numFmtId="178" fontId="8" fillId="13" borderId="68" xfId="0" applyNumberFormat="1" applyFont="1" applyFill="1" applyBorder="1" applyAlignment="1">
      <alignment horizontal="center"/>
    </xf>
    <xf numFmtId="178" fontId="8" fillId="13" borderId="28" xfId="0" applyNumberFormat="1" applyFont="1" applyFill="1" applyBorder="1" applyAlignment="1">
      <alignment horizontal="center"/>
    </xf>
    <xf numFmtId="0" fontId="5" fillId="13" borderId="39" xfId="0" applyFont="1" applyFill="1" applyBorder="1" applyAlignment="1">
      <alignment horizontal="center" wrapText="1"/>
    </xf>
    <xf numFmtId="178" fontId="8" fillId="13" borderId="29" xfId="0" applyNumberFormat="1" applyFont="1" applyFill="1" applyBorder="1" applyAlignment="1">
      <alignment horizontal="center"/>
    </xf>
    <xf numFmtId="0" fontId="14" fillId="13" borderId="29" xfId="0" applyFont="1" applyFill="1" applyBorder="1" applyAlignment="1">
      <alignment horizontal="center"/>
    </xf>
    <xf numFmtId="178" fontId="5" fillId="5" borderId="36" xfId="0" applyNumberFormat="1" applyFont="1" applyFill="1" applyBorder="1" applyAlignment="1">
      <alignment horizontal="center"/>
    </xf>
    <xf numFmtId="180" fontId="5" fillId="13" borderId="69" xfId="0" applyNumberFormat="1" applyFont="1" applyFill="1" applyBorder="1" applyAlignment="1">
      <alignment horizontal="center" wrapText="1"/>
    </xf>
    <xf numFmtId="177" fontId="5" fillId="13" borderId="70" xfId="0" applyNumberFormat="1" applyFont="1" applyFill="1" applyBorder="1" applyAlignment="1">
      <alignment horizontal="center" wrapText="1"/>
    </xf>
    <xf numFmtId="0" fontId="12" fillId="13" borderId="38" xfId="0" applyFont="1" applyFill="1" applyBorder="1" applyAlignment="1"/>
    <xf numFmtId="0" fontId="12" fillId="13" borderId="37" xfId="0" applyFont="1" applyFill="1" applyBorder="1" applyAlignment="1"/>
    <xf numFmtId="0" fontId="12" fillId="13" borderId="17" xfId="0" applyFont="1" applyFill="1" applyBorder="1" applyAlignment="1"/>
    <xf numFmtId="0" fontId="10" fillId="13" borderId="17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/>
    </xf>
    <xf numFmtId="0" fontId="5" fillId="11" borderId="67" xfId="0" applyFont="1" applyFill="1" applyBorder="1" applyAlignment="1">
      <alignment horizontal="center" wrapText="1"/>
    </xf>
    <xf numFmtId="178" fontId="8" fillId="11" borderId="20" xfId="0" applyNumberFormat="1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 wrapText="1"/>
    </xf>
    <xf numFmtId="178" fontId="8" fillId="11" borderId="38" xfId="0" applyNumberFormat="1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 wrapText="1"/>
    </xf>
    <xf numFmtId="0" fontId="7" fillId="13" borderId="71" xfId="0" applyFont="1" applyFill="1" applyBorder="1" applyAlignment="1">
      <alignment horizontal="center" wrapText="1"/>
    </xf>
    <xf numFmtId="0" fontId="5" fillId="13" borderId="72" xfId="0" applyFont="1" applyFill="1" applyBorder="1" applyAlignment="1">
      <alignment horizontal="center" wrapText="1"/>
    </xf>
    <xf numFmtId="178" fontId="8" fillId="13" borderId="38" xfId="0" applyNumberFormat="1" applyFont="1" applyFill="1" applyBorder="1" applyAlignment="1">
      <alignment horizontal="center"/>
    </xf>
    <xf numFmtId="0" fontId="5" fillId="13" borderId="37" xfId="0" applyFont="1" applyFill="1" applyBorder="1" applyAlignment="1">
      <alignment horizontal="center" wrapText="1"/>
    </xf>
    <xf numFmtId="0" fontId="14" fillId="13" borderId="0" xfId="0" applyFont="1" applyFill="1" applyBorder="1" applyAlignment="1">
      <alignment horizontal="center"/>
    </xf>
    <xf numFmtId="0" fontId="10" fillId="5" borderId="53" xfId="0" applyFont="1" applyFill="1" applyBorder="1" applyAlignment="1">
      <alignment horizontal="center" vertical="center"/>
    </xf>
    <xf numFmtId="178" fontId="5" fillId="5" borderId="73" xfId="0" applyNumberFormat="1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wrapText="1"/>
    </xf>
    <xf numFmtId="0" fontId="12" fillId="0" borderId="62" xfId="0" applyFont="1" applyFill="1" applyBorder="1" applyAlignment="1"/>
    <xf numFmtId="0" fontId="10" fillId="0" borderId="62" xfId="0" applyFont="1" applyFill="1" applyBorder="1" applyAlignment="1">
      <alignment horizontal="center" vertical="center"/>
    </xf>
    <xf numFmtId="0" fontId="12" fillId="5" borderId="74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 wrapText="1"/>
    </xf>
    <xf numFmtId="0" fontId="5" fillId="11" borderId="72" xfId="0" applyFont="1" applyFill="1" applyBorder="1" applyAlignment="1">
      <alignment horizontal="center" wrapText="1"/>
    </xf>
    <xf numFmtId="0" fontId="1" fillId="9" borderId="0" xfId="0" applyFont="1" applyFill="1" applyBorder="1" applyAlignment="1"/>
    <xf numFmtId="2" fontId="1" fillId="9" borderId="75" xfId="0" applyNumberFormat="1" applyFont="1" applyFill="1" applyBorder="1" applyAlignment="1"/>
    <xf numFmtId="0" fontId="1" fillId="9" borderId="75" xfId="0" applyFont="1" applyFill="1" applyBorder="1" applyAlignment="1"/>
    <xf numFmtId="0" fontId="1" fillId="0" borderId="75" xfId="0" applyFont="1" applyFill="1" applyBorder="1" applyAlignment="1"/>
    <xf numFmtId="178" fontId="8" fillId="0" borderId="75" xfId="0" applyNumberFormat="1" applyFont="1" applyFill="1" applyBorder="1" applyAlignment="1"/>
    <xf numFmtId="180" fontId="1" fillId="0" borderId="0" xfId="0" applyNumberFormat="1" applyFont="1" applyFill="1" applyBorder="1" applyAlignment="1"/>
    <xf numFmtId="180" fontId="8" fillId="0" borderId="75" xfId="0" applyNumberFormat="1" applyFont="1" applyFill="1" applyBorder="1" applyAlignment="1">
      <alignment horizontal="center"/>
    </xf>
    <xf numFmtId="0" fontId="1" fillId="0" borderId="76" xfId="0" applyFont="1" applyFill="1" applyBorder="1" applyAlignment="1"/>
    <xf numFmtId="178" fontId="8" fillId="0" borderId="77" xfId="0" applyNumberFormat="1" applyFont="1" applyFill="1" applyBorder="1" applyAlignment="1"/>
    <xf numFmtId="0" fontId="7" fillId="13" borderId="78" xfId="0" applyFont="1" applyFill="1" applyBorder="1" applyAlignment="1">
      <alignment horizontal="center" wrapText="1"/>
    </xf>
    <xf numFmtId="0" fontId="6" fillId="12" borderId="79" xfId="0" applyFont="1" applyFill="1" applyBorder="1" applyAlignment="1">
      <alignment horizontal="center" wrapText="1"/>
    </xf>
    <xf numFmtId="0" fontId="10" fillId="5" borderId="49" xfId="0" applyFont="1" applyFill="1" applyBorder="1" applyAlignment="1">
      <alignment horizontal="center" vertical="center"/>
    </xf>
    <xf numFmtId="4" fontId="12" fillId="0" borderId="80" xfId="0" applyNumberFormat="1" applyFont="1" applyFill="1" applyBorder="1" applyAlignment="1">
      <alignment horizontal="center"/>
    </xf>
    <xf numFmtId="0" fontId="12" fillId="0" borderId="81" xfId="0" applyFont="1" applyFill="1" applyBorder="1" applyAlignment="1">
      <alignment horizontal="center" wrapText="1"/>
    </xf>
    <xf numFmtId="0" fontId="12" fillId="0" borderId="82" xfId="0" applyFont="1" applyFill="1" applyBorder="1" applyAlignment="1"/>
    <xf numFmtId="0" fontId="10" fillId="0" borderId="82" xfId="0" applyFont="1" applyFill="1" applyBorder="1" applyAlignment="1">
      <alignment horizontal="center" vertical="center"/>
    </xf>
    <xf numFmtId="0" fontId="12" fillId="5" borderId="83" xfId="0" applyFont="1" applyFill="1" applyBorder="1" applyAlignment="1">
      <alignment horizontal="center"/>
    </xf>
    <xf numFmtId="0" fontId="1" fillId="9" borderId="63" xfId="0" applyFont="1" applyFill="1" applyBorder="1" applyAlignment="1"/>
    <xf numFmtId="0" fontId="1" fillId="0" borderId="63" xfId="0" applyFont="1" applyFill="1" applyBorder="1" applyAlignment="1"/>
    <xf numFmtId="180" fontId="1" fillId="0" borderId="63" xfId="0" applyNumberFormat="1" applyFont="1" applyFill="1" applyBorder="1" applyAlignment="1"/>
    <xf numFmtId="0" fontId="1" fillId="0" borderId="84" xfId="0" applyFont="1" applyFill="1" applyBorder="1" applyAlignment="1"/>
    <xf numFmtId="0" fontId="6" fillId="13" borderId="65" xfId="0" applyFont="1" applyFill="1" applyBorder="1" applyAlignment="1">
      <alignment horizontal="center" wrapText="1"/>
    </xf>
    <xf numFmtId="178" fontId="5" fillId="5" borderId="85" xfId="0" applyNumberFormat="1" applyFont="1" applyFill="1" applyBorder="1" applyAlignment="1">
      <alignment horizontal="center"/>
    </xf>
    <xf numFmtId="0" fontId="12" fillId="0" borderId="80" xfId="0" applyFont="1" applyFill="1" applyBorder="1" applyAlignment="1">
      <alignment horizontal="center"/>
    </xf>
    <xf numFmtId="0" fontId="6" fillId="0" borderId="86" xfId="0" applyFont="1" applyFill="1" applyBorder="1" applyAlignment="1">
      <alignment horizontal="center" wrapText="1"/>
    </xf>
    <xf numFmtId="0" fontId="7" fillId="0" borderId="87" xfId="0" applyFont="1" applyFill="1" applyBorder="1" applyAlignment="1">
      <alignment horizontal="center" wrapText="1"/>
    </xf>
    <xf numFmtId="0" fontId="6" fillId="0" borderId="88" xfId="0" applyFont="1" applyFill="1" applyBorder="1" applyAlignment="1">
      <alignment horizontal="center" wrapText="1"/>
    </xf>
    <xf numFmtId="178" fontId="8" fillId="0" borderId="89" xfId="0" applyNumberFormat="1" applyFont="1" applyFill="1" applyBorder="1" applyAlignment="1">
      <alignment horizontal="center"/>
    </xf>
    <xf numFmtId="0" fontId="5" fillId="0" borderId="90" xfId="0" applyFont="1" applyFill="1" applyBorder="1" applyAlignment="1">
      <alignment horizontal="center" wrapText="1"/>
    </xf>
    <xf numFmtId="178" fontId="8" fillId="0" borderId="35" xfId="0" applyNumberFormat="1" applyFont="1" applyFill="1" applyBorder="1" applyAlignment="1">
      <alignment horizontal="center"/>
    </xf>
    <xf numFmtId="0" fontId="5" fillId="0" borderId="91" xfId="0" applyFont="1" applyFill="1" applyBorder="1" applyAlignment="1">
      <alignment horizontal="center" wrapText="1"/>
    </xf>
    <xf numFmtId="0" fontId="14" fillId="0" borderId="63" xfId="0" applyFont="1" applyFill="1" applyBorder="1" applyAlignment="1">
      <alignment horizontal="center"/>
    </xf>
    <xf numFmtId="178" fontId="5" fillId="5" borderId="92" xfId="0" applyNumberFormat="1" applyFont="1" applyFill="1" applyBorder="1" applyAlignment="1">
      <alignment horizontal="center"/>
    </xf>
    <xf numFmtId="180" fontId="5" fillId="0" borderId="93" xfId="0" applyNumberFormat="1" applyFont="1" applyFill="1" applyBorder="1" applyAlignment="1">
      <alignment horizontal="center" wrapText="1"/>
    </xf>
    <xf numFmtId="180" fontId="5" fillId="0" borderId="94" xfId="0" applyNumberFormat="1" applyFont="1" applyFill="1" applyBorder="1" applyAlignment="1">
      <alignment horizontal="center" wrapText="1"/>
    </xf>
    <xf numFmtId="180" fontId="5" fillId="0" borderId="95" xfId="0" applyNumberFormat="1" applyFont="1" applyFill="1" applyBorder="1" applyAlignment="1">
      <alignment horizontal="center" wrapText="1"/>
    </xf>
    <xf numFmtId="177" fontId="5" fillId="0" borderId="96" xfId="0" applyNumberFormat="1" applyFont="1" applyFill="1" applyBorder="1" applyAlignment="1">
      <alignment horizontal="center" wrapText="1"/>
    </xf>
    <xf numFmtId="177" fontId="5" fillId="0" borderId="11" xfId="0" applyNumberFormat="1" applyFont="1" applyFill="1" applyBorder="1" applyAlignment="1">
      <alignment horizontal="center" wrapText="1"/>
    </xf>
    <xf numFmtId="177" fontId="5" fillId="0" borderId="97" xfId="0" applyNumberFormat="1" applyFont="1" applyFill="1" applyBorder="1" applyAlignment="1">
      <alignment horizontal="center" wrapText="1"/>
    </xf>
    <xf numFmtId="0" fontId="12" fillId="0" borderId="98" xfId="0" applyFont="1" applyFill="1" applyBorder="1" applyAlignment="1">
      <alignment horizontal="center"/>
    </xf>
    <xf numFmtId="0" fontId="12" fillId="0" borderId="94" xfId="0" applyFont="1" applyFill="1" applyBorder="1" applyAlignment="1"/>
    <xf numFmtId="0" fontId="12" fillId="0" borderId="99" xfId="0" applyFont="1" applyFill="1" applyBorder="1" applyAlignment="1">
      <alignment horizontal="center"/>
    </xf>
    <xf numFmtId="0" fontId="12" fillId="0" borderId="100" xfId="0" applyFont="1" applyFill="1" applyBorder="1" applyAlignment="1"/>
    <xf numFmtId="0" fontId="12" fillId="0" borderId="101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/>
    </xf>
    <xf numFmtId="178" fontId="8" fillId="7" borderId="102" xfId="0" applyNumberFormat="1" applyFont="1" applyFill="1" applyBorder="1" applyAlignment="1">
      <alignment horizontal="center"/>
    </xf>
    <xf numFmtId="0" fontId="5" fillId="7" borderId="103" xfId="0" applyFont="1" applyFill="1" applyBorder="1" applyAlignment="1">
      <alignment horizontal="center"/>
    </xf>
    <xf numFmtId="178" fontId="8" fillId="5" borderId="104" xfId="0" applyNumberFormat="1" applyFont="1" applyFill="1" applyBorder="1" applyAlignment="1">
      <alignment horizontal="center"/>
    </xf>
    <xf numFmtId="0" fontId="12" fillId="0" borderId="12" xfId="0" applyFont="1" applyFill="1" applyBorder="1" applyAlignment="1"/>
    <xf numFmtId="0" fontId="10" fillId="0" borderId="46" xfId="0" applyFont="1" applyFill="1" applyBorder="1" applyAlignment="1">
      <alignment horizontal="left" vertical="center"/>
    </xf>
    <xf numFmtId="0" fontId="12" fillId="5" borderId="46" xfId="0" applyFont="1" applyFill="1" applyBorder="1" applyAlignment="1"/>
    <xf numFmtId="0" fontId="13" fillId="0" borderId="98" xfId="0" applyFont="1" applyFill="1" applyBorder="1" applyAlignment="1">
      <alignment horizontal="center" vertical="center"/>
    </xf>
    <xf numFmtId="0" fontId="12" fillId="0" borderId="94" xfId="0" applyFont="1" applyFill="1" applyBorder="1" applyAlignment="1">
      <alignment horizontal="center" wrapText="1"/>
    </xf>
    <xf numFmtId="0" fontId="13" fillId="0" borderId="99" xfId="0" applyFont="1" applyFill="1" applyBorder="1" applyAlignment="1">
      <alignment horizontal="center" vertical="center"/>
    </xf>
    <xf numFmtId="178" fontId="8" fillId="0" borderId="101" xfId="0" applyNumberFormat="1" applyFont="1" applyFill="1" applyBorder="1" applyAlignment="1">
      <alignment horizontal="center"/>
    </xf>
    <xf numFmtId="178" fontId="8" fillId="5" borderId="105" xfId="0" applyNumberFormat="1" applyFont="1" applyFill="1" applyBorder="1" applyAlignment="1">
      <alignment horizontal="center"/>
    </xf>
    <xf numFmtId="0" fontId="12" fillId="5" borderId="106" xfId="0" applyFont="1" applyFill="1" applyBorder="1" applyAlignment="1">
      <alignment horizontal="center"/>
    </xf>
    <xf numFmtId="178" fontId="8" fillId="5" borderId="107" xfId="0" applyNumberFormat="1" applyFont="1" applyFill="1" applyBorder="1" applyAlignment="1">
      <alignment horizontal="center"/>
    </xf>
    <xf numFmtId="178" fontId="8" fillId="14" borderId="35" xfId="0" applyNumberFormat="1" applyFont="1" applyFill="1" applyBorder="1" applyAlignment="1">
      <alignment horizontal="center"/>
    </xf>
    <xf numFmtId="0" fontId="5" fillId="14" borderId="46" xfId="0" applyFont="1" applyFill="1" applyBorder="1" applyAlignment="1">
      <alignment horizontal="center" wrapText="1"/>
    </xf>
    <xf numFmtId="178" fontId="8" fillId="14" borderId="8" xfId="0" applyNumberFormat="1" applyFont="1" applyFill="1" applyBorder="1" applyAlignment="1">
      <alignment horizontal="center"/>
    </xf>
    <xf numFmtId="2" fontId="1" fillId="14" borderId="0" xfId="0" applyNumberFormat="1" applyFont="1" applyFill="1" applyBorder="1" applyAlignment="1"/>
    <xf numFmtId="0" fontId="1" fillId="14" borderId="31" xfId="0" applyFont="1" applyFill="1" applyBorder="1" applyAlignment="1"/>
    <xf numFmtId="2" fontId="1" fillId="14" borderId="21" xfId="0" applyNumberFormat="1" applyFont="1" applyFill="1" applyBorder="1" applyAlignment="1"/>
    <xf numFmtId="0" fontId="1" fillId="14" borderId="21" xfId="0" applyFont="1" applyFill="1" applyBorder="1" applyAlignment="1"/>
    <xf numFmtId="178" fontId="8" fillId="0" borderId="0" xfId="0" applyNumberFormat="1" applyFont="1" applyFill="1" applyBorder="1" applyAlignment="1"/>
    <xf numFmtId="180" fontId="8" fillId="0" borderId="0" xfId="0" applyNumberFormat="1" applyFont="1" applyFill="1" applyBorder="1" applyAlignment="1">
      <alignment horizontal="center"/>
    </xf>
    <xf numFmtId="178" fontId="8" fillId="0" borderId="76" xfId="0" applyNumberFormat="1" applyFont="1" applyFill="1" applyBorder="1" applyAlignment="1"/>
    <xf numFmtId="0" fontId="6" fillId="4" borderId="88" xfId="0" applyFont="1" applyFill="1" applyBorder="1" applyAlignment="1">
      <alignment horizontal="center" wrapText="1"/>
    </xf>
    <xf numFmtId="0" fontId="5" fillId="0" borderId="46" xfId="0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/>
    </xf>
    <xf numFmtId="178" fontId="8" fillId="4" borderId="21" xfId="0" applyNumberFormat="1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178" fontId="5" fillId="5" borderId="10" xfId="0" applyNumberFormat="1" applyFont="1" applyFill="1" applyBorder="1" applyAlignment="1">
      <alignment horizontal="center"/>
    </xf>
    <xf numFmtId="0" fontId="5" fillId="5" borderId="103" xfId="0" applyFont="1" applyFill="1" applyBorder="1" applyAlignment="1">
      <alignment horizontal="center"/>
    </xf>
    <xf numFmtId="178" fontId="8" fillId="7" borderId="104" xfId="0" applyNumberFormat="1" applyFont="1" applyFill="1" applyBorder="1" applyAlignment="1">
      <alignment horizontal="center"/>
    </xf>
    <xf numFmtId="2" fontId="1" fillId="0" borderId="21" xfId="0" applyNumberFormat="1" applyFont="1" applyFill="1" applyBorder="1" applyAlignment="1"/>
    <xf numFmtId="0" fontId="7" fillId="4" borderId="87" xfId="0" applyFont="1" applyFill="1" applyBorder="1" applyAlignment="1">
      <alignment horizontal="center" wrapText="1"/>
    </xf>
    <xf numFmtId="0" fontId="6" fillId="0" borderId="99" xfId="0" applyFont="1" applyFill="1" applyBorder="1" applyAlignment="1">
      <alignment horizontal="center" wrapText="1"/>
    </xf>
    <xf numFmtId="0" fontId="7" fillId="0" borderId="108" xfId="0" applyFont="1" applyFill="1" applyBorder="1" applyAlignment="1">
      <alignment horizontal="center" wrapText="1"/>
    </xf>
    <xf numFmtId="0" fontId="6" fillId="0" borderId="98" xfId="0" applyFont="1" applyFill="1" applyBorder="1" applyAlignment="1">
      <alignment horizontal="center" wrapText="1"/>
    </xf>
    <xf numFmtId="0" fontId="5" fillId="4" borderId="58" xfId="0" applyFont="1" applyFill="1" applyBorder="1" applyAlignment="1">
      <alignment horizontal="center" wrapText="1"/>
    </xf>
    <xf numFmtId="0" fontId="14" fillId="4" borderId="31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0" fontId="12" fillId="0" borderId="9" xfId="0" applyFont="1" applyFill="1" applyBorder="1" applyAlignment="1"/>
    <xf numFmtId="0" fontId="12" fillId="0" borderId="108" xfId="0" applyFont="1" applyFill="1" applyBorder="1" applyAlignment="1">
      <alignment horizontal="center" wrapText="1"/>
    </xf>
    <xf numFmtId="0" fontId="5" fillId="0" borderId="58" xfId="0" applyFont="1" applyFill="1" applyBorder="1" applyAlignment="1">
      <alignment horizontal="center" wrapText="1"/>
    </xf>
    <xf numFmtId="178" fontId="8" fillId="2" borderId="8" xfId="0" applyNumberFormat="1" applyFont="1" applyFill="1" applyBorder="1" applyAlignment="1">
      <alignment horizontal="center"/>
    </xf>
    <xf numFmtId="0" fontId="6" fillId="15" borderId="99" xfId="0" applyFont="1" applyFill="1" applyBorder="1" applyAlignment="1">
      <alignment horizontal="center" wrapText="1"/>
    </xf>
    <xf numFmtId="0" fontId="7" fillId="15" borderId="108" xfId="0" applyFont="1" applyFill="1" applyBorder="1" applyAlignment="1">
      <alignment horizontal="center" wrapText="1"/>
    </xf>
    <xf numFmtId="0" fontId="5" fillId="0" borderId="45" xfId="0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0" fontId="12" fillId="0" borderId="109" xfId="0" applyFont="1" applyFill="1" applyBorder="1" applyAlignment="1">
      <alignment horizontal="center" wrapText="1"/>
    </xf>
    <xf numFmtId="0" fontId="12" fillId="0" borderId="110" xfId="0" applyFont="1" applyFill="1" applyBorder="1" applyAlignment="1"/>
    <xf numFmtId="0" fontId="12" fillId="5" borderId="111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 wrapText="1"/>
    </xf>
    <xf numFmtId="0" fontId="8" fillId="0" borderId="32" xfId="0" applyFont="1" applyFill="1" applyBorder="1" applyAlignment="1"/>
    <xf numFmtId="0" fontId="7" fillId="0" borderId="0" xfId="0" applyFont="1" applyFill="1" applyBorder="1" applyAlignment="1">
      <alignment horizontal="center" wrapText="1"/>
    </xf>
    <xf numFmtId="0" fontId="6" fillId="0" borderId="35" xfId="0" applyFont="1" applyFill="1" applyBorder="1" applyAlignment="1">
      <alignment horizontal="center" wrapText="1"/>
    </xf>
    <xf numFmtId="0" fontId="7" fillId="0" borderId="112" xfId="0" applyFont="1" applyFill="1" applyBorder="1" applyAlignment="1">
      <alignment horizontal="center" wrapText="1"/>
    </xf>
    <xf numFmtId="0" fontId="9" fillId="5" borderId="113" xfId="0" applyFont="1" applyFill="1" applyBorder="1" applyAlignment="1">
      <alignment horizontal="center" vertical="center"/>
    </xf>
    <xf numFmtId="178" fontId="5" fillId="5" borderId="35" xfId="0" applyNumberFormat="1" applyFont="1" applyFill="1" applyBorder="1" applyAlignment="1">
      <alignment horizontal="center"/>
    </xf>
    <xf numFmtId="0" fontId="9" fillId="5" borderId="112" xfId="0" applyFont="1" applyFill="1" applyBorder="1" applyAlignment="1">
      <alignment horizontal="center" vertical="center"/>
    </xf>
    <xf numFmtId="180" fontId="5" fillId="0" borderId="12" xfId="0" applyNumberFormat="1" applyFont="1" applyFill="1" applyBorder="1" applyAlignment="1">
      <alignment horizontal="center" wrapText="1"/>
    </xf>
    <xf numFmtId="180" fontId="5" fillId="0" borderId="46" xfId="0" applyNumberFormat="1" applyFont="1" applyFill="1" applyBorder="1" applyAlignment="1">
      <alignment horizontal="center" wrapText="1"/>
    </xf>
    <xf numFmtId="180" fontId="5" fillId="0" borderId="3" xfId="0" applyNumberFormat="1" applyFont="1" applyFill="1" applyBorder="1" applyAlignment="1">
      <alignment horizontal="center" wrapText="1"/>
    </xf>
    <xf numFmtId="177" fontId="5" fillId="0" borderId="113" xfId="0" applyNumberFormat="1" applyFont="1" applyFill="1" applyBorder="1" applyAlignment="1">
      <alignment horizontal="center" wrapText="1"/>
    </xf>
    <xf numFmtId="177" fontId="5" fillId="0" borderId="46" xfId="0" applyNumberFormat="1" applyFont="1" applyFill="1" applyBorder="1" applyAlignment="1">
      <alignment horizontal="center" wrapText="1"/>
    </xf>
    <xf numFmtId="177" fontId="5" fillId="0" borderId="3" xfId="0" applyNumberFormat="1" applyFont="1" applyFill="1" applyBorder="1" applyAlignment="1">
      <alignment horizontal="center" wrapText="1"/>
    </xf>
    <xf numFmtId="0" fontId="12" fillId="0" borderId="46" xfId="0" applyFont="1" applyFill="1" applyBorder="1" applyAlignment="1"/>
    <xf numFmtId="0" fontId="5" fillId="5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0" fontId="12" fillId="0" borderId="46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/>
    </xf>
    <xf numFmtId="178" fontId="8" fillId="2" borderId="114" xfId="0" applyNumberFormat="1" applyFont="1" applyFill="1" applyBorder="1" applyAlignment="1">
      <alignment horizontal="center"/>
    </xf>
    <xf numFmtId="0" fontId="5" fillId="0" borderId="93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0" borderId="115" xfId="0" applyFont="1" applyFill="1" applyBorder="1" applyAlignment="1">
      <alignment horizontal="center" wrapText="1"/>
    </xf>
    <xf numFmtId="0" fontId="8" fillId="0" borderId="76" xfId="0" applyFont="1" applyFill="1" applyBorder="1" applyAlignment="1"/>
    <xf numFmtId="0" fontId="1" fillId="0" borderId="22" xfId="0" applyFont="1" applyFill="1" applyBorder="1" applyAlignment="1"/>
    <xf numFmtId="0" fontId="6" fillId="0" borderId="112" xfId="0" applyFont="1" applyFill="1" applyBorder="1" applyAlignment="1">
      <alignment horizontal="center" wrapText="1"/>
    </xf>
    <xf numFmtId="178" fontId="8" fillId="0" borderId="116" xfId="0" applyNumberFormat="1" applyFont="1" applyFill="1" applyBorder="1" applyAlignment="1">
      <alignment horizontal="center"/>
    </xf>
    <xf numFmtId="178" fontId="5" fillId="5" borderId="112" xfId="0" applyNumberFormat="1" applyFont="1" applyFill="1" applyBorder="1" applyAlignment="1">
      <alignment horizontal="center"/>
    </xf>
    <xf numFmtId="0" fontId="9" fillId="5" borderId="112" xfId="0" applyFont="1" applyFill="1" applyBorder="1" applyAlignment="1">
      <alignment horizontal="left" vertical="center"/>
    </xf>
    <xf numFmtId="178" fontId="8" fillId="2" borderId="117" xfId="0" applyNumberFormat="1" applyFont="1" applyFill="1" applyBorder="1" applyAlignment="1">
      <alignment horizontal="center"/>
    </xf>
    <xf numFmtId="0" fontId="5" fillId="0" borderId="118" xfId="0" applyFont="1" applyFill="1" applyBorder="1" applyAlignment="1">
      <alignment horizontal="center" wrapText="1"/>
    </xf>
    <xf numFmtId="178" fontId="8" fillId="2" borderId="116" xfId="0" applyNumberFormat="1" applyFont="1" applyFill="1" applyBorder="1" applyAlignment="1">
      <alignment horizontal="center"/>
    </xf>
    <xf numFmtId="0" fontId="5" fillId="0" borderId="119" xfId="0" applyFont="1" applyFill="1" applyBorder="1" applyAlignment="1">
      <alignment horizontal="center" wrapText="1"/>
    </xf>
    <xf numFmtId="178" fontId="1" fillId="0" borderId="76" xfId="0" applyNumberFormat="1" applyFont="1" applyFill="1" applyBorder="1" applyAlignment="1"/>
    <xf numFmtId="178" fontId="1" fillId="0" borderId="0" xfId="0" applyNumberFormat="1" applyFont="1" applyFill="1" applyBorder="1" applyAlignment="1"/>
    <xf numFmtId="0" fontId="5" fillId="0" borderId="112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78" fontId="8" fillId="0" borderId="120" xfId="0" applyNumberFormat="1" applyFont="1" applyFill="1" applyBorder="1" applyAlignment="1">
      <alignment horizontal="center"/>
    </xf>
    <xf numFmtId="0" fontId="5" fillId="0" borderId="120" xfId="0" applyFont="1" applyFill="1" applyBorder="1" applyAlignment="1">
      <alignment horizontal="center" wrapText="1"/>
    </xf>
    <xf numFmtId="178" fontId="5" fillId="5" borderId="121" xfId="0" applyNumberFormat="1" applyFont="1" applyFill="1" applyBorder="1" applyAlignment="1">
      <alignment horizontal="center"/>
    </xf>
    <xf numFmtId="0" fontId="15" fillId="5" borderId="103" xfId="0" applyFont="1" applyFill="1" applyBorder="1" applyAlignment="1">
      <alignment horizontal="center" vertical="center"/>
    </xf>
    <xf numFmtId="178" fontId="6" fillId="5" borderId="122" xfId="0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/>
    </xf>
    <xf numFmtId="178" fontId="1" fillId="0" borderId="112" xfId="0" applyNumberFormat="1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8" fontId="1" fillId="5" borderId="112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178" fontId="1" fillId="16" borderId="112" xfId="0" applyNumberFormat="1" applyFont="1" applyFill="1" applyBorder="1" applyAlignment="1">
      <alignment horizontal="center"/>
    </xf>
    <xf numFmtId="0" fontId="12" fillId="16" borderId="3" xfId="0" applyFont="1" applyFill="1" applyBorder="1" applyAlignment="1">
      <alignment horizontal="center"/>
    </xf>
    <xf numFmtId="0" fontId="13" fillId="0" borderId="112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178" fontId="17" fillId="0" borderId="0" xfId="0" applyNumberFormat="1" applyFont="1" applyFill="1" applyBorder="1" applyAlignment="1"/>
    <xf numFmtId="0" fontId="6" fillId="0" borderId="120" xfId="0" applyFont="1" applyFill="1" applyBorder="1" applyAlignment="1">
      <alignment horizontal="center" wrapText="1"/>
    </xf>
    <xf numFmtId="178" fontId="18" fillId="0" borderId="120" xfId="0" applyNumberFormat="1" applyFont="1" applyFill="1" applyBorder="1" applyAlignment="1">
      <alignment horizontal="center"/>
    </xf>
    <xf numFmtId="178" fontId="18" fillId="0" borderId="12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178" fontId="18" fillId="0" borderId="124" xfId="0" applyNumberFormat="1" applyFont="1" applyFill="1" applyBorder="1" applyAlignment="1">
      <alignment horizontal="center"/>
    </xf>
    <xf numFmtId="0" fontId="18" fillId="0" borderId="125" xfId="0" applyFont="1" applyFill="1" applyBorder="1" applyAlignment="1"/>
    <xf numFmtId="0" fontId="19" fillId="0" borderId="31" xfId="0" applyFont="1" applyFill="1" applyBorder="1" applyAlignment="1">
      <alignment horizontal="center"/>
    </xf>
    <xf numFmtId="0" fontId="18" fillId="0" borderId="126" xfId="0" applyFont="1" applyFill="1" applyBorder="1" applyAlignment="1"/>
    <xf numFmtId="178" fontId="6" fillId="5" borderId="127" xfId="0" applyNumberFormat="1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 vertical="center"/>
    </xf>
    <xf numFmtId="178" fontId="18" fillId="0" borderId="112" xfId="0" applyNumberFormat="1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178" fontId="18" fillId="16" borderId="112" xfId="0" applyNumberFormat="1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178" fontId="18" fillId="5" borderId="112" xfId="0" applyNumberFormat="1" applyFont="1" applyFill="1" applyBorder="1" applyAlignment="1">
      <alignment horizontal="center"/>
    </xf>
    <xf numFmtId="0" fontId="16" fillId="0" borderId="112" xfId="0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178" fontId="20" fillId="0" borderId="0" xfId="0" applyNumberFormat="1" applyFont="1" applyFill="1" applyBorder="1" applyAlignment="1">
      <alignment horizontal="center"/>
    </xf>
    <xf numFmtId="0" fontId="21" fillId="0" borderId="112" xfId="0" applyFont="1" applyFill="1" applyBorder="1" applyAlignment="1">
      <alignment horizontal="center" vertical="center"/>
    </xf>
    <xf numFmtId="0" fontId="17" fillId="0" borderId="112" xfId="0" applyFont="1" applyFill="1" applyBorder="1" applyAlignment="1">
      <alignment horizontal="center" wrapText="1"/>
    </xf>
    <xf numFmtId="178" fontId="17" fillId="0" borderId="112" xfId="0" applyNumberFormat="1" applyFont="1" applyFill="1" applyBorder="1" applyAlignment="1">
      <alignment horizontal="center"/>
    </xf>
    <xf numFmtId="0" fontId="21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8" fontId="8" fillId="17" borderId="112" xfId="0" applyNumberFormat="1" applyFont="1" applyFill="1" applyBorder="1" applyAlignment="1">
      <alignment horizontal="center"/>
    </xf>
    <xf numFmtId="0" fontId="5" fillId="0" borderId="112" xfId="0" applyFont="1" applyFill="1" applyBorder="1" applyAlignment="1">
      <alignment horizontal="center"/>
    </xf>
    <xf numFmtId="178" fontId="8" fillId="0" borderId="112" xfId="0" applyNumberFormat="1" applyFont="1" applyFill="1" applyBorder="1" applyAlignment="1">
      <alignment horizontal="center"/>
    </xf>
    <xf numFmtId="0" fontId="1" fillId="0" borderId="112" xfId="0" applyFont="1" applyFill="1" applyBorder="1" applyAlignment="1"/>
    <xf numFmtId="0" fontId="9" fillId="5" borderId="112" xfId="0" applyNumberFormat="1" applyFont="1" applyFill="1" applyBorder="1" applyAlignment="1">
      <alignment horizontal="center" vertical="center"/>
    </xf>
    <xf numFmtId="178" fontId="9" fillId="5" borderId="121" xfId="0" applyNumberFormat="1" applyFont="1" applyFill="1" applyBorder="1" applyAlignment="1">
      <alignment horizontal="left" vertical="center"/>
    </xf>
    <xf numFmtId="0" fontId="9" fillId="5" borderId="121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112" xfId="0" applyFont="1" applyFill="1" applyBorder="1" applyAlignment="1">
      <alignment horizontal="center"/>
    </xf>
    <xf numFmtId="0" fontId="1" fillId="0" borderId="112" xfId="0" applyFont="1" applyFill="1" applyBorder="1" applyAlignment="1">
      <alignment horizontal="center"/>
    </xf>
    <xf numFmtId="0" fontId="8" fillId="0" borderId="112" xfId="0" applyFont="1" applyFill="1" applyBorder="1" applyAlignment="1">
      <alignment horizontal="center" wrapText="1"/>
    </xf>
    <xf numFmtId="0" fontId="12" fillId="0" borderId="112" xfId="0" applyFont="1" applyFill="1" applyBorder="1" applyAlignment="1">
      <alignment horizontal="center"/>
    </xf>
    <xf numFmtId="0" fontId="12" fillId="0" borderId="112" xfId="0" applyFont="1" applyFill="1" applyBorder="1" applyAlignment="1"/>
    <xf numFmtId="1" fontId="13" fillId="0" borderId="112" xfId="0" applyNumberFormat="1" applyFont="1" applyFill="1" applyBorder="1" applyAlignment="1">
      <alignment horizontal="center" vertical="center"/>
    </xf>
    <xf numFmtId="0" fontId="1" fillId="5" borderId="112" xfId="0" applyFont="1" applyFill="1" applyBorder="1" applyAlignment="1">
      <alignment horizontal="center"/>
    </xf>
    <xf numFmtId="178" fontId="20" fillId="0" borderId="112" xfId="0" applyNumberFormat="1" applyFont="1" applyFill="1" applyBorder="1" applyAlignment="1">
      <alignment horizontal="center"/>
    </xf>
    <xf numFmtId="1" fontId="22" fillId="0" borderId="112" xfId="0" applyNumberFormat="1" applyFont="1" applyFill="1" applyBorder="1" applyAlignment="1">
      <alignment horizontal="center" vertical="center"/>
    </xf>
    <xf numFmtId="178" fontId="20" fillId="5" borderId="112" xfId="0" applyNumberFormat="1" applyFont="1" applyFill="1" applyBorder="1" applyAlignment="1">
      <alignment horizontal="center"/>
    </xf>
    <xf numFmtId="0" fontId="20" fillId="5" borderId="112" xfId="0" applyFont="1" applyFill="1" applyBorder="1" applyAlignment="1">
      <alignment horizontal="center"/>
    </xf>
    <xf numFmtId="0" fontId="12" fillId="0" borderId="112" xfId="0" applyFont="1" applyFill="1" applyBorder="1" applyAlignment="1">
      <alignment horizontal="center" wrapText="1"/>
    </xf>
    <xf numFmtId="0" fontId="23" fillId="0" borderId="112" xfId="0" applyFont="1" applyFill="1" applyBorder="1" applyAlignment="1">
      <alignment horizontal="center" vertical="center"/>
    </xf>
    <xf numFmtId="178" fontId="8" fillId="5" borderId="112" xfId="0" applyNumberFormat="1" applyFont="1" applyFill="1" applyBorder="1" applyAlignment="1">
      <alignment horizontal="center"/>
    </xf>
    <xf numFmtId="178" fontId="8" fillId="0" borderId="0" xfId="0" applyNumberFormat="1" applyFont="1" applyFill="1" applyBorder="1" applyAlignment="1">
      <alignment horizontal="center"/>
    </xf>
    <xf numFmtId="178" fontId="8" fillId="18" borderId="112" xfId="0" applyNumberFormat="1" applyFont="1" applyFill="1" applyBorder="1" applyAlignment="1">
      <alignment horizontal="center"/>
    </xf>
    <xf numFmtId="0" fontId="5" fillId="18" borderId="3" xfId="0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center"/>
    </xf>
    <xf numFmtId="1" fontId="8" fillId="0" borderId="112" xfId="0" applyNumberFormat="1" applyFont="1" applyFill="1" applyBorder="1" applyAlignment="1">
      <alignment horizontal="center"/>
    </xf>
    <xf numFmtId="178" fontId="1" fillId="0" borderId="112" xfId="0" applyNumberFormat="1" applyFont="1" applyFill="1" applyBorder="1" applyAlignment="1"/>
    <xf numFmtId="176" fontId="1" fillId="0" borderId="112" xfId="0" applyNumberFormat="1" applyFont="1" applyFill="1" applyBorder="1" applyAlignment="1"/>
    <xf numFmtId="1" fontId="1" fillId="0" borderId="112" xfId="0" applyNumberFormat="1" applyFont="1" applyFill="1" applyBorder="1" applyAlignment="1">
      <alignment horizontal="center"/>
    </xf>
    <xf numFmtId="1" fontId="12" fillId="5" borderId="121" xfId="0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3" fontId="4" fillId="0" borderId="112" xfId="0" applyNumberFormat="1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 wrapText="1"/>
    </xf>
    <xf numFmtId="0" fontId="1" fillId="5" borderId="112" xfId="0" applyFont="1" applyFill="1" applyBorder="1" applyAlignment="1"/>
    <xf numFmtId="0" fontId="20" fillId="0" borderId="0" xfId="0" applyFont="1" applyFill="1" applyBorder="1" applyAlignment="1">
      <alignment horizontal="center"/>
    </xf>
    <xf numFmtId="4" fontId="1" fillId="0" borderId="0" xfId="0" applyNumberFormat="1" applyFont="1" applyFill="1" applyBorder="1" applyAlignment="1"/>
    <xf numFmtId="0" fontId="5" fillId="0" borderId="35" xfId="0" applyFont="1" applyFill="1" applyBorder="1" applyAlignment="1">
      <alignment horizontal="center" wrapText="1"/>
    </xf>
    <xf numFmtId="178" fontId="8" fillId="0" borderId="35" xfId="0" applyNumberFormat="1" applyFont="1" applyFill="1" applyBorder="1" applyAlignment="1"/>
    <xf numFmtId="178" fontId="5" fillId="5" borderId="112" xfId="0" applyNumberFormat="1" applyFont="1" applyFill="1" applyBorder="1" applyAlignment="1"/>
    <xf numFmtId="1" fontId="12" fillId="5" borderId="112" xfId="0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/>
    <xf numFmtId="4" fontId="4" fillId="0" borderId="112" xfId="0" applyNumberFormat="1" applyFont="1" applyFill="1" applyBorder="1" applyAlignment="1">
      <alignment horizontal="center"/>
    </xf>
    <xf numFmtId="4" fontId="4" fillId="0" borderId="35" xfId="0" applyNumberFormat="1" applyFont="1" applyFill="1" applyBorder="1" applyAlignment="1">
      <alignment horizontal="center"/>
    </xf>
    <xf numFmtId="0" fontId="13" fillId="0" borderId="113" xfId="0" applyFont="1" applyFill="1" applyBorder="1" applyAlignment="1">
      <alignment horizontal="center" vertical="center"/>
    </xf>
    <xf numFmtId="0" fontId="13" fillId="0" borderId="128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178" fontId="1" fillId="0" borderId="35" xfId="0" applyNumberFormat="1" applyFont="1" applyFill="1" applyBorder="1" applyAlignment="1">
      <alignment horizontal="center"/>
    </xf>
    <xf numFmtId="0" fontId="20" fillId="0" borderId="112" xfId="0" applyFont="1" applyFill="1" applyBorder="1" applyAlignment="1"/>
    <xf numFmtId="178" fontId="1" fillId="5" borderId="35" xfId="0" applyNumberFormat="1" applyFont="1" applyFill="1" applyBorder="1" applyAlignment="1">
      <alignment horizontal="center"/>
    </xf>
    <xf numFmtId="0" fontId="20" fillId="5" borderId="112" xfId="0" applyFont="1" applyFill="1" applyBorder="1" applyAlignment="1"/>
    <xf numFmtId="1" fontId="1" fillId="0" borderId="112" xfId="0" applyNumberFormat="1" applyFont="1" applyFill="1" applyBorder="1" applyAlignment="1"/>
    <xf numFmtId="0" fontId="14" fillId="5" borderId="112" xfId="0" applyFont="1" applyFill="1" applyBorder="1" applyAlignment="1"/>
    <xf numFmtId="0" fontId="14" fillId="0" borderId="0" xfId="0" applyFont="1" applyFill="1" applyBorder="1" applyAlignment="1"/>
    <xf numFmtId="178" fontId="8" fillId="0" borderId="112" xfId="0" applyNumberFormat="1" applyFont="1" applyFill="1" applyBorder="1" applyAlignment="1"/>
    <xf numFmtId="0" fontId="13" fillId="0" borderId="1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3" fontId="8" fillId="0" borderId="112" xfId="0" applyNumberFormat="1" applyFont="1" applyFill="1" applyBorder="1" applyAlignment="1">
      <alignment horizontal="center"/>
    </xf>
    <xf numFmtId="0" fontId="16" fillId="0" borderId="128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"/>
          <bgColor theme="4" tint="0.79998168889431"/>
        </patternFill>
      </fill>
    </dxf>
    <dxf>
      <fill>
        <patternFill patternType="solid">
          <fgColor theme="4" tint="0.79998168889431"/>
          <bgColor theme="4" tint="0.79998168889431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2"/>
        </horizontal>
      </border>
    </dxf>
    <dxf>
      <fill>
        <patternFill patternType="solid">
          <fgColor theme="4" tint="0.79998168889431"/>
          <bgColor theme="4" tint="0.79998168889431"/>
        </patternFill>
      </fill>
      <border>
        <bottom style="thin">
          <color theme="4" tint="0.39997558519242"/>
        </bottom>
      </border>
    </dxf>
    <dxf>
      <font>
        <b val="1"/>
      </font>
      <fill>
        <patternFill patternType="solid">
          <fgColor theme="4" tint="0.79998168889431"/>
          <bgColor theme="4" tint="0.79998168889431"/>
        </patternFill>
      </fill>
      <border>
        <bottom style="thin">
          <color theme="4" tint="0.3999755851924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"/>
          <bgColor theme="4" tint="0.79998168889431"/>
        </patternFill>
      </fill>
    </dxf>
    <dxf>
      <fill>
        <patternFill patternType="solid">
          <fgColor theme="4" tint="0.79998168889431"/>
          <bgColor theme="4" tint="0.79998168889431"/>
        </patternFill>
      </fill>
    </dxf>
    <dxf>
      <font>
        <b val="1"/>
        <color theme="1"/>
      </font>
      <fill>
        <patternFill patternType="solid">
          <fgColor theme="4" tint="0.79998168889431"/>
          <bgColor theme="4" tint="0.79998168889431"/>
        </patternFill>
      </fill>
      <border>
        <top style="thin">
          <color theme="4" tint="0.39997558519242"/>
        </top>
        <bottom style="thin">
          <color theme="4" tint="0.39997558519242"/>
        </bottom>
      </border>
    </dxf>
    <dxf>
      <font>
        <b val="1"/>
        <color theme="1"/>
      </font>
      <fill>
        <patternFill patternType="solid">
          <fgColor theme="4" tint="0.79998168889431"/>
          <bgColor theme="4" tint="0.79998168889431"/>
        </patternFill>
      </fill>
      <border>
        <bottom style="thin">
          <color theme="4" tint="0.39997558519242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58"/>
  <sheetViews>
    <sheetView tabSelected="1" workbookViewId="0">
      <selection activeCell="N6" sqref="N6"/>
    </sheetView>
  </sheetViews>
  <sheetFormatPr defaultColWidth="7.2" defaultRowHeight="15"/>
  <cols>
    <col min="1" max="1" width="10.6266666666667" style="1" customWidth="1"/>
    <col min="2" max="2" width="18.4" customWidth="1"/>
    <col min="4" max="4" width="15.2" style="1" customWidth="1"/>
    <col min="5" max="5" width="5.82666666666667" style="1" customWidth="1"/>
    <col min="6" max="6" width="16.5" style="1" customWidth="1"/>
    <col min="7" max="7" width="3.54" style="1" customWidth="1"/>
    <col min="8" max="8" width="15.2" style="1" customWidth="1"/>
    <col min="9" max="9" width="3.88666666666667" style="1" customWidth="1"/>
    <col min="10" max="10" width="14.9666666666667" style="1" customWidth="1" outlineLevel="1"/>
    <col min="11" max="11" width="4.45333333333333" style="1" customWidth="1" outlineLevel="1"/>
    <col min="12" max="12" width="16.3" style="1" customWidth="1" outlineLevel="1"/>
    <col min="13" max="13" width="4.22666666666667" style="1" customWidth="1" outlineLevel="1"/>
    <col min="14" max="14" width="15.4" style="1" customWidth="1" outlineLevel="1"/>
    <col min="15" max="15" width="4.22666666666667" style="1" customWidth="1" outlineLevel="1"/>
    <col min="16" max="16" width="13.94" style="1" customWidth="1" outlineLevel="1"/>
    <col min="17" max="17" width="4.22666666666667" style="1" customWidth="1" outlineLevel="1"/>
    <col min="18" max="18" width="13.94" style="1" customWidth="1" outlineLevel="1"/>
    <col min="19" max="19" width="3.54" style="1" customWidth="1" outlineLevel="1"/>
    <col min="20" max="20" width="14.9666666666667" style="1" customWidth="1" outlineLevel="1"/>
    <col min="21" max="21" width="3.88666666666667" style="1" customWidth="1" outlineLevel="1"/>
    <col min="22" max="22" width="13.7133333333333" style="1" hidden="1" customWidth="1" outlineLevel="2"/>
    <col min="23" max="23" width="4.11333333333333" style="1" hidden="1" customWidth="1" outlineLevel="2"/>
    <col min="24" max="24" width="13.7133333333333" style="1" hidden="1" customWidth="1" outlineLevel="2"/>
    <col min="25" max="25" width="3.42666666666667" style="1" hidden="1" customWidth="1" outlineLevel="2"/>
    <col min="26" max="26" width="13.8266666666667" style="1" customWidth="1" outlineLevel="1" collapsed="1"/>
    <col min="27" max="27" width="4.34" style="1" customWidth="1" outlineLevel="1"/>
    <col min="28" max="28" width="13.8266666666667" style="1" customWidth="1" outlineLevel="1"/>
    <col min="29" max="29" width="3.88666666666667" style="1" customWidth="1" outlineLevel="1"/>
    <col min="30" max="30" width="14.9666666666667" style="1" customWidth="1" outlineLevel="1"/>
    <col min="31" max="31" width="4.11333333333333" style="1" customWidth="1" outlineLevel="1"/>
    <col min="32" max="32" width="14.2866666666667" style="1" customWidth="1" outlineLevel="1"/>
    <col min="33" max="33" width="4.56666666666667" style="1" customWidth="1" outlineLevel="1"/>
    <col min="34" max="34" width="15.54" style="1" customWidth="1" outlineLevel="1"/>
    <col min="35" max="35" width="4" style="1" customWidth="1" outlineLevel="1"/>
    <col min="36" max="36" width="14.2866666666667" style="1" customWidth="1" outlineLevel="1"/>
    <col min="37" max="37" width="4.45333333333333" style="1" customWidth="1" outlineLevel="1"/>
    <col min="38" max="38" width="14.74" style="1" customWidth="1"/>
    <col min="39" max="39" width="3.88666666666667" style="1" customWidth="1"/>
    <col min="40" max="40" width="13.3666666666667" style="1" customWidth="1"/>
    <col min="41" max="41" width="4.45333333333333" style="1" customWidth="1"/>
    <col min="42" max="42" width="13.6" style="1" customWidth="1"/>
    <col min="43" max="43" width="3.76666666666667" style="1" customWidth="1"/>
    <col min="44" max="44" width="13.2533333333333" style="1" customWidth="1"/>
    <col min="45" max="45" width="4" style="1" customWidth="1"/>
    <col min="46" max="46" width="14.4" style="1" customWidth="1"/>
    <col min="47" max="47" width="3.76666666666667" style="1" customWidth="1"/>
    <col min="48" max="48" width="13.2533333333333" style="1" customWidth="1"/>
    <col min="49" max="49" width="3.65333333333333" style="1" customWidth="1"/>
    <col min="50" max="50" width="13.7133333333333" style="2" customWidth="1" outlineLevel="1"/>
    <col min="51" max="51" width="3.31333333333333" style="1" customWidth="1" outlineLevel="1"/>
    <col min="52" max="52" width="13.3666666666667" style="1" customWidth="1" outlineLevel="1"/>
    <col min="53" max="53" width="3.65333333333333" style="1" customWidth="1" outlineLevel="1"/>
    <col min="54" max="54" width="1.02666666666667" style="1" customWidth="1"/>
    <col min="55" max="55" width="13.6" style="1" customWidth="1" outlineLevel="1"/>
    <col min="56" max="56" width="4.34" style="1" customWidth="1" outlineLevel="1"/>
    <col min="57" max="57" width="13.8266666666667" style="1" customWidth="1" outlineLevel="1"/>
    <col min="58" max="58" width="4.22666666666667" style="1" customWidth="1" outlineLevel="1"/>
    <col min="59" max="59" width="14.1666666666667" style="1" customWidth="1" outlineLevel="1"/>
    <col min="60" max="60" width="3.88666666666667" style="1" customWidth="1" outlineLevel="1"/>
    <col min="61" max="61" width="14.1666666666667" style="1" customWidth="1" outlineLevel="1"/>
    <col min="62" max="62" width="4.11333333333333" style="1" customWidth="1" outlineLevel="1"/>
    <col min="63" max="63" width="14.1666666666667" style="1" customWidth="1" outlineLevel="1"/>
    <col min="64" max="64" width="4.22666666666667" style="1" customWidth="1" outlineLevel="1"/>
    <col min="65" max="65" width="14.1666666666667" style="1" customWidth="1" outlineLevel="1"/>
    <col min="66" max="66" width="3.65333333333333" style="1" customWidth="1" outlineLevel="1"/>
    <col min="67" max="67" width="1.71333333333333" style="1" customWidth="1"/>
    <col min="68" max="68" width="0.566666666666667" style="1" customWidth="1"/>
    <col min="69" max="69" width="14.6266666666667" style="1" customWidth="1"/>
    <col min="70" max="70" width="3.54" style="1" customWidth="1"/>
    <col min="71" max="71" width="13.8266666666667" style="1" customWidth="1"/>
    <col min="72" max="72" width="3.42666666666667" style="1" customWidth="1"/>
    <col min="73" max="73" width="13.2533333333333" style="1" customWidth="1"/>
    <col min="74" max="74" width="3.42666666666667" style="1" customWidth="1"/>
    <col min="75" max="75" width="12.34" style="1" customWidth="1"/>
    <col min="76" max="76" width="4.45333333333333" style="1" customWidth="1"/>
    <col min="77" max="77" width="16.1133333333333" style="1" customWidth="1"/>
    <col min="78" max="78" width="5.6" style="1" customWidth="1"/>
    <col min="79" max="79" width="17.7133333333333" style="1" customWidth="1"/>
    <col min="80" max="80" width="1.02666666666667" style="1" customWidth="1"/>
    <col min="81" max="81" width="17.6" style="1" customWidth="1"/>
    <col min="82" max="82" width="5.82666666666667" style="1" customWidth="1"/>
    <col min="83" max="83" width="0.566666666666667" style="1" customWidth="1"/>
    <col min="84" max="84" width="0.34" style="1" customWidth="1"/>
    <col min="85" max="85" width="16.4533333333333" style="1" customWidth="1"/>
    <col min="86" max="86" width="9.02666666666667" style="1" customWidth="1"/>
    <col min="87" max="87" width="13.6" style="1" customWidth="1"/>
    <col min="88" max="88" width="7.42666666666667" style="1" customWidth="1"/>
    <col min="89" max="89" width="13.8266666666667" style="1" customWidth="1"/>
    <col min="90" max="90" width="6.4" style="1" customWidth="1"/>
    <col min="91" max="91" width="13.7133333333333" style="1" customWidth="1"/>
    <col min="92" max="92" width="7.42666666666667" style="1" customWidth="1"/>
    <col min="93" max="93" width="13.7133333333333" style="1" customWidth="1"/>
    <col min="94" max="94" width="7.42666666666667" style="1" customWidth="1"/>
    <col min="95" max="95" width="7.2" style="1"/>
    <col min="96" max="96" width="13.6" style="1" customWidth="1"/>
    <col min="97" max="97" width="7.2" style="1"/>
    <col min="98" max="98" width="13.6" style="1" customWidth="1"/>
    <col min="99" max="16384" width="7.2" style="1"/>
  </cols>
  <sheetData>
    <row r="1" s="1" customFormat="1" ht="20" customHeight="1" spans="1:25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="1" customFormat="1" ht="16.5" spans="1:99">
      <c r="A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5"/>
      <c r="CR2" s="5"/>
      <c r="CS2" s="5"/>
      <c r="CT2" s="5"/>
      <c r="CU2" s="5"/>
    </row>
    <row r="3" s="1" customFormat="1" ht="16.5" spans="1:87">
      <c r="A3" s="5"/>
      <c r="B3" s="6" t="s">
        <v>2</v>
      </c>
      <c r="C3" s="7"/>
      <c r="D3" s="7"/>
      <c r="E3" s="54"/>
      <c r="F3" s="55" t="s">
        <v>3</v>
      </c>
      <c r="G3" s="56"/>
      <c r="H3" s="56"/>
      <c r="I3" s="56"/>
      <c r="J3" s="56"/>
      <c r="K3" s="56"/>
      <c r="L3" s="56"/>
      <c r="M3" s="56"/>
      <c r="N3" s="56"/>
      <c r="O3" s="106"/>
      <c r="P3" s="55" t="s">
        <v>4</v>
      </c>
      <c r="Q3" s="56"/>
      <c r="R3" s="56"/>
      <c r="S3" s="56"/>
      <c r="T3" s="56"/>
      <c r="U3" s="106"/>
      <c r="V3" s="55" t="s">
        <v>5</v>
      </c>
      <c r="W3" s="56"/>
      <c r="X3" s="56"/>
      <c r="Y3" s="106"/>
      <c r="Z3" s="55" t="s">
        <v>6</v>
      </c>
      <c r="AA3" s="56"/>
      <c r="AB3" s="56"/>
      <c r="AC3" s="106"/>
      <c r="AD3" s="55" t="s">
        <v>7</v>
      </c>
      <c r="AE3" s="56"/>
      <c r="AF3" s="56"/>
      <c r="AG3" s="106"/>
      <c r="AH3" s="55" t="s">
        <v>8</v>
      </c>
      <c r="AI3" s="56"/>
      <c r="AJ3" s="56"/>
      <c r="AK3" s="106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</row>
    <row r="4" s="1" customFormat="1" ht="37.5" customHeight="1" spans="1:99">
      <c r="A4" s="8" t="s">
        <v>9</v>
      </c>
      <c r="B4" s="9" t="s">
        <v>10</v>
      </c>
      <c r="C4" s="10" t="s">
        <v>11</v>
      </c>
      <c r="D4" s="9" t="s">
        <v>12</v>
      </c>
      <c r="E4" s="10" t="s">
        <v>11</v>
      </c>
      <c r="F4" s="57" t="s">
        <v>13</v>
      </c>
      <c r="G4" s="58" t="s">
        <v>11</v>
      </c>
      <c r="H4" s="57" t="s">
        <v>14</v>
      </c>
      <c r="I4" s="58" t="s">
        <v>11</v>
      </c>
      <c r="J4" s="57" t="s">
        <v>15</v>
      </c>
      <c r="K4" s="58" t="s">
        <v>11</v>
      </c>
      <c r="L4" s="57" t="s">
        <v>16</v>
      </c>
      <c r="M4" s="58" t="s">
        <v>11</v>
      </c>
      <c r="N4" s="57" t="s">
        <v>17</v>
      </c>
      <c r="O4" s="58" t="s">
        <v>11</v>
      </c>
      <c r="P4" s="107" t="s">
        <v>18</v>
      </c>
      <c r="Q4" s="138" t="s">
        <v>11</v>
      </c>
      <c r="R4" s="107" t="s">
        <v>19</v>
      </c>
      <c r="S4" s="138" t="s">
        <v>11</v>
      </c>
      <c r="T4" s="139" t="s">
        <v>20</v>
      </c>
      <c r="U4" s="138" t="s">
        <v>11</v>
      </c>
      <c r="V4" s="162" t="s">
        <v>21</v>
      </c>
      <c r="W4" s="138" t="s">
        <v>11</v>
      </c>
      <c r="X4" s="163" t="s">
        <v>22</v>
      </c>
      <c r="Y4" s="187" t="s">
        <v>11</v>
      </c>
      <c r="Z4" s="162" t="s">
        <v>23</v>
      </c>
      <c r="AA4" s="138" t="s">
        <v>11</v>
      </c>
      <c r="AB4" s="139" t="s">
        <v>24</v>
      </c>
      <c r="AC4" s="212" t="s">
        <v>11</v>
      </c>
      <c r="AD4" s="213" t="s">
        <v>25</v>
      </c>
      <c r="AE4" s="187" t="s">
        <v>11</v>
      </c>
      <c r="AF4" s="139" t="s">
        <v>26</v>
      </c>
      <c r="AG4" s="138" t="s">
        <v>11</v>
      </c>
      <c r="AH4" s="107" t="s">
        <v>27</v>
      </c>
      <c r="AI4" s="138" t="s">
        <v>11</v>
      </c>
      <c r="AJ4" s="224" t="s">
        <v>28</v>
      </c>
      <c r="AK4" s="138" t="s">
        <v>11</v>
      </c>
      <c r="AL4" s="227" t="s">
        <v>29</v>
      </c>
      <c r="AM4" s="228" t="s">
        <v>11</v>
      </c>
      <c r="AN4" s="229" t="s">
        <v>30</v>
      </c>
      <c r="AO4" s="228" t="s">
        <v>11</v>
      </c>
      <c r="AP4" s="229" t="s">
        <v>31</v>
      </c>
      <c r="AQ4" s="228" t="s">
        <v>11</v>
      </c>
      <c r="AR4" s="271" t="s">
        <v>32</v>
      </c>
      <c r="AS4" s="280" t="s">
        <v>11</v>
      </c>
      <c r="AT4" s="281" t="s">
        <v>33</v>
      </c>
      <c r="AU4" s="282" t="s">
        <v>11</v>
      </c>
      <c r="AV4" s="283" t="s">
        <v>34</v>
      </c>
      <c r="AW4" s="282" t="s">
        <v>11</v>
      </c>
      <c r="AX4" s="292" t="s">
        <v>33</v>
      </c>
      <c r="AY4" s="293" t="s">
        <v>11</v>
      </c>
      <c r="AZ4" s="292" t="s">
        <v>34</v>
      </c>
      <c r="BA4" s="293" t="s">
        <v>11</v>
      </c>
      <c r="BB4" s="301"/>
      <c r="BC4" s="302" t="s">
        <v>35</v>
      </c>
      <c r="BD4" s="303" t="s">
        <v>11</v>
      </c>
      <c r="BE4" s="325" t="s">
        <v>36</v>
      </c>
      <c r="BF4" s="303" t="s">
        <v>11</v>
      </c>
      <c r="BG4" s="325" t="s">
        <v>37</v>
      </c>
      <c r="BH4" s="303" t="s">
        <v>11</v>
      </c>
      <c r="BI4" s="325" t="s">
        <v>38</v>
      </c>
      <c r="BJ4" s="303" t="s">
        <v>11</v>
      </c>
      <c r="BK4" s="325" t="s">
        <v>39</v>
      </c>
      <c r="BL4" s="303" t="s">
        <v>11</v>
      </c>
      <c r="BM4" s="325" t="s">
        <v>40</v>
      </c>
      <c r="BN4" s="303" t="s">
        <v>11</v>
      </c>
      <c r="BO4" s="335"/>
      <c r="BP4" s="303"/>
      <c r="BQ4" s="335" t="s">
        <v>41</v>
      </c>
      <c r="BR4" s="303" t="s">
        <v>11</v>
      </c>
      <c r="BS4" s="335" t="s">
        <v>42</v>
      </c>
      <c r="BT4" s="336" t="s">
        <v>11</v>
      </c>
      <c r="BU4" s="357" t="s">
        <v>43</v>
      </c>
      <c r="BV4" s="357" t="s">
        <v>11</v>
      </c>
      <c r="BW4" s="357" t="s">
        <v>44</v>
      </c>
      <c r="BX4" s="302" t="s">
        <v>11</v>
      </c>
      <c r="BY4" s="335" t="s">
        <v>45</v>
      </c>
      <c r="BZ4" s="303" t="s">
        <v>11</v>
      </c>
      <c r="CA4" s="384" t="s">
        <v>46</v>
      </c>
      <c r="CB4" s="303" t="s">
        <v>11</v>
      </c>
      <c r="CC4" s="335" t="s">
        <v>47</v>
      </c>
      <c r="CD4" s="303" t="s">
        <v>11</v>
      </c>
      <c r="CE4" s="384" t="s">
        <v>48</v>
      </c>
      <c r="CF4" s="303" t="s">
        <v>11</v>
      </c>
      <c r="CG4" s="335" t="s">
        <v>49</v>
      </c>
      <c r="CH4" s="303" t="s">
        <v>11</v>
      </c>
      <c r="CI4" s="422" t="s">
        <v>50</v>
      </c>
      <c r="CJ4" s="303" t="s">
        <v>11</v>
      </c>
      <c r="CK4" s="384" t="s">
        <v>51</v>
      </c>
      <c r="CL4" s="303" t="s">
        <v>11</v>
      </c>
      <c r="CM4" s="384" t="s">
        <v>52</v>
      </c>
      <c r="CN4" s="303" t="s">
        <v>11</v>
      </c>
      <c r="CO4" s="384" t="s">
        <v>53</v>
      </c>
      <c r="CP4" s="303" t="s">
        <v>11</v>
      </c>
      <c r="CQ4" s="303"/>
      <c r="CR4" s="384" t="s">
        <v>54</v>
      </c>
      <c r="CS4" s="303" t="s">
        <v>11</v>
      </c>
      <c r="CT4" s="384" t="s">
        <v>55</v>
      </c>
      <c r="CU4" s="303" t="s">
        <v>11</v>
      </c>
    </row>
    <row r="5" s="1" customFormat="1" ht="27" customHeight="1" spans="1:99">
      <c r="A5" s="8" t="s">
        <v>56</v>
      </c>
      <c r="B5" s="11">
        <v>101492825.93</v>
      </c>
      <c r="C5" s="12">
        <v>7</v>
      </c>
      <c r="D5" s="11">
        <v>59340230.46</v>
      </c>
      <c r="E5" s="12">
        <v>5</v>
      </c>
      <c r="F5" s="46">
        <v>190921758.38</v>
      </c>
      <c r="G5" s="59">
        <v>14</v>
      </c>
      <c r="H5" s="46">
        <v>141338389.19</v>
      </c>
      <c r="I5" s="59">
        <v>10</v>
      </c>
      <c r="J5" s="46">
        <v>74726732.45</v>
      </c>
      <c r="K5" s="59">
        <v>5</v>
      </c>
      <c r="L5" s="46">
        <v>63748137.44</v>
      </c>
      <c r="M5" s="59">
        <v>5</v>
      </c>
      <c r="N5" s="46">
        <v>38710821.06</v>
      </c>
      <c r="O5" s="108">
        <v>3</v>
      </c>
      <c r="P5" s="109">
        <v>16391595.65</v>
      </c>
      <c r="Q5" s="140">
        <v>7</v>
      </c>
      <c r="R5" s="109">
        <v>86925214.93</v>
      </c>
      <c r="S5" s="140">
        <v>5</v>
      </c>
      <c r="T5" s="141">
        <v>68366808.64</v>
      </c>
      <c r="U5" s="164">
        <v>4</v>
      </c>
      <c r="V5" s="165">
        <v>86925214.93</v>
      </c>
      <c r="W5" s="164">
        <v>5</v>
      </c>
      <c r="X5" s="166">
        <v>68366808.64</v>
      </c>
      <c r="Y5" s="188">
        <v>4</v>
      </c>
      <c r="Z5" s="189">
        <v>144592723.34</v>
      </c>
      <c r="AA5" s="190">
        <v>16</v>
      </c>
      <c r="AB5" s="189">
        <v>89395169.82</v>
      </c>
      <c r="AC5" s="188">
        <v>11</v>
      </c>
      <c r="AD5" s="189">
        <v>172188121.74</v>
      </c>
      <c r="AE5" s="190">
        <v>21</v>
      </c>
      <c r="AF5" s="189">
        <v>100530534.99</v>
      </c>
      <c r="AG5" s="190">
        <v>13</v>
      </c>
      <c r="AH5" s="165">
        <v>172188121.74</v>
      </c>
      <c r="AI5" s="164">
        <v>21</v>
      </c>
      <c r="AJ5" s="189">
        <v>105665782.21</v>
      </c>
      <c r="AK5" s="190">
        <v>14</v>
      </c>
      <c r="AL5" s="230">
        <v>192086700.4</v>
      </c>
      <c r="AM5" s="231">
        <v>13</v>
      </c>
      <c r="AN5" s="232">
        <v>192086700.4</v>
      </c>
      <c r="AO5" s="272">
        <v>13</v>
      </c>
      <c r="AP5" s="15">
        <v>175343206.69</v>
      </c>
      <c r="AQ5" s="272">
        <v>9</v>
      </c>
      <c r="AR5" s="13">
        <v>183880875.01</v>
      </c>
      <c r="AS5" s="284">
        <v>10</v>
      </c>
      <c r="AT5" s="15">
        <v>119339804.11</v>
      </c>
      <c r="AU5" s="272">
        <v>6</v>
      </c>
      <c r="AV5" s="15">
        <v>127273561.77</v>
      </c>
      <c r="AW5" s="272">
        <v>7</v>
      </c>
      <c r="AX5" s="15">
        <v>100034946.77</v>
      </c>
      <c r="AY5" s="294">
        <v>6</v>
      </c>
      <c r="AZ5" s="15">
        <v>100034946.77</v>
      </c>
      <c r="BA5" s="16">
        <v>6</v>
      </c>
      <c r="BB5" s="24"/>
      <c r="BC5" s="232">
        <v>90832420.58</v>
      </c>
      <c r="BD5" s="272">
        <v>5</v>
      </c>
      <c r="BE5" s="326">
        <v>90832420.58</v>
      </c>
      <c r="BF5" s="272">
        <v>5</v>
      </c>
      <c r="BG5" s="326">
        <v>57474763.64</v>
      </c>
      <c r="BH5" s="8">
        <v>4</v>
      </c>
      <c r="BI5" s="326">
        <v>57474763.64</v>
      </c>
      <c r="BJ5" s="8">
        <v>4</v>
      </c>
      <c r="BK5" s="326">
        <v>57474763.64</v>
      </c>
      <c r="BL5" s="8">
        <v>4</v>
      </c>
      <c r="BM5" s="326">
        <v>48192342.82</v>
      </c>
      <c r="BN5" s="8">
        <v>4</v>
      </c>
      <c r="BO5" s="8"/>
      <c r="BP5" s="8"/>
      <c r="BQ5" s="326">
        <v>419862429.37</v>
      </c>
      <c r="BR5" s="8">
        <v>37</v>
      </c>
      <c r="BS5" s="326">
        <v>462610937.93</v>
      </c>
      <c r="BT5" s="8">
        <v>45</v>
      </c>
      <c r="BU5" s="358">
        <v>163554548.05</v>
      </c>
      <c r="BV5" s="357">
        <v>22</v>
      </c>
      <c r="BW5" s="359">
        <v>175937487.69</v>
      </c>
      <c r="BX5" s="360">
        <v>25</v>
      </c>
      <c r="BY5" s="385">
        <v>175984653.46</v>
      </c>
      <c r="BZ5" s="8">
        <v>26</v>
      </c>
      <c r="CA5" s="385">
        <v>311479766.7</v>
      </c>
      <c r="CB5" s="335">
        <v>45</v>
      </c>
      <c r="CC5" s="385" t="s">
        <v>57</v>
      </c>
      <c r="CD5" s="410">
        <v>27</v>
      </c>
      <c r="CE5" s="385">
        <v>231888125.33</v>
      </c>
      <c r="CF5" s="410">
        <v>35</v>
      </c>
      <c r="CG5" s="385" t="s">
        <v>58</v>
      </c>
      <c r="CH5" s="410">
        <v>30</v>
      </c>
      <c r="CI5" s="423">
        <v>141977248.66</v>
      </c>
      <c r="CJ5" s="410">
        <v>23</v>
      </c>
      <c r="CK5" s="439">
        <v>99205217.76</v>
      </c>
      <c r="CL5" s="410">
        <v>17</v>
      </c>
      <c r="CM5" s="439">
        <v>54515898.65</v>
      </c>
      <c r="CN5" s="410">
        <v>10</v>
      </c>
      <c r="CO5" s="439">
        <v>37559109.53</v>
      </c>
      <c r="CP5" s="410">
        <v>4</v>
      </c>
      <c r="CQ5" s="410"/>
      <c r="CR5" s="385">
        <v>27659120.36</v>
      </c>
      <c r="CS5" s="410">
        <v>5</v>
      </c>
      <c r="CT5" s="439">
        <v>37361199.95</v>
      </c>
      <c r="CU5" s="410">
        <v>5</v>
      </c>
    </row>
    <row r="6" s="1" customFormat="1" ht="27" customHeight="1" spans="1:99">
      <c r="A6" s="8" t="s">
        <v>59</v>
      </c>
      <c r="B6" s="13">
        <v>54031956.3</v>
      </c>
      <c r="C6" s="14">
        <v>8</v>
      </c>
      <c r="D6" s="13">
        <v>6039431.68</v>
      </c>
      <c r="E6" s="14">
        <v>1</v>
      </c>
      <c r="F6" s="47">
        <v>92789765.53</v>
      </c>
      <c r="G6" s="60">
        <v>13</v>
      </c>
      <c r="H6" s="47">
        <v>99716181.95</v>
      </c>
      <c r="I6" s="60">
        <v>14</v>
      </c>
      <c r="J6" s="47">
        <v>89870920.74</v>
      </c>
      <c r="K6" s="60">
        <v>14</v>
      </c>
      <c r="L6" s="47">
        <v>25072437.34</v>
      </c>
      <c r="M6" s="60">
        <v>4</v>
      </c>
      <c r="N6" s="47">
        <v>22350911.84</v>
      </c>
      <c r="O6" s="110">
        <v>3</v>
      </c>
      <c r="P6" s="109">
        <v>77592912.81</v>
      </c>
      <c r="Q6" s="142">
        <v>11</v>
      </c>
      <c r="R6" s="109">
        <v>33323332.82</v>
      </c>
      <c r="S6" s="142">
        <v>5</v>
      </c>
      <c r="T6" s="109">
        <v>31682543.72</v>
      </c>
      <c r="U6" s="167">
        <v>5</v>
      </c>
      <c r="V6" s="168">
        <v>33323332.82</v>
      </c>
      <c r="W6" s="167">
        <v>5</v>
      </c>
      <c r="X6" s="168">
        <v>31682543.72</v>
      </c>
      <c r="Y6" s="142">
        <v>5</v>
      </c>
      <c r="Z6" s="141">
        <v>79980053.75</v>
      </c>
      <c r="AA6" s="167">
        <v>17</v>
      </c>
      <c r="AB6" s="109">
        <v>51439195.22</v>
      </c>
      <c r="AC6" s="142">
        <v>11</v>
      </c>
      <c r="AD6" s="109">
        <v>62562229.77</v>
      </c>
      <c r="AE6" s="167">
        <v>15</v>
      </c>
      <c r="AF6" s="109">
        <v>47541245.76</v>
      </c>
      <c r="AG6" s="167">
        <v>11</v>
      </c>
      <c r="AH6" s="168">
        <v>65962498.38</v>
      </c>
      <c r="AI6" s="167">
        <v>16</v>
      </c>
      <c r="AJ6" s="109">
        <v>45891670.13</v>
      </c>
      <c r="AK6" s="167">
        <v>11</v>
      </c>
      <c r="AL6" s="232">
        <v>105980858.68</v>
      </c>
      <c r="AM6" s="233">
        <v>15</v>
      </c>
      <c r="AN6" s="232">
        <v>111715589.18</v>
      </c>
      <c r="AO6" s="272">
        <v>16</v>
      </c>
      <c r="AP6" s="15">
        <v>48944578.76</v>
      </c>
      <c r="AQ6" s="272">
        <v>7</v>
      </c>
      <c r="AR6" s="13">
        <v>51546474.74</v>
      </c>
      <c r="AS6" s="284">
        <v>8</v>
      </c>
      <c r="AT6" s="15">
        <v>32922363.14</v>
      </c>
      <c r="AU6" s="272">
        <v>5</v>
      </c>
      <c r="AV6" s="15">
        <v>24988605.48</v>
      </c>
      <c r="AW6" s="272">
        <v>4</v>
      </c>
      <c r="AX6" s="15">
        <v>18997561.89</v>
      </c>
      <c r="AY6" s="294">
        <v>3</v>
      </c>
      <c r="AZ6" s="15">
        <v>30000087.48</v>
      </c>
      <c r="BA6" s="16">
        <v>5</v>
      </c>
      <c r="BB6" s="24"/>
      <c r="BC6" s="232">
        <v>26413035.35</v>
      </c>
      <c r="BD6" s="272">
        <v>4</v>
      </c>
      <c r="BE6" s="326">
        <v>20743049.56</v>
      </c>
      <c r="BF6" s="272">
        <v>3</v>
      </c>
      <c r="BG6" s="326">
        <v>19433217.37</v>
      </c>
      <c r="BH6" s="8">
        <v>4</v>
      </c>
      <c r="BI6" s="326">
        <v>15136249.97</v>
      </c>
      <c r="BJ6" s="8">
        <v>3</v>
      </c>
      <c r="BK6" s="326" t="s">
        <v>60</v>
      </c>
      <c r="BL6" s="8" t="s">
        <v>60</v>
      </c>
      <c r="BM6" s="326">
        <v>8104950.9</v>
      </c>
      <c r="BN6" s="8">
        <v>2</v>
      </c>
      <c r="BO6" s="8"/>
      <c r="BP6" s="8"/>
      <c r="BQ6" s="326">
        <v>107412889.13</v>
      </c>
      <c r="BR6" s="8">
        <v>23</v>
      </c>
      <c r="BS6" s="326">
        <v>97300904.32</v>
      </c>
      <c r="BT6" s="8">
        <v>24</v>
      </c>
      <c r="BU6" s="358">
        <v>50057596.39</v>
      </c>
      <c r="BV6" s="357">
        <v>14</v>
      </c>
      <c r="BW6" s="361">
        <v>46061892</v>
      </c>
      <c r="BX6" s="360">
        <v>14</v>
      </c>
      <c r="BY6" s="385">
        <v>67245403.62</v>
      </c>
      <c r="BZ6" s="8">
        <v>20</v>
      </c>
      <c r="CA6" s="385">
        <v>57991684.28</v>
      </c>
      <c r="CB6" s="335">
        <v>23</v>
      </c>
      <c r="CC6" s="385" t="s">
        <v>61</v>
      </c>
      <c r="CD6" s="410">
        <v>27</v>
      </c>
      <c r="CE6" s="385">
        <v>57560294.95</v>
      </c>
      <c r="CF6" s="410">
        <v>23</v>
      </c>
      <c r="CG6" s="385" t="s">
        <v>62</v>
      </c>
      <c r="CH6" s="410">
        <v>18</v>
      </c>
      <c r="CI6" s="423">
        <v>44610911.77</v>
      </c>
      <c r="CJ6" s="410">
        <v>18</v>
      </c>
      <c r="CK6" s="439">
        <v>46971811.24</v>
      </c>
      <c r="CL6" s="410">
        <v>19</v>
      </c>
      <c r="CM6" s="439">
        <v>14673141.4</v>
      </c>
      <c r="CN6" s="410">
        <v>6</v>
      </c>
      <c r="CO6" s="439">
        <v>11796835.03</v>
      </c>
      <c r="CP6" s="410">
        <v>5</v>
      </c>
      <c r="CQ6" s="410"/>
      <c r="CR6" s="439">
        <v>6408747.83</v>
      </c>
      <c r="CS6" s="410">
        <v>3</v>
      </c>
      <c r="CT6" s="439">
        <v>14198745.05</v>
      </c>
      <c r="CU6" s="410">
        <v>6</v>
      </c>
    </row>
    <row r="7" s="1" customFormat="1" ht="27" customHeight="1" spans="1:99">
      <c r="A7" s="8" t="s">
        <v>63</v>
      </c>
      <c r="B7" s="13">
        <v>61491155.52</v>
      </c>
      <c r="C7" s="14">
        <v>12</v>
      </c>
      <c r="D7" s="13">
        <v>55741882.28</v>
      </c>
      <c r="E7" s="14">
        <v>11</v>
      </c>
      <c r="F7" s="47">
        <v>74002846.09</v>
      </c>
      <c r="G7" s="60">
        <v>15</v>
      </c>
      <c r="H7" s="47">
        <v>68230206.17</v>
      </c>
      <c r="I7" s="60">
        <v>14</v>
      </c>
      <c r="J7" s="47">
        <v>33332306.96</v>
      </c>
      <c r="K7" s="60">
        <v>7</v>
      </c>
      <c r="L7" s="47">
        <v>54463579.38</v>
      </c>
      <c r="M7" s="60">
        <v>11</v>
      </c>
      <c r="N7" s="47">
        <v>28302480.34</v>
      </c>
      <c r="O7" s="110">
        <v>6</v>
      </c>
      <c r="P7" s="109">
        <v>62914742.19</v>
      </c>
      <c r="Q7" s="142">
        <v>13</v>
      </c>
      <c r="R7" s="109">
        <v>39020515.57</v>
      </c>
      <c r="S7" s="142">
        <v>8</v>
      </c>
      <c r="T7" s="109">
        <v>14490830.79</v>
      </c>
      <c r="U7" s="167">
        <v>3</v>
      </c>
      <c r="V7" s="168">
        <v>39020515.57</v>
      </c>
      <c r="W7" s="167">
        <v>8</v>
      </c>
      <c r="X7" s="168">
        <v>14490830.79</v>
      </c>
      <c r="Y7" s="142">
        <v>3</v>
      </c>
      <c r="Z7" s="141">
        <v>36371264.97</v>
      </c>
      <c r="AA7" s="167">
        <v>11</v>
      </c>
      <c r="AB7" s="109">
        <v>26250164.24</v>
      </c>
      <c r="AC7" s="142">
        <v>8</v>
      </c>
      <c r="AD7" s="109">
        <v>47453567.57</v>
      </c>
      <c r="AE7" s="167">
        <v>16</v>
      </c>
      <c r="AF7" s="109">
        <v>35904522.62</v>
      </c>
      <c r="AG7" s="167">
        <v>12</v>
      </c>
      <c r="AH7" s="168">
        <v>46604989.43</v>
      </c>
      <c r="AI7" s="167">
        <v>16</v>
      </c>
      <c r="AJ7" s="109">
        <v>35049957.93</v>
      </c>
      <c r="AK7" s="167">
        <v>12</v>
      </c>
      <c r="AL7" s="232">
        <v>71742013.64</v>
      </c>
      <c r="AM7" s="233">
        <v>14</v>
      </c>
      <c r="AN7" s="232">
        <v>66007283.1</v>
      </c>
      <c r="AO7" s="272">
        <v>13</v>
      </c>
      <c r="AP7" s="15">
        <v>39922577.12</v>
      </c>
      <c r="AQ7" s="272">
        <v>8</v>
      </c>
      <c r="AR7" s="13">
        <v>66102969.36</v>
      </c>
      <c r="AS7" s="284">
        <v>15</v>
      </c>
      <c r="AT7" s="15">
        <v>9453884.6</v>
      </c>
      <c r="AU7" s="272">
        <v>2</v>
      </c>
      <c r="AV7" s="15">
        <v>33804640.1</v>
      </c>
      <c r="AW7" s="272">
        <v>8</v>
      </c>
      <c r="AX7" s="15">
        <v>15552361.09</v>
      </c>
      <c r="AY7" s="294">
        <v>3</v>
      </c>
      <c r="AZ7" s="15">
        <v>12506132.1</v>
      </c>
      <c r="BA7" s="16">
        <v>3</v>
      </c>
      <c r="BB7" s="24"/>
      <c r="BC7" s="232">
        <v>4023777.5</v>
      </c>
      <c r="BD7" s="272">
        <v>1</v>
      </c>
      <c r="BE7" s="326">
        <v>5669985.79</v>
      </c>
      <c r="BF7" s="272">
        <v>1</v>
      </c>
      <c r="BG7" s="326">
        <v>6854790.9</v>
      </c>
      <c r="BH7" s="8">
        <v>2</v>
      </c>
      <c r="BI7" s="326">
        <v>4296967.4</v>
      </c>
      <c r="BJ7" s="8">
        <v>1</v>
      </c>
      <c r="BK7" s="326">
        <v>19433217.37</v>
      </c>
      <c r="BL7" s="8">
        <v>4</v>
      </c>
      <c r="BM7" s="326">
        <v>6453864.5</v>
      </c>
      <c r="BN7" s="8">
        <v>3</v>
      </c>
      <c r="BO7" s="8"/>
      <c r="BP7" s="8"/>
      <c r="BQ7" s="326">
        <v>69037239.98</v>
      </c>
      <c r="BR7" s="8">
        <v>21</v>
      </c>
      <c r="BS7" s="326">
        <v>55311028.67</v>
      </c>
      <c r="BT7" s="8">
        <v>19</v>
      </c>
      <c r="BU7" s="358">
        <v>59445442.21</v>
      </c>
      <c r="BV7" s="357">
        <v>24</v>
      </c>
      <c r="BW7" s="361">
        <v>67514458.9</v>
      </c>
      <c r="BX7" s="360">
        <v>29</v>
      </c>
      <c r="BY7" s="385">
        <v>42764700.9</v>
      </c>
      <c r="BZ7" s="8">
        <v>18</v>
      </c>
      <c r="CA7" s="385">
        <v>32190980.3</v>
      </c>
      <c r="CB7" s="335">
        <v>19</v>
      </c>
      <c r="CC7" s="385" t="s">
        <v>64</v>
      </c>
      <c r="CD7" s="410">
        <v>13</v>
      </c>
      <c r="CE7" s="385">
        <v>40418058.76</v>
      </c>
      <c r="CF7" s="410">
        <v>23</v>
      </c>
      <c r="CG7" s="385" t="s">
        <v>65</v>
      </c>
      <c r="CH7" s="410">
        <v>20</v>
      </c>
      <c r="CI7" s="423">
        <v>39752404.5</v>
      </c>
      <c r="CJ7" s="382">
        <v>23</v>
      </c>
      <c r="CK7" s="439">
        <v>15217142.09</v>
      </c>
      <c r="CL7" s="410">
        <v>9</v>
      </c>
      <c r="CM7" s="439">
        <v>17623465.46</v>
      </c>
      <c r="CN7" s="410">
        <v>10</v>
      </c>
      <c r="CO7" s="439">
        <v>8779823</v>
      </c>
      <c r="CP7" s="410">
        <v>5</v>
      </c>
      <c r="CQ7" s="410"/>
      <c r="CR7" s="439">
        <v>8635069.83</v>
      </c>
      <c r="CS7" s="410">
        <v>5</v>
      </c>
      <c r="CT7" s="439">
        <v>8361334.18</v>
      </c>
      <c r="CU7" s="410">
        <v>5</v>
      </c>
    </row>
    <row r="8" s="1" customFormat="1" ht="27" customHeight="1" spans="1:99">
      <c r="A8" s="8" t="s">
        <v>66</v>
      </c>
      <c r="B8" s="13">
        <v>94080405.92</v>
      </c>
      <c r="C8" s="14">
        <v>26</v>
      </c>
      <c r="D8" s="13">
        <v>73984001.75</v>
      </c>
      <c r="E8" s="14">
        <v>21</v>
      </c>
      <c r="F8" s="47">
        <v>71921204.92</v>
      </c>
      <c r="G8" s="60">
        <v>21</v>
      </c>
      <c r="H8" s="47">
        <v>61166011.28</v>
      </c>
      <c r="I8" s="60">
        <v>17</v>
      </c>
      <c r="J8" s="47">
        <v>85973171.86</v>
      </c>
      <c r="K8" s="60">
        <v>24</v>
      </c>
      <c r="L8" s="47">
        <v>66648836.5</v>
      </c>
      <c r="M8" s="60">
        <v>19</v>
      </c>
      <c r="N8" s="47">
        <v>54627788.78</v>
      </c>
      <c r="O8" s="110">
        <v>16</v>
      </c>
      <c r="P8" s="109">
        <v>66857968.69</v>
      </c>
      <c r="Q8" s="142">
        <v>19</v>
      </c>
      <c r="R8" s="109">
        <v>77759762.76</v>
      </c>
      <c r="S8" s="142">
        <v>22</v>
      </c>
      <c r="T8" s="109">
        <v>53523747.78</v>
      </c>
      <c r="U8" s="167">
        <v>16</v>
      </c>
      <c r="V8" s="168">
        <v>74846928.76</v>
      </c>
      <c r="W8" s="167">
        <v>21</v>
      </c>
      <c r="X8" s="168">
        <v>44799185.29</v>
      </c>
      <c r="Y8" s="142">
        <v>13</v>
      </c>
      <c r="Z8" s="141">
        <v>63832906.07</v>
      </c>
      <c r="AA8" s="167">
        <v>27</v>
      </c>
      <c r="AB8" s="109">
        <v>49830422.25</v>
      </c>
      <c r="AC8" s="142">
        <v>21</v>
      </c>
      <c r="AD8" s="109">
        <v>47112905.45</v>
      </c>
      <c r="AE8" s="167">
        <v>22</v>
      </c>
      <c r="AF8" s="109">
        <v>38436397.2</v>
      </c>
      <c r="AG8" s="167">
        <v>18</v>
      </c>
      <c r="AH8" s="168">
        <v>59973335.18</v>
      </c>
      <c r="AI8" s="167">
        <v>30</v>
      </c>
      <c r="AJ8" s="109">
        <v>47802966.68</v>
      </c>
      <c r="AK8" s="167">
        <v>24</v>
      </c>
      <c r="AL8" s="232">
        <v>67841442.83</v>
      </c>
      <c r="AM8" s="233">
        <v>19</v>
      </c>
      <c r="AN8" s="232">
        <v>85315371.02</v>
      </c>
      <c r="AO8" s="272">
        <v>25</v>
      </c>
      <c r="AP8" s="15">
        <v>74155580.57</v>
      </c>
      <c r="AQ8" s="272">
        <v>20</v>
      </c>
      <c r="AR8" s="13">
        <v>56124119.98</v>
      </c>
      <c r="AS8" s="284">
        <v>18</v>
      </c>
      <c r="AT8" s="15">
        <v>64372287.75</v>
      </c>
      <c r="AU8" s="272">
        <v>18</v>
      </c>
      <c r="AV8" s="15">
        <v>56729295.89</v>
      </c>
      <c r="AW8" s="272">
        <v>18</v>
      </c>
      <c r="AX8" s="15">
        <v>39408979.54</v>
      </c>
      <c r="AY8" s="294">
        <v>11</v>
      </c>
      <c r="AZ8" s="15">
        <v>48211367</v>
      </c>
      <c r="BA8" s="16">
        <v>15</v>
      </c>
      <c r="BB8" s="24"/>
      <c r="BC8" s="232">
        <v>56467001.88</v>
      </c>
      <c r="BD8" s="272">
        <v>18</v>
      </c>
      <c r="BE8" s="326">
        <v>41438205.52</v>
      </c>
      <c r="BF8" s="272">
        <v>12</v>
      </c>
      <c r="BG8" s="326">
        <v>27320476.55</v>
      </c>
      <c r="BH8" s="8">
        <v>12</v>
      </c>
      <c r="BI8" s="326">
        <v>18319905.65</v>
      </c>
      <c r="BJ8" s="8">
        <v>6</v>
      </c>
      <c r="BK8" s="326">
        <v>9884281.9</v>
      </c>
      <c r="BL8" s="8">
        <v>3</v>
      </c>
      <c r="BM8" s="326">
        <v>23609004.32</v>
      </c>
      <c r="BN8" s="8">
        <v>11</v>
      </c>
      <c r="BO8" s="8"/>
      <c r="BP8" s="8"/>
      <c r="BQ8" s="326">
        <v>68323558.39</v>
      </c>
      <c r="BR8" s="8">
        <v>30</v>
      </c>
      <c r="BS8" s="326">
        <v>93189931.95</v>
      </c>
      <c r="BT8" s="8">
        <v>47</v>
      </c>
      <c r="BU8" s="358">
        <v>64083892.18</v>
      </c>
      <c r="BV8" s="357">
        <v>37</v>
      </c>
      <c r="BW8" s="361">
        <v>50385905.51</v>
      </c>
      <c r="BX8" s="360">
        <v>31</v>
      </c>
      <c r="BY8" s="385">
        <v>63810657.08</v>
      </c>
      <c r="BZ8" s="8">
        <v>39</v>
      </c>
      <c r="CA8" s="385">
        <v>69796828.69</v>
      </c>
      <c r="CB8" s="335">
        <v>56</v>
      </c>
      <c r="CC8" s="385" t="s">
        <v>67</v>
      </c>
      <c r="CD8" s="410">
        <v>38</v>
      </c>
      <c r="CE8" s="385">
        <v>69525308.4</v>
      </c>
      <c r="CF8" s="410">
        <v>58</v>
      </c>
      <c r="CG8" s="385" t="s">
        <v>68</v>
      </c>
      <c r="CH8" s="410">
        <v>38</v>
      </c>
      <c r="CI8" s="423">
        <v>31086201.18</v>
      </c>
      <c r="CJ8" s="410">
        <v>26</v>
      </c>
      <c r="CK8" s="439">
        <v>29663420.03</v>
      </c>
      <c r="CL8" s="410">
        <v>24</v>
      </c>
      <c r="CM8" s="439">
        <v>19429222.26</v>
      </c>
      <c r="CN8" s="410">
        <v>16</v>
      </c>
      <c r="CO8" s="439">
        <v>17848448.95</v>
      </c>
      <c r="CP8" s="410">
        <v>15</v>
      </c>
      <c r="CQ8" s="410"/>
      <c r="CR8" s="439">
        <v>17477585.97</v>
      </c>
      <c r="CS8" s="410">
        <v>14</v>
      </c>
      <c r="CT8" s="382">
        <v>12827095.72</v>
      </c>
      <c r="CU8" s="410">
        <v>11</v>
      </c>
    </row>
    <row r="9" s="1" customFormat="1" ht="34.5" customHeight="1" spans="1:99">
      <c r="A9" s="8" t="s">
        <v>69</v>
      </c>
      <c r="B9" s="13">
        <v>104922383.03</v>
      </c>
      <c r="C9" s="14">
        <v>52</v>
      </c>
      <c r="D9" s="13">
        <v>79103425.51</v>
      </c>
      <c r="E9" s="14">
        <v>39</v>
      </c>
      <c r="F9" s="47">
        <v>125996229.02</v>
      </c>
      <c r="G9" s="60">
        <v>65</v>
      </c>
      <c r="H9" s="47">
        <v>121588240.16</v>
      </c>
      <c r="I9" s="60">
        <v>62</v>
      </c>
      <c r="J9" s="47">
        <v>78411478.19</v>
      </c>
      <c r="K9" s="60">
        <v>41</v>
      </c>
      <c r="L9" s="47">
        <v>79493243.09</v>
      </c>
      <c r="M9" s="60">
        <v>41</v>
      </c>
      <c r="N9" s="47">
        <v>79174849.44</v>
      </c>
      <c r="O9" s="110">
        <v>39</v>
      </c>
      <c r="P9" s="109">
        <v>120312760.82</v>
      </c>
      <c r="Q9" s="142">
        <v>61</v>
      </c>
      <c r="R9" s="109">
        <v>92255619.06</v>
      </c>
      <c r="S9" s="142">
        <v>48</v>
      </c>
      <c r="T9" s="109">
        <v>75899946.72</v>
      </c>
      <c r="U9" s="167">
        <v>38</v>
      </c>
      <c r="V9" s="168">
        <v>92261467.14</v>
      </c>
      <c r="W9" s="167">
        <v>47</v>
      </c>
      <c r="X9" s="168">
        <v>81719847.9</v>
      </c>
      <c r="Y9" s="142">
        <v>39</v>
      </c>
      <c r="Z9" s="141">
        <v>85866304.06</v>
      </c>
      <c r="AA9" s="167">
        <v>63</v>
      </c>
      <c r="AB9" s="109">
        <v>69641549.44</v>
      </c>
      <c r="AC9" s="142">
        <v>50</v>
      </c>
      <c r="AD9" s="109">
        <v>86843323.01</v>
      </c>
      <c r="AE9" s="167">
        <v>67</v>
      </c>
      <c r="AF9" s="109">
        <v>76287683.85</v>
      </c>
      <c r="AG9" s="167">
        <v>60</v>
      </c>
      <c r="AH9" s="168">
        <v>78338830.39</v>
      </c>
      <c r="AI9" s="167">
        <v>66</v>
      </c>
      <c r="AJ9" s="109">
        <v>67751514.32</v>
      </c>
      <c r="AK9" s="167">
        <v>57</v>
      </c>
      <c r="AL9" s="232">
        <v>169453731.41</v>
      </c>
      <c r="AM9" s="233">
        <v>77</v>
      </c>
      <c r="AN9" s="232">
        <v>156293443.73</v>
      </c>
      <c r="AO9" s="272">
        <v>74</v>
      </c>
      <c r="AP9" s="15">
        <v>117634487.24</v>
      </c>
      <c r="AQ9" s="272">
        <v>58</v>
      </c>
      <c r="AR9" s="13">
        <v>119166187.83</v>
      </c>
      <c r="AS9" s="284">
        <v>66</v>
      </c>
      <c r="AT9" s="15">
        <v>90144300.09</v>
      </c>
      <c r="AU9" s="272">
        <v>43</v>
      </c>
      <c r="AV9" s="15">
        <v>89148950</v>
      </c>
      <c r="AW9" s="272">
        <v>48</v>
      </c>
      <c r="AX9" s="15">
        <v>92617693.57</v>
      </c>
      <c r="AY9" s="294">
        <v>45</v>
      </c>
      <c r="AZ9" s="15">
        <v>88618337.12</v>
      </c>
      <c r="BA9" s="16">
        <v>48</v>
      </c>
      <c r="BB9" s="24"/>
      <c r="BC9" s="232">
        <v>86081298.48</v>
      </c>
      <c r="BD9" s="272">
        <v>47</v>
      </c>
      <c r="BE9" s="326">
        <v>93996440.97</v>
      </c>
      <c r="BF9" s="272">
        <v>46</v>
      </c>
      <c r="BG9" s="326">
        <v>63595583.18</v>
      </c>
      <c r="BH9" s="8">
        <v>47</v>
      </c>
      <c r="BI9" s="326">
        <v>60817151.73</v>
      </c>
      <c r="BJ9" s="8">
        <v>38</v>
      </c>
      <c r="BK9" s="326">
        <v>61358100.29</v>
      </c>
      <c r="BL9" s="8">
        <v>35</v>
      </c>
      <c r="BM9" s="326">
        <v>47695556.1</v>
      </c>
      <c r="BN9" s="8">
        <v>38</v>
      </c>
      <c r="BO9" s="8"/>
      <c r="BP9" s="8"/>
      <c r="BQ9" s="326">
        <v>152630567.06</v>
      </c>
      <c r="BR9" s="8">
        <v>110</v>
      </c>
      <c r="BS9" s="326">
        <v>140494034.7</v>
      </c>
      <c r="BT9" s="8">
        <v>121</v>
      </c>
      <c r="BU9" s="358">
        <v>76291327.17</v>
      </c>
      <c r="BV9" s="357">
        <v>78</v>
      </c>
      <c r="BW9" s="361">
        <v>80340667.66</v>
      </c>
      <c r="BX9" s="360">
        <v>86</v>
      </c>
      <c r="BY9" s="385">
        <v>82825725.03</v>
      </c>
      <c r="BZ9" s="8">
        <v>88</v>
      </c>
      <c r="CA9" s="385">
        <v>95827522.11</v>
      </c>
      <c r="CB9" s="335">
        <v>138</v>
      </c>
      <c r="CC9" s="385" t="s">
        <v>70</v>
      </c>
      <c r="CD9" s="410">
        <v>106</v>
      </c>
      <c r="CE9" s="385">
        <v>71337883.22</v>
      </c>
      <c r="CF9" s="410">
        <v>98</v>
      </c>
      <c r="CG9" s="385" t="s">
        <v>71</v>
      </c>
      <c r="CH9" s="410">
        <v>103</v>
      </c>
      <c r="CI9" s="423">
        <v>64147688.8</v>
      </c>
      <c r="CJ9" s="410">
        <v>87</v>
      </c>
      <c r="CK9" s="439">
        <v>57972060.9</v>
      </c>
      <c r="CL9" s="410">
        <v>80</v>
      </c>
      <c r="CM9" s="439">
        <v>49931818.34</v>
      </c>
      <c r="CN9" s="410">
        <v>71</v>
      </c>
      <c r="CO9" s="439">
        <v>33146977.62</v>
      </c>
      <c r="CP9" s="410">
        <v>48</v>
      </c>
      <c r="CQ9" s="410"/>
      <c r="CR9" s="439">
        <v>26541656.67</v>
      </c>
      <c r="CS9" s="410">
        <v>39</v>
      </c>
      <c r="CT9" s="439">
        <v>23490229.02</v>
      </c>
      <c r="CU9" s="410">
        <v>32</v>
      </c>
    </row>
    <row r="10" s="1" customFormat="1" ht="12.75" spans="2:99">
      <c r="B10" s="15"/>
      <c r="C10" s="16">
        <v>105</v>
      </c>
      <c r="D10" s="15"/>
      <c r="E10" s="16">
        <f>SUM(E5:E9)</f>
        <v>77</v>
      </c>
      <c r="F10" s="47"/>
      <c r="G10" s="60">
        <f>SUM(G5:G9)</f>
        <v>128</v>
      </c>
      <c r="H10" s="15"/>
      <c r="I10" s="16">
        <f>SUM(I5:I9)</f>
        <v>117</v>
      </c>
      <c r="J10" s="15"/>
      <c r="K10" s="16">
        <f>SUM(K5:K9)</f>
        <v>91</v>
      </c>
      <c r="L10" s="15"/>
      <c r="M10" s="16">
        <f>SUM(M5:M9)</f>
        <v>80</v>
      </c>
      <c r="N10" s="50"/>
      <c r="O10" s="111">
        <f>SUM(O5:O9)</f>
        <v>67</v>
      </c>
      <c r="P10" s="109"/>
      <c r="Q10" s="143">
        <f>SUM(Q5:Q9)</f>
        <v>111</v>
      </c>
      <c r="R10" s="109"/>
      <c r="S10" s="143">
        <f>SUM(S5:S9)</f>
        <v>88</v>
      </c>
      <c r="T10" s="109"/>
      <c r="U10" s="143">
        <f>SUM(U5:U9)</f>
        <v>66</v>
      </c>
      <c r="V10" s="168"/>
      <c r="W10" s="143">
        <f>SUM(W5:W9)</f>
        <v>86</v>
      </c>
      <c r="X10" s="169"/>
      <c r="Y10" s="191">
        <f>SUM(Y5:Y9)</f>
        <v>64</v>
      </c>
      <c r="Z10" s="141"/>
      <c r="AA10" s="143">
        <f>SUM(AA5:AA9)</f>
        <v>134</v>
      </c>
      <c r="AB10" s="109"/>
      <c r="AC10" s="191">
        <f>SUM(AC5:AC9)</f>
        <v>101</v>
      </c>
      <c r="AD10" s="109"/>
      <c r="AE10" s="143">
        <f>SUM(AE5:AE9)</f>
        <v>141</v>
      </c>
      <c r="AF10" s="109"/>
      <c r="AG10" s="143">
        <f>SUM(AG5:AG9)</f>
        <v>114</v>
      </c>
      <c r="AH10" s="168"/>
      <c r="AI10" s="143">
        <f>SUM(AI5:AI9)</f>
        <v>149</v>
      </c>
      <c r="AJ10" s="109"/>
      <c r="AK10" s="143">
        <f>SUM(AK5:AK9)</f>
        <v>118</v>
      </c>
      <c r="AM10" s="234">
        <f>SUM(AM5:AM9)</f>
        <v>138</v>
      </c>
      <c r="AO10" s="273">
        <f>SUM(AO5:AO9)</f>
        <v>141</v>
      </c>
      <c r="AQ10" s="273">
        <f>SUM(AQ5:AQ9)</f>
        <v>102</v>
      </c>
      <c r="AR10" s="274"/>
      <c r="AS10" s="285">
        <f>SUM(AS5:AS9)</f>
        <v>117</v>
      </c>
      <c r="AT10" s="111"/>
      <c r="AU10" s="273">
        <f>SUM(AU5:AU9)</f>
        <v>74</v>
      </c>
      <c r="AV10" s="111"/>
      <c r="AW10" s="273">
        <f>SUM(AW5:AW9)</f>
        <v>85</v>
      </c>
      <c r="AX10" s="15"/>
      <c r="AY10" s="273">
        <f>SUM(AY5:AY9)</f>
        <v>68</v>
      </c>
      <c r="AZ10" s="295"/>
      <c r="BA10" s="273">
        <f>SUM(BA5:BA9)</f>
        <v>77</v>
      </c>
      <c r="BB10" s="111"/>
      <c r="BC10" s="232"/>
      <c r="BE10" s="326"/>
      <c r="BR10" s="273">
        <f>SUM(BR5:BR9)</f>
        <v>221</v>
      </c>
      <c r="BT10" s="273">
        <f>SUM(BT5:BT9)</f>
        <v>256</v>
      </c>
      <c r="BU10" s="362"/>
      <c r="BV10" s="363">
        <f>SUM(BV5:BV9)</f>
        <v>175</v>
      </c>
      <c r="BW10" s="364"/>
      <c r="BX10" s="363">
        <f>SUM(BX5:BX9)</f>
        <v>185</v>
      </c>
      <c r="CA10" s="385"/>
      <c r="CB10" s="386"/>
      <c r="CC10" s="411"/>
      <c r="CD10" s="410"/>
      <c r="CE10" s="411"/>
      <c r="CF10" s="412"/>
      <c r="CG10" s="412"/>
      <c r="CH10" s="412"/>
      <c r="CI10" s="334"/>
      <c r="CJ10" s="334"/>
      <c r="CK10" s="334"/>
      <c r="CL10" s="334"/>
      <c r="CM10" s="334"/>
      <c r="CN10" s="334"/>
      <c r="CO10" s="334"/>
      <c r="CP10" s="334"/>
      <c r="CQ10" s="334"/>
      <c r="CR10" s="334"/>
      <c r="CS10" s="334"/>
      <c r="CT10" s="334"/>
      <c r="CU10" s="334"/>
    </row>
    <row r="11" s="1" customFormat="1" ht="36" customHeight="1" spans="1:99">
      <c r="A11" s="8" t="s">
        <v>72</v>
      </c>
      <c r="B11" s="13">
        <v>99514492.79</v>
      </c>
      <c r="C11" s="14">
        <v>125</v>
      </c>
      <c r="D11" s="13">
        <v>95227230.53</v>
      </c>
      <c r="E11" s="14">
        <v>122</v>
      </c>
      <c r="F11" s="47">
        <v>146539804.13</v>
      </c>
      <c r="G11" s="60">
        <v>186</v>
      </c>
      <c r="H11" s="47">
        <v>144281067.16</v>
      </c>
      <c r="I11" s="60">
        <v>182</v>
      </c>
      <c r="J11" s="47">
        <v>130447969.99</v>
      </c>
      <c r="K11" s="60">
        <v>164</v>
      </c>
      <c r="L11" s="47">
        <v>106250006.14</v>
      </c>
      <c r="M11" s="60">
        <v>138</v>
      </c>
      <c r="N11" s="47">
        <v>85460463.96</v>
      </c>
      <c r="O11" s="112">
        <v>117</v>
      </c>
      <c r="P11" s="109">
        <v>122766704.14</v>
      </c>
      <c r="Q11" s="142">
        <v>146</v>
      </c>
      <c r="R11" s="109">
        <v>118800689.1</v>
      </c>
      <c r="S11" s="142">
        <v>142</v>
      </c>
      <c r="T11" s="109">
        <v>100208686.88</v>
      </c>
      <c r="U11" s="167">
        <v>124</v>
      </c>
      <c r="V11" s="168">
        <v>121277897.02</v>
      </c>
      <c r="W11" s="167">
        <v>143</v>
      </c>
      <c r="X11" s="168">
        <v>101811627.7</v>
      </c>
      <c r="Y11" s="142">
        <v>123</v>
      </c>
      <c r="Z11" s="141">
        <v>100879895.28</v>
      </c>
      <c r="AA11" s="167">
        <v>186</v>
      </c>
      <c r="AB11" s="109">
        <v>90408142.37</v>
      </c>
      <c r="AC11" s="142">
        <v>164</v>
      </c>
      <c r="AD11" s="109">
        <v>99104278.74</v>
      </c>
      <c r="AE11" s="167">
        <v>196</v>
      </c>
      <c r="AF11" s="109">
        <v>82996652.25</v>
      </c>
      <c r="AG11" s="167">
        <v>168</v>
      </c>
      <c r="AH11" s="168">
        <v>94773128.97</v>
      </c>
      <c r="AI11" s="167">
        <v>198</v>
      </c>
      <c r="AJ11" s="109">
        <v>81358184.69</v>
      </c>
      <c r="AK11" s="167">
        <v>171</v>
      </c>
      <c r="AL11" s="232">
        <v>143324893.01</v>
      </c>
      <c r="AM11" s="233">
        <v>172</v>
      </c>
      <c r="AN11" s="232">
        <v>141183526.42</v>
      </c>
      <c r="AO11" s="272">
        <v>174</v>
      </c>
      <c r="AP11" s="15">
        <v>150406379.34</v>
      </c>
      <c r="AQ11" s="272">
        <v>178</v>
      </c>
      <c r="AR11" s="13">
        <v>141114588.95</v>
      </c>
      <c r="AS11" s="284">
        <v>191</v>
      </c>
      <c r="AT11" s="15">
        <v>111906389.05</v>
      </c>
      <c r="AU11" s="272">
        <v>129</v>
      </c>
      <c r="AV11" s="15">
        <v>106957562.78</v>
      </c>
      <c r="AW11" s="272">
        <v>144</v>
      </c>
      <c r="AX11" s="15">
        <v>106293129.52</v>
      </c>
      <c r="AY11" s="294">
        <v>127</v>
      </c>
      <c r="AZ11" s="15">
        <v>102125389.86</v>
      </c>
      <c r="BA11" s="16">
        <v>139</v>
      </c>
      <c r="BB11" s="24"/>
      <c r="BC11" s="232">
        <v>85595064.27</v>
      </c>
      <c r="BD11" s="272">
        <v>121</v>
      </c>
      <c r="BE11" s="326">
        <v>90155148.53</v>
      </c>
      <c r="BF11" s="272">
        <v>113</v>
      </c>
      <c r="BG11" s="326">
        <v>48741748.91</v>
      </c>
      <c r="BH11" s="8">
        <v>101</v>
      </c>
      <c r="BI11" s="326">
        <v>60041726.1</v>
      </c>
      <c r="BJ11" s="8">
        <v>96</v>
      </c>
      <c r="BK11" s="326">
        <v>59808252.6</v>
      </c>
      <c r="BL11" s="8">
        <v>80</v>
      </c>
      <c r="BM11" s="326">
        <v>32809350.58</v>
      </c>
      <c r="BN11" s="8">
        <v>71</v>
      </c>
      <c r="BO11" s="8"/>
      <c r="BP11" s="8"/>
      <c r="BQ11" s="337">
        <v>134493170.5</v>
      </c>
      <c r="BR11" s="338">
        <v>233</v>
      </c>
      <c r="BS11" s="337">
        <v>109961779.91</v>
      </c>
      <c r="BT11" s="338">
        <v>224</v>
      </c>
      <c r="BU11" s="358">
        <v>91377534.5</v>
      </c>
      <c r="BV11" s="357">
        <v>233</v>
      </c>
      <c r="BW11" s="361">
        <v>87049708</v>
      </c>
      <c r="BX11" s="360">
        <v>235</v>
      </c>
      <c r="BY11" s="385">
        <v>84234345.1</v>
      </c>
      <c r="BZ11" s="8">
        <v>218</v>
      </c>
      <c r="CA11" s="385">
        <v>60806715.43</v>
      </c>
      <c r="CB11" s="335">
        <v>218</v>
      </c>
      <c r="CC11" s="385" t="s">
        <v>73</v>
      </c>
      <c r="CD11" s="410">
        <v>226</v>
      </c>
      <c r="CE11" s="385">
        <v>71105364.02</v>
      </c>
      <c r="CF11" s="410">
        <v>244</v>
      </c>
      <c r="CG11" s="385" t="s">
        <v>74</v>
      </c>
      <c r="CH11" s="410">
        <v>236</v>
      </c>
      <c r="CI11" s="423">
        <v>54451750.36</v>
      </c>
      <c r="CJ11" s="410">
        <v>185</v>
      </c>
      <c r="CK11" s="439">
        <v>49687968.21</v>
      </c>
      <c r="CL11" s="410">
        <v>170</v>
      </c>
      <c r="CM11" s="439">
        <v>45432327.86</v>
      </c>
      <c r="CN11" s="410">
        <v>164</v>
      </c>
      <c r="CO11" s="439">
        <v>42976291.26</v>
      </c>
      <c r="CP11" s="410">
        <v>151</v>
      </c>
      <c r="CQ11" s="410"/>
      <c r="CR11" s="439">
        <v>39272863.01</v>
      </c>
      <c r="CS11" s="410">
        <v>132</v>
      </c>
      <c r="CT11" s="439">
        <v>34033813.72</v>
      </c>
      <c r="CU11" s="410">
        <v>128</v>
      </c>
    </row>
    <row r="12" s="1" customFormat="1" ht="36" customHeight="1" spans="1:99">
      <c r="A12" s="8" t="s">
        <v>75</v>
      </c>
      <c r="B12" s="13">
        <v>66585574.16</v>
      </c>
      <c r="C12" s="14">
        <v>612</v>
      </c>
      <c r="D12" s="13">
        <v>58900479.9</v>
      </c>
      <c r="E12" s="14">
        <v>555</v>
      </c>
      <c r="F12" s="47">
        <v>68033546.69</v>
      </c>
      <c r="G12" s="60">
        <v>656</v>
      </c>
      <c r="H12" s="47">
        <v>67039464.5</v>
      </c>
      <c r="I12" s="60">
        <v>646</v>
      </c>
      <c r="J12" s="47">
        <v>64186418.65</v>
      </c>
      <c r="K12" s="60">
        <v>620</v>
      </c>
      <c r="L12" s="47">
        <v>65167978.3</v>
      </c>
      <c r="M12" s="60">
        <v>605</v>
      </c>
      <c r="N12" s="47">
        <v>60002348.81</v>
      </c>
      <c r="O12" s="112">
        <v>576</v>
      </c>
      <c r="P12" s="109">
        <v>63762027.05</v>
      </c>
      <c r="Q12" s="142">
        <v>645</v>
      </c>
      <c r="R12" s="109">
        <v>56088793.12</v>
      </c>
      <c r="S12" s="142">
        <v>594</v>
      </c>
      <c r="T12" s="109">
        <v>51968612.06</v>
      </c>
      <c r="U12" s="167">
        <v>553</v>
      </c>
      <c r="V12" s="168">
        <v>56518571.12</v>
      </c>
      <c r="W12" s="167">
        <v>595</v>
      </c>
      <c r="X12" s="168">
        <v>53270332.55</v>
      </c>
      <c r="Y12" s="142">
        <v>556</v>
      </c>
      <c r="Z12" s="141">
        <v>50408666.44</v>
      </c>
      <c r="AA12" s="167">
        <v>696</v>
      </c>
      <c r="AB12" s="109">
        <v>45921202.93</v>
      </c>
      <c r="AC12" s="142">
        <v>640</v>
      </c>
      <c r="AD12" s="109">
        <v>45667387.63</v>
      </c>
      <c r="AE12" s="167">
        <v>679</v>
      </c>
      <c r="AF12" s="109">
        <v>41188809.6</v>
      </c>
      <c r="AG12" s="167">
        <v>623</v>
      </c>
      <c r="AH12" s="168">
        <v>43090909.82</v>
      </c>
      <c r="AI12" s="167">
        <v>669</v>
      </c>
      <c r="AJ12" s="109">
        <v>39365770.31</v>
      </c>
      <c r="AK12" s="167">
        <v>616</v>
      </c>
      <c r="AL12" s="232">
        <v>74146807.06</v>
      </c>
      <c r="AM12" s="233">
        <v>723</v>
      </c>
      <c r="AN12" s="232">
        <v>71974533.14</v>
      </c>
      <c r="AO12" s="272">
        <v>718</v>
      </c>
      <c r="AP12" s="15">
        <v>81098508.3</v>
      </c>
      <c r="AQ12" s="272">
        <v>747</v>
      </c>
      <c r="AR12" s="13">
        <v>69570102.15</v>
      </c>
      <c r="AS12" s="284">
        <v>719</v>
      </c>
      <c r="AT12" s="15">
        <v>68577834.02</v>
      </c>
      <c r="AU12" s="272">
        <v>638</v>
      </c>
      <c r="AV12" s="15">
        <v>57814246.74</v>
      </c>
      <c r="AW12" s="272">
        <v>612</v>
      </c>
      <c r="AX12" s="15">
        <v>62189268.03</v>
      </c>
      <c r="AY12" s="294">
        <v>581</v>
      </c>
      <c r="AZ12" s="15">
        <v>53597680.08</v>
      </c>
      <c r="BA12" s="16">
        <v>560</v>
      </c>
      <c r="BB12" s="24"/>
      <c r="BC12" s="232">
        <v>52095806.22</v>
      </c>
      <c r="BD12" s="272">
        <v>572</v>
      </c>
      <c r="BE12" s="326">
        <v>58673153.33</v>
      </c>
      <c r="BF12" s="272">
        <v>588</v>
      </c>
      <c r="BG12" s="326">
        <v>32391394.84</v>
      </c>
      <c r="BH12" s="8">
        <v>454</v>
      </c>
      <c r="BI12" s="326">
        <v>39725210.9</v>
      </c>
      <c r="BJ12" s="8">
        <v>476</v>
      </c>
      <c r="BK12" s="326">
        <v>47853359.6</v>
      </c>
      <c r="BL12" s="8">
        <v>498</v>
      </c>
      <c r="BM12" s="326">
        <v>25084308.05</v>
      </c>
      <c r="BN12" s="8">
        <v>390</v>
      </c>
      <c r="BO12" s="8"/>
      <c r="BP12" s="8"/>
      <c r="BQ12" s="337">
        <v>58512663.38</v>
      </c>
      <c r="BR12" s="338">
        <v>811</v>
      </c>
      <c r="BS12" s="337">
        <v>51435547.08</v>
      </c>
      <c r="BT12" s="338">
        <v>785</v>
      </c>
      <c r="BU12" s="358">
        <v>43166715.41</v>
      </c>
      <c r="BV12" s="357">
        <v>783</v>
      </c>
      <c r="BW12" s="361">
        <v>40686936.24</v>
      </c>
      <c r="BX12" s="360">
        <v>771</v>
      </c>
      <c r="BY12" s="385">
        <v>42847383.9</v>
      </c>
      <c r="BZ12" s="8">
        <v>748</v>
      </c>
      <c r="CA12" s="385">
        <v>29030267.18</v>
      </c>
      <c r="CB12" s="335">
        <v>649</v>
      </c>
      <c r="CC12" s="385" t="s">
        <v>76</v>
      </c>
      <c r="CD12" s="410">
        <v>711</v>
      </c>
      <c r="CE12" s="385">
        <v>26343512.53</v>
      </c>
      <c r="CF12" s="413">
        <v>619</v>
      </c>
      <c r="CG12" s="385" t="s">
        <v>77</v>
      </c>
      <c r="CH12" s="413">
        <v>655</v>
      </c>
      <c r="CI12" s="423">
        <v>27510884.24</v>
      </c>
      <c r="CJ12" s="413">
        <v>653</v>
      </c>
      <c r="CK12" s="439">
        <v>24000170.25</v>
      </c>
      <c r="CL12" s="413">
        <v>596</v>
      </c>
      <c r="CM12" s="439">
        <v>23335130.86</v>
      </c>
      <c r="CN12" s="413">
        <v>580</v>
      </c>
      <c r="CO12" s="439">
        <v>24006680.62</v>
      </c>
      <c r="CP12" s="413">
        <v>616</v>
      </c>
      <c r="CQ12" s="413"/>
      <c r="CR12" s="439">
        <v>20839683.27</v>
      </c>
      <c r="CS12" s="413">
        <v>556</v>
      </c>
      <c r="CT12" s="439">
        <v>19927043.66</v>
      </c>
      <c r="CU12" s="413">
        <v>569</v>
      </c>
    </row>
    <row r="13" s="1" customFormat="1" ht="15.75" spans="1:99">
      <c r="A13" s="17" t="s">
        <v>78</v>
      </c>
      <c r="B13" s="18">
        <v>582118793.65</v>
      </c>
      <c r="C13" s="19">
        <v>842</v>
      </c>
      <c r="D13" s="18">
        <f>SUM(D5:D12)</f>
        <v>428336682.11</v>
      </c>
      <c r="E13" s="19">
        <f>SUM(E10:E12)</f>
        <v>754</v>
      </c>
      <c r="F13" s="18">
        <f>SUM(F5:F12)</f>
        <v>770205154.76</v>
      </c>
      <c r="G13" s="19">
        <f>SUM(G10:G12)</f>
        <v>970</v>
      </c>
      <c r="H13" s="18">
        <f>SUM(H5:H12)</f>
        <v>703359560.41</v>
      </c>
      <c r="I13" s="19">
        <f>SUM(I10:I12)</f>
        <v>945</v>
      </c>
      <c r="J13" s="18">
        <f>SUM(J5:J12)</f>
        <v>556948998.84</v>
      </c>
      <c r="K13" s="19">
        <f>SUM(K10:K12)</f>
        <v>875</v>
      </c>
      <c r="L13" s="18">
        <f>SUM(L5:L12)</f>
        <v>460844218.19</v>
      </c>
      <c r="M13" s="19">
        <f>SUM(M10:M12)</f>
        <v>823</v>
      </c>
      <c r="N13" s="18">
        <f>SUM(N5:N12)</f>
        <v>368629664.23</v>
      </c>
      <c r="O13" s="113">
        <f>SUM(O10:O12)</f>
        <v>760</v>
      </c>
      <c r="P13" s="114">
        <f>SUM(P5:P12)</f>
        <v>530598711.35</v>
      </c>
      <c r="Q13" s="144">
        <f>SUM(Q10:Q12)</f>
        <v>902</v>
      </c>
      <c r="R13" s="114">
        <f>SUM(R5:R12)</f>
        <v>504173927.36</v>
      </c>
      <c r="S13" s="144">
        <f>SUM(S10:S12)</f>
        <v>824</v>
      </c>
      <c r="T13" s="114">
        <f>SUM(T5:T12)</f>
        <v>396141176.59</v>
      </c>
      <c r="U13" s="144">
        <f>SUM(U10:U12)</f>
        <v>743</v>
      </c>
      <c r="V13" s="170">
        <f>SUM(V5:V12)</f>
        <v>504173927.36</v>
      </c>
      <c r="W13" s="144">
        <f>SUM(W10:W12)</f>
        <v>824</v>
      </c>
      <c r="X13" s="170">
        <f>SUM(X5:X12)</f>
        <v>396141176.59</v>
      </c>
      <c r="Y13" s="192">
        <f>SUM(Y10:Y12)</f>
        <v>743</v>
      </c>
      <c r="Z13" s="193">
        <f>SUM(Z5:Z12)</f>
        <v>561931813.91</v>
      </c>
      <c r="AA13" s="194">
        <f>SUM(AA10:AA12)</f>
        <v>1016</v>
      </c>
      <c r="AB13" s="193">
        <f>SUM(AB5:AB12)</f>
        <v>422885846.27</v>
      </c>
      <c r="AC13" s="214">
        <f>SUM(AC10:AC12)</f>
        <v>905</v>
      </c>
      <c r="AD13" s="193">
        <f>SUM(AD5:AD12)</f>
        <v>560931813.91</v>
      </c>
      <c r="AE13" s="194">
        <f>SUM(AE10:AE12)</f>
        <v>1016</v>
      </c>
      <c r="AF13" s="193">
        <f>SUM(AF5:AF12)</f>
        <v>422885846.27</v>
      </c>
      <c r="AG13" s="194">
        <f>SUM(AG10:AG12)</f>
        <v>905</v>
      </c>
      <c r="AH13" s="225">
        <f>SUM(AH5:AH12)</f>
        <v>560931813.91</v>
      </c>
      <c r="AI13" s="194">
        <f>SUM(AI10:AI12)</f>
        <v>1016</v>
      </c>
      <c r="AJ13" s="193">
        <f>SUM(AJ5:AJ12)</f>
        <v>422885846.27</v>
      </c>
      <c r="AK13" s="194">
        <f>SUM(AK10:AK12)</f>
        <v>905</v>
      </c>
      <c r="AL13" s="225">
        <f>SUM(AL5:AL12)</f>
        <v>824576447.03</v>
      </c>
      <c r="AM13" s="194">
        <f>SUM(AM10:AM12)</f>
        <v>1033</v>
      </c>
      <c r="AN13" s="235">
        <f>SUM(AN5:AN12)</f>
        <v>824576446.99</v>
      </c>
      <c r="AO13" s="275">
        <f>SUM(AO10:AO12)</f>
        <v>1033</v>
      </c>
      <c r="AP13" s="276">
        <f>SUM(AP5:AP12)</f>
        <v>687505318.02</v>
      </c>
      <c r="AQ13" s="275">
        <f>SUM(AQ10:AQ12)</f>
        <v>1027</v>
      </c>
      <c r="AR13" s="18">
        <f>SUM(AR5:AR12)</f>
        <v>687505318.02</v>
      </c>
      <c r="AS13" s="19">
        <f>SUM(AS10:AS12)</f>
        <v>1027</v>
      </c>
      <c r="AT13" s="276">
        <f>SUM(AT5:AT12)</f>
        <v>496716862.76</v>
      </c>
      <c r="AU13" s="286">
        <f>SUM(AU10:AU12)</f>
        <v>841</v>
      </c>
      <c r="AV13" s="276">
        <f>SUM(AV5:AV12)</f>
        <v>496716862.76</v>
      </c>
      <c r="AW13" s="286">
        <f>SUM(AW10:AW12)</f>
        <v>841</v>
      </c>
      <c r="AX13" s="276">
        <f>SUM(AX5:AX12)</f>
        <v>435093940.41</v>
      </c>
      <c r="AY13" s="286">
        <f>SUM(AY10:AY12)</f>
        <v>776</v>
      </c>
      <c r="AZ13" s="276">
        <f>SUM(AZ5:AZ12)</f>
        <v>435093940.41</v>
      </c>
      <c r="BA13" s="286">
        <f>SUM(BA10:BA12)</f>
        <v>776</v>
      </c>
      <c r="BB13" s="304"/>
      <c r="BC13" s="305">
        <f t="shared" ref="BC13:BN13" si="0">SUM(BC5:BC12)</f>
        <v>401508404.28</v>
      </c>
      <c r="BD13" s="306">
        <f t="shared" si="0"/>
        <v>768</v>
      </c>
      <c r="BE13" s="327">
        <f t="shared" si="0"/>
        <v>401508404.28</v>
      </c>
      <c r="BF13" s="306">
        <f t="shared" si="0"/>
        <v>768</v>
      </c>
      <c r="BG13" s="327">
        <f t="shared" si="0"/>
        <v>255811975.39</v>
      </c>
      <c r="BH13" s="328">
        <f t="shared" si="0"/>
        <v>624</v>
      </c>
      <c r="BI13" s="327">
        <f t="shared" si="0"/>
        <v>255811975.39</v>
      </c>
      <c r="BJ13" s="328">
        <f t="shared" si="0"/>
        <v>624</v>
      </c>
      <c r="BK13" s="327">
        <f t="shared" si="0"/>
        <v>255811975.4</v>
      </c>
      <c r="BL13" s="328">
        <f t="shared" si="0"/>
        <v>624</v>
      </c>
      <c r="BM13" s="327">
        <f t="shared" si="0"/>
        <v>191949377.27</v>
      </c>
      <c r="BN13" s="328">
        <f t="shared" si="0"/>
        <v>519</v>
      </c>
      <c r="BO13" s="328"/>
      <c r="BP13" s="328"/>
      <c r="BQ13" s="339">
        <f>SUM(BQ5:BQ12)</f>
        <v>1010272517.81</v>
      </c>
      <c r="BR13" s="340">
        <f>SUM(BR10:BR12)</f>
        <v>1265</v>
      </c>
      <c r="BS13" s="341">
        <f>SUM(BS5:BS12)</f>
        <v>1010304164.56</v>
      </c>
      <c r="BT13" s="340">
        <f>SUM(BT10:BT12)</f>
        <v>1265</v>
      </c>
      <c r="BU13" s="341">
        <f>BU48</f>
        <v>547977055.91</v>
      </c>
      <c r="BV13" s="340">
        <f>SUM(BV10:BV12)</f>
        <v>1191</v>
      </c>
      <c r="BW13" s="365">
        <f>SUM(BW5:BW12)</f>
        <v>547977056</v>
      </c>
      <c r="BX13" s="366">
        <f>SUM(BX10:BX12)</f>
        <v>1191</v>
      </c>
      <c r="BY13" s="327">
        <f>SUM(BY5:BY12)</f>
        <v>559712869.09</v>
      </c>
      <c r="BZ13" s="387">
        <f>SUM(BZ5:BZ12)</f>
        <v>1157</v>
      </c>
      <c r="CA13" s="388">
        <f>SUM(CA5:CA12)</f>
        <v>657123764.69</v>
      </c>
      <c r="CB13" s="389">
        <f>SUM(CB5:CB12)</f>
        <v>1148</v>
      </c>
      <c r="CC13" s="327">
        <v>657123764.69</v>
      </c>
      <c r="CD13" s="389">
        <f>SUM(CD5:CD12)</f>
        <v>1148</v>
      </c>
      <c r="CE13" s="339">
        <f>SUM(CE5:CE12)</f>
        <v>568178547.21</v>
      </c>
      <c r="CF13" s="414">
        <f>SUM(CF5:CF12)</f>
        <v>1100</v>
      </c>
      <c r="CG13" s="339">
        <v>568178547.21</v>
      </c>
      <c r="CH13" s="414">
        <f t="shared" ref="CH13:CP13" si="1">SUM(CH5:CH12)</f>
        <v>1100</v>
      </c>
      <c r="CI13" s="424">
        <f t="shared" si="1"/>
        <v>403537089.51</v>
      </c>
      <c r="CJ13" s="425">
        <f t="shared" si="1"/>
        <v>1015</v>
      </c>
      <c r="CK13" s="424">
        <f t="shared" si="1"/>
        <v>322717790.48</v>
      </c>
      <c r="CL13" s="425">
        <f t="shared" si="1"/>
        <v>915</v>
      </c>
      <c r="CM13" s="424">
        <f t="shared" si="1"/>
        <v>224941004.83</v>
      </c>
      <c r="CN13" s="425">
        <f t="shared" si="1"/>
        <v>857</v>
      </c>
      <c r="CO13" s="424">
        <f t="shared" si="1"/>
        <v>176114166.01</v>
      </c>
      <c r="CP13" s="425">
        <f t="shared" si="1"/>
        <v>844</v>
      </c>
      <c r="CQ13" s="425"/>
      <c r="CR13" s="424">
        <f>SUM(CR5:CR12)</f>
        <v>146834726.94</v>
      </c>
      <c r="CS13" s="425">
        <f>SUM(CS5:CS12)</f>
        <v>754</v>
      </c>
      <c r="CT13" s="424">
        <f>SUM(CT5:CT12)</f>
        <v>150199461.3</v>
      </c>
      <c r="CU13" s="425">
        <f>SUM(CU5:CU12)</f>
        <v>756</v>
      </c>
    </row>
    <row r="14" s="1" customFormat="1" spans="1:99">
      <c r="A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390"/>
      <c r="CB14" s="391"/>
      <c r="CC14" s="415"/>
      <c r="CD14" s="391"/>
      <c r="CE14" s="415"/>
      <c r="CF14" s="416"/>
      <c r="CG14" s="415"/>
      <c r="CH14" s="416"/>
      <c r="CI14" s="426"/>
      <c r="CJ14" s="416"/>
      <c r="CK14" s="426"/>
      <c r="CL14" s="416"/>
      <c r="CM14" s="426"/>
      <c r="CN14" s="416"/>
      <c r="CO14" s="426"/>
      <c r="CP14" s="416"/>
      <c r="CQ14" s="416"/>
      <c r="CR14" s="426"/>
      <c r="CS14" s="416"/>
      <c r="CT14" s="426"/>
      <c r="CU14" s="416"/>
    </row>
    <row r="15" s="1" customFormat="1" ht="18.75" spans="1:99">
      <c r="A15" s="21" t="s">
        <v>79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441"/>
      <c r="CR15" s="441"/>
      <c r="CS15" s="441"/>
      <c r="CT15" s="441"/>
      <c r="CU15" s="441"/>
    </row>
    <row r="16" s="1" customFormat="1" ht="17.25" customHeight="1" spans="1:99">
      <c r="A16" s="8" t="s">
        <v>80</v>
      </c>
      <c r="D16" s="22">
        <f t="shared" ref="D16:BA16" si="2">D51</f>
        <v>64.0171582618696</v>
      </c>
      <c r="E16" s="61">
        <f t="shared" si="2"/>
        <v>10.2122015915119</v>
      </c>
      <c r="F16" s="62">
        <f t="shared" si="2"/>
        <v>72.1407537337423</v>
      </c>
      <c r="G16" s="63">
        <f t="shared" si="2"/>
        <v>13.1958762886598</v>
      </c>
      <c r="H16" s="62">
        <f t="shared" si="2"/>
        <v>69.9555471263065</v>
      </c>
      <c r="I16" s="63">
        <f t="shared" si="2"/>
        <v>12.3809523809524</v>
      </c>
      <c r="J16" s="62">
        <f t="shared" si="2"/>
        <v>65.0534628762454</v>
      </c>
      <c r="K16" s="63">
        <f t="shared" si="2"/>
        <v>10.4</v>
      </c>
      <c r="L16" s="62">
        <f t="shared" si="2"/>
        <v>62.8034859343019</v>
      </c>
      <c r="M16" s="63">
        <f t="shared" si="2"/>
        <v>9.72053462940462</v>
      </c>
      <c r="N16" s="62">
        <f t="shared" si="2"/>
        <v>60.539580265781</v>
      </c>
      <c r="O16" s="115">
        <f t="shared" si="2"/>
        <v>8.81578947368421</v>
      </c>
      <c r="P16" s="116">
        <f t="shared" si="2"/>
        <v>64.8456117212543</v>
      </c>
      <c r="Q16" s="145">
        <f t="shared" si="2"/>
        <v>12.3059866962306</v>
      </c>
      <c r="R16" s="116">
        <f t="shared" si="2"/>
        <v>65.3116766398906</v>
      </c>
      <c r="S16" s="145">
        <f t="shared" si="2"/>
        <v>10.6796116504854</v>
      </c>
      <c r="T16" s="116">
        <f t="shared" si="2"/>
        <v>61.5850843252528</v>
      </c>
      <c r="U16" s="145">
        <f t="shared" si="2"/>
        <v>8.88290713324361</v>
      </c>
      <c r="V16" s="171">
        <f t="shared" si="2"/>
        <v>64.7350926948973</v>
      </c>
      <c r="W16" s="145">
        <f t="shared" si="2"/>
        <v>10.4368932038835</v>
      </c>
      <c r="X16" s="116">
        <f t="shared" si="2"/>
        <v>60.8518453989176</v>
      </c>
      <c r="Y16" s="145">
        <f t="shared" si="2"/>
        <v>8.61372812920592</v>
      </c>
      <c r="Z16" s="116">
        <f t="shared" si="2"/>
        <v>73.0770606014788</v>
      </c>
      <c r="AA16" s="145">
        <f t="shared" si="2"/>
        <v>13.1889763779528</v>
      </c>
      <c r="AB16" s="116">
        <f t="shared" si="2"/>
        <v>67.7621404209973</v>
      </c>
      <c r="AC16" s="145">
        <f t="shared" si="2"/>
        <v>11.1602209944751</v>
      </c>
      <c r="AD16" s="116">
        <f t="shared" si="2"/>
        <v>74.1908619229737</v>
      </c>
      <c r="AE16" s="145">
        <f t="shared" si="2"/>
        <v>13.8779527559055</v>
      </c>
      <c r="AF16" s="116">
        <f t="shared" si="2"/>
        <v>70.633809822353</v>
      </c>
      <c r="AG16" s="145">
        <f t="shared" si="2"/>
        <v>12.5966850828729</v>
      </c>
      <c r="AH16" s="116">
        <f t="shared" si="2"/>
        <v>75.4223177628289</v>
      </c>
      <c r="AI16" s="145">
        <f t="shared" si="2"/>
        <v>14.6653543307087</v>
      </c>
      <c r="AJ16" s="116">
        <f t="shared" si="2"/>
        <v>71.4523538527413</v>
      </c>
      <c r="AK16" s="145">
        <f t="shared" si="2"/>
        <v>13.0386740331492</v>
      </c>
      <c r="AL16" s="236">
        <f t="shared" si="2"/>
        <v>73.6262537144615</v>
      </c>
      <c r="AM16" s="237">
        <f t="shared" si="2"/>
        <v>13.3591481122943</v>
      </c>
      <c r="AN16" s="238">
        <f t="shared" si="2"/>
        <v>74.1493878053268</v>
      </c>
      <c r="AO16" s="237">
        <f t="shared" si="2"/>
        <v>13.649564375605</v>
      </c>
      <c r="AP16" s="238">
        <f t="shared" si="2"/>
        <v>66.3268222700111</v>
      </c>
      <c r="AQ16" s="237">
        <f t="shared" si="2"/>
        <v>9.93184031158715</v>
      </c>
      <c r="AR16" s="238">
        <f t="shared" si="2"/>
        <v>69.3551910686644</v>
      </c>
      <c r="AS16" s="237">
        <f t="shared" si="2"/>
        <v>11.3924050632911</v>
      </c>
      <c r="AT16" s="238">
        <f t="shared" si="2"/>
        <v>63.6645669593051</v>
      </c>
      <c r="AU16" s="237">
        <f t="shared" si="2"/>
        <v>8.79904875148633</v>
      </c>
      <c r="AV16" s="238">
        <f t="shared" si="2"/>
        <v>66.8278204600408</v>
      </c>
      <c r="AW16" s="237">
        <f t="shared" si="2"/>
        <v>10.1070154577883</v>
      </c>
      <c r="AX16" s="238">
        <f t="shared" si="2"/>
        <v>61.2767768286465</v>
      </c>
      <c r="AY16" s="237">
        <f t="shared" si="2"/>
        <v>8.76288659793815</v>
      </c>
      <c r="AZ16" s="238">
        <f t="shared" si="2"/>
        <v>64.2093222918117</v>
      </c>
      <c r="BA16" s="237">
        <f t="shared" si="2"/>
        <v>9.92268041237113</v>
      </c>
      <c r="BB16" s="307"/>
      <c r="BC16" s="308">
        <f t="shared" ref="BC16:BN16" si="3">BC51</f>
        <v>65.7066031439834</v>
      </c>
      <c r="BD16" s="309">
        <f t="shared" si="3"/>
        <v>9.765625</v>
      </c>
      <c r="BE16" s="309">
        <f t="shared" si="3"/>
        <v>62.9327056984313</v>
      </c>
      <c r="BF16" s="309">
        <f t="shared" si="3"/>
        <v>8.72395833333333</v>
      </c>
      <c r="BG16" s="309">
        <f t="shared" si="3"/>
        <v>68.2840712885674</v>
      </c>
      <c r="BH16" s="309">
        <f t="shared" si="3"/>
        <v>11.0576923076923</v>
      </c>
      <c r="BI16" s="309">
        <f t="shared" si="3"/>
        <v>60.9998957836514</v>
      </c>
      <c r="BJ16" s="309">
        <f t="shared" si="3"/>
        <v>8.33333333333333</v>
      </c>
      <c r="BK16" s="309">
        <f t="shared" si="3"/>
        <v>57.9137716161821</v>
      </c>
      <c r="BL16" s="309">
        <f t="shared" si="3"/>
        <v>7.37179487179487</v>
      </c>
      <c r="BM16" s="309">
        <f t="shared" si="3"/>
        <v>69.8391005725611</v>
      </c>
      <c r="BN16" s="309">
        <f t="shared" si="3"/>
        <v>11.1753371868979</v>
      </c>
      <c r="BO16" s="8"/>
      <c r="BP16" s="8"/>
      <c r="BQ16" s="309">
        <f t="shared" ref="BQ16:BX16" si="4">BQ51</f>
        <v>80.8956662221276</v>
      </c>
      <c r="BR16" s="309">
        <f t="shared" si="4"/>
        <v>17.4703557312253</v>
      </c>
      <c r="BS16" s="309">
        <f t="shared" si="4"/>
        <v>84.0248775911668</v>
      </c>
      <c r="BT16" s="309">
        <f t="shared" si="4"/>
        <v>20.2371541501976</v>
      </c>
      <c r="BU16" s="309">
        <f t="shared" si="4"/>
        <v>75.4471015786293</v>
      </c>
      <c r="BV16" s="309">
        <f t="shared" si="4"/>
        <v>14.6935348446683</v>
      </c>
      <c r="BW16" s="309">
        <f t="shared" si="4"/>
        <v>76.6910085218503</v>
      </c>
      <c r="BX16" s="309">
        <f t="shared" si="4"/>
        <v>15.7849829351536</v>
      </c>
      <c r="BY16" s="392">
        <v>77.3</v>
      </c>
      <c r="BZ16" s="392">
        <v>16.5</v>
      </c>
      <c r="CA16" s="393">
        <v>86</v>
      </c>
      <c r="CB16" s="393">
        <v>24</v>
      </c>
      <c r="CC16" s="392">
        <v>80.12</v>
      </c>
      <c r="CD16" s="392">
        <v>18.4</v>
      </c>
      <c r="CE16" s="417">
        <v>82.8488989898482</v>
      </c>
      <c r="CF16" s="417">
        <v>21.5454545454545</v>
      </c>
      <c r="CG16" s="427">
        <v>80.13</v>
      </c>
      <c r="CH16" s="427">
        <v>19</v>
      </c>
      <c r="CI16" s="428">
        <v>79.69</v>
      </c>
      <c r="CJ16" s="427">
        <v>17.4384236453202</v>
      </c>
      <c r="CK16" s="417">
        <v>77.1663848000451</v>
      </c>
      <c r="CL16" s="417">
        <v>16.2841530054645</v>
      </c>
      <c r="CM16" s="417">
        <v>69.4286691872959</v>
      </c>
      <c r="CN16" s="417">
        <v>13.1855309218203</v>
      </c>
      <c r="CO16" s="417">
        <v>61.9661646774078</v>
      </c>
      <c r="CP16" s="442">
        <v>9.12322274881517</v>
      </c>
      <c r="CQ16" s="442"/>
      <c r="CR16" s="442">
        <v>59.0610834829534</v>
      </c>
      <c r="CS16" s="442">
        <v>8</v>
      </c>
      <c r="CT16" s="442">
        <v>64.0828716226687</v>
      </c>
      <c r="CU16" s="442">
        <v>8</v>
      </c>
    </row>
    <row r="17" s="1" customFormat="1" ht="18.75" customHeight="1" spans="1:99">
      <c r="A17" s="8" t="s">
        <v>81</v>
      </c>
      <c r="D17" s="23">
        <f t="shared" ref="D17:BA17" si="5">100-D16</f>
        <v>35.9828417381304</v>
      </c>
      <c r="E17" s="64">
        <f t="shared" si="5"/>
        <v>89.7877984084881</v>
      </c>
      <c r="F17" s="65">
        <f t="shared" si="5"/>
        <v>27.8592462662577</v>
      </c>
      <c r="G17" s="66">
        <f t="shared" si="5"/>
        <v>86.8041237113402</v>
      </c>
      <c r="H17" s="65">
        <f t="shared" si="5"/>
        <v>30.0444528736935</v>
      </c>
      <c r="I17" s="66">
        <f t="shared" si="5"/>
        <v>87.6190476190476</v>
      </c>
      <c r="J17" s="65">
        <f t="shared" si="5"/>
        <v>34.9465371237546</v>
      </c>
      <c r="K17" s="66">
        <f t="shared" si="5"/>
        <v>89.6</v>
      </c>
      <c r="L17" s="65">
        <f t="shared" si="5"/>
        <v>37.1965140656981</v>
      </c>
      <c r="M17" s="66">
        <f t="shared" si="5"/>
        <v>90.2794653705954</v>
      </c>
      <c r="N17" s="65">
        <f t="shared" si="5"/>
        <v>39.460419734219</v>
      </c>
      <c r="O17" s="117">
        <f t="shared" si="5"/>
        <v>91.1842105263158</v>
      </c>
      <c r="P17" s="118">
        <f t="shared" si="5"/>
        <v>35.1543882787457</v>
      </c>
      <c r="Q17" s="146">
        <f t="shared" si="5"/>
        <v>87.6940133037694</v>
      </c>
      <c r="R17" s="118">
        <f t="shared" si="5"/>
        <v>34.6883233601094</v>
      </c>
      <c r="S17" s="146">
        <f t="shared" si="5"/>
        <v>89.3203883495146</v>
      </c>
      <c r="T17" s="118">
        <f t="shared" si="5"/>
        <v>38.4149156747472</v>
      </c>
      <c r="U17" s="146">
        <f t="shared" si="5"/>
        <v>91.1170928667564</v>
      </c>
      <c r="V17" s="172">
        <f t="shared" si="5"/>
        <v>35.2649073051027</v>
      </c>
      <c r="W17" s="146">
        <f t="shared" si="5"/>
        <v>89.5631067961165</v>
      </c>
      <c r="X17" s="118">
        <f t="shared" si="5"/>
        <v>39.1481546010824</v>
      </c>
      <c r="Y17" s="146">
        <f t="shared" si="5"/>
        <v>91.3862718707941</v>
      </c>
      <c r="Z17" s="118">
        <f t="shared" si="5"/>
        <v>26.9229393985212</v>
      </c>
      <c r="AA17" s="146">
        <f t="shared" si="5"/>
        <v>86.8110236220472</v>
      </c>
      <c r="AB17" s="118">
        <f t="shared" si="5"/>
        <v>32.2378595790027</v>
      </c>
      <c r="AC17" s="146">
        <f t="shared" si="5"/>
        <v>88.8397790055249</v>
      </c>
      <c r="AD17" s="118">
        <f t="shared" si="5"/>
        <v>25.8091380770263</v>
      </c>
      <c r="AE17" s="146">
        <f t="shared" si="5"/>
        <v>86.1220472440945</v>
      </c>
      <c r="AF17" s="118">
        <f t="shared" si="5"/>
        <v>29.366190177647</v>
      </c>
      <c r="AG17" s="146">
        <f t="shared" si="5"/>
        <v>87.4033149171271</v>
      </c>
      <c r="AH17" s="118">
        <f t="shared" si="5"/>
        <v>24.5776822371711</v>
      </c>
      <c r="AI17" s="146">
        <f t="shared" si="5"/>
        <v>85.3346456692913</v>
      </c>
      <c r="AJ17" s="118">
        <f t="shared" si="5"/>
        <v>28.5476461472587</v>
      </c>
      <c r="AK17" s="146">
        <f t="shared" si="5"/>
        <v>86.9613259668508</v>
      </c>
      <c r="AL17" s="239">
        <f t="shared" si="5"/>
        <v>26.3737462855385</v>
      </c>
      <c r="AM17" s="240">
        <f t="shared" si="5"/>
        <v>86.6408518877057</v>
      </c>
      <c r="AN17" s="241">
        <f t="shared" si="5"/>
        <v>25.8506121946732</v>
      </c>
      <c r="AO17" s="240">
        <f t="shared" si="5"/>
        <v>86.350435624395</v>
      </c>
      <c r="AP17" s="241">
        <f t="shared" si="5"/>
        <v>33.6731777299889</v>
      </c>
      <c r="AQ17" s="240">
        <f t="shared" si="5"/>
        <v>90.0681596884128</v>
      </c>
      <c r="AR17" s="241">
        <f t="shared" si="5"/>
        <v>30.6448089313356</v>
      </c>
      <c r="AS17" s="240">
        <f t="shared" si="5"/>
        <v>88.6075949367089</v>
      </c>
      <c r="AT17" s="241">
        <f t="shared" si="5"/>
        <v>36.3354330406949</v>
      </c>
      <c r="AU17" s="240">
        <f t="shared" si="5"/>
        <v>91.2009512485137</v>
      </c>
      <c r="AV17" s="241">
        <f t="shared" si="5"/>
        <v>33.1721795399592</v>
      </c>
      <c r="AW17" s="240">
        <f t="shared" si="5"/>
        <v>89.8929845422116</v>
      </c>
      <c r="AX17" s="241">
        <f t="shared" si="5"/>
        <v>38.7232231713535</v>
      </c>
      <c r="AY17" s="240">
        <f t="shared" si="5"/>
        <v>91.2371134020619</v>
      </c>
      <c r="AZ17" s="241">
        <f t="shared" si="5"/>
        <v>35.7906777081883</v>
      </c>
      <c r="BA17" s="240">
        <f t="shared" si="5"/>
        <v>90.0773195876289</v>
      </c>
      <c r="BB17" s="310"/>
      <c r="BC17" s="311">
        <f t="shared" ref="BC17:BN17" si="6">100-BC16</f>
        <v>34.2933968560166</v>
      </c>
      <c r="BD17" s="312">
        <f t="shared" si="6"/>
        <v>90.234375</v>
      </c>
      <c r="BE17" s="312">
        <f t="shared" si="6"/>
        <v>37.0672943015687</v>
      </c>
      <c r="BF17" s="312">
        <f t="shared" si="6"/>
        <v>91.2760416666667</v>
      </c>
      <c r="BG17" s="312">
        <f t="shared" si="6"/>
        <v>31.7159287114326</v>
      </c>
      <c r="BH17" s="312">
        <f t="shared" si="6"/>
        <v>88.9423076923077</v>
      </c>
      <c r="BI17" s="312">
        <f t="shared" si="6"/>
        <v>39.0001042163486</v>
      </c>
      <c r="BJ17" s="312">
        <f t="shared" si="6"/>
        <v>91.6666666666667</v>
      </c>
      <c r="BK17" s="312">
        <f t="shared" si="6"/>
        <v>42.0862283838179</v>
      </c>
      <c r="BL17" s="312">
        <f t="shared" si="6"/>
        <v>92.6282051282051</v>
      </c>
      <c r="BM17" s="312">
        <f t="shared" si="6"/>
        <v>30.1608994274389</v>
      </c>
      <c r="BN17" s="312">
        <f t="shared" si="6"/>
        <v>88.8246628131021</v>
      </c>
      <c r="BO17" s="8"/>
      <c r="BP17" s="8"/>
      <c r="BQ17" s="312">
        <f t="shared" ref="BQ17:BZ17" si="7">100-BQ16</f>
        <v>19.1043337778724</v>
      </c>
      <c r="BR17" s="312">
        <f t="shared" si="7"/>
        <v>82.5296442687747</v>
      </c>
      <c r="BS17" s="312">
        <f t="shared" si="7"/>
        <v>15.9751224088332</v>
      </c>
      <c r="BT17" s="312">
        <f t="shared" si="7"/>
        <v>79.7628458498024</v>
      </c>
      <c r="BU17" s="312">
        <f t="shared" si="7"/>
        <v>24.5528984213707</v>
      </c>
      <c r="BV17" s="312">
        <f t="shared" si="7"/>
        <v>85.3064651553317</v>
      </c>
      <c r="BW17" s="312">
        <f t="shared" si="7"/>
        <v>23.3089914781497</v>
      </c>
      <c r="BX17" s="312">
        <f t="shared" si="7"/>
        <v>84.2150170648464</v>
      </c>
      <c r="BY17" s="392">
        <f t="shared" si="7"/>
        <v>22.7</v>
      </c>
      <c r="BZ17" s="392">
        <f t="shared" si="7"/>
        <v>83.5</v>
      </c>
      <c r="CA17" s="394">
        <v>14</v>
      </c>
      <c r="CB17" s="394">
        <v>76</v>
      </c>
      <c r="CC17" s="418">
        <v>19.88</v>
      </c>
      <c r="CD17" s="418">
        <v>81.6</v>
      </c>
      <c r="CE17" s="417">
        <v>17.1511010101518</v>
      </c>
      <c r="CF17" s="417">
        <v>78.4545454545455</v>
      </c>
      <c r="CG17" s="427">
        <v>19.87</v>
      </c>
      <c r="CH17" s="427">
        <v>81</v>
      </c>
      <c r="CI17" s="428">
        <v>20.3110536133182</v>
      </c>
      <c r="CJ17" s="427">
        <v>82.5615763546798</v>
      </c>
      <c r="CK17" s="417">
        <v>22.8336151999549</v>
      </c>
      <c r="CL17" s="417">
        <v>83.7158469945355</v>
      </c>
      <c r="CM17" s="417">
        <v>30.5713308127041</v>
      </c>
      <c r="CN17" s="417">
        <v>86.8144690781797</v>
      </c>
      <c r="CO17" s="417">
        <v>38.0338353225922</v>
      </c>
      <c r="CP17" s="442">
        <v>90.8767772511848</v>
      </c>
      <c r="CQ17" s="442"/>
      <c r="CR17" s="442">
        <v>40.9389165170467</v>
      </c>
      <c r="CS17" s="442">
        <v>92</v>
      </c>
      <c r="CT17" s="442">
        <v>35.9171283773313</v>
      </c>
      <c r="CU17" s="442">
        <v>92</v>
      </c>
    </row>
    <row r="18" s="1" customFormat="1" ht="12.75" spans="1:99">
      <c r="A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409"/>
      <c r="CF18" s="409"/>
      <c r="CG18" s="409"/>
      <c r="CH18" s="409"/>
      <c r="CI18" s="409"/>
      <c r="CJ18" s="409"/>
      <c r="CK18" s="409"/>
      <c r="CL18" s="409"/>
      <c r="CM18" s="409"/>
      <c r="CN18" s="409"/>
      <c r="CO18" s="409"/>
      <c r="CP18" s="409"/>
      <c r="CQ18" s="409"/>
      <c r="CR18" s="409"/>
      <c r="CS18" s="409"/>
      <c r="CT18" s="409"/>
      <c r="CU18" s="409"/>
    </row>
    <row r="19" s="1" customFormat="1" ht="18.75" spans="1:99">
      <c r="A19" s="21" t="s">
        <v>82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441"/>
      <c r="CR19" s="441"/>
      <c r="CS19" s="441"/>
      <c r="CT19" s="441"/>
      <c r="CU19" s="441"/>
    </row>
    <row r="20" s="1" customFormat="1" ht="23.25" customHeight="1" spans="1:99">
      <c r="A20" s="26" t="s">
        <v>83</v>
      </c>
      <c r="D20" s="27">
        <v>71200</v>
      </c>
      <c r="E20" s="67" t="s">
        <v>11</v>
      </c>
      <c r="F20" s="68">
        <v>71200</v>
      </c>
      <c r="G20" s="69" t="s">
        <v>11</v>
      </c>
      <c r="H20" s="68">
        <v>71200</v>
      </c>
      <c r="I20" s="69" t="s">
        <v>11</v>
      </c>
      <c r="J20" s="68">
        <v>71200</v>
      </c>
      <c r="K20" s="69" t="s">
        <v>11</v>
      </c>
      <c r="L20" s="88">
        <v>71200</v>
      </c>
      <c r="M20" s="69" t="s">
        <v>11</v>
      </c>
      <c r="N20" s="68">
        <v>71200</v>
      </c>
      <c r="O20" s="119" t="s">
        <v>11</v>
      </c>
      <c r="P20" s="120">
        <v>72200</v>
      </c>
      <c r="Q20" s="147" t="s">
        <v>11</v>
      </c>
      <c r="R20" s="148">
        <v>72200</v>
      </c>
      <c r="S20" s="147" t="s">
        <v>11</v>
      </c>
      <c r="T20" s="148">
        <v>72200</v>
      </c>
      <c r="U20" s="147" t="s">
        <v>11</v>
      </c>
      <c r="V20" s="173"/>
      <c r="W20" s="174"/>
      <c r="X20" s="173"/>
      <c r="Y20" s="174"/>
      <c r="Z20" s="195">
        <v>48750</v>
      </c>
      <c r="AA20" s="196" t="s">
        <v>11</v>
      </c>
      <c r="AB20" s="195">
        <v>48750</v>
      </c>
      <c r="AC20" s="196" t="s">
        <v>11</v>
      </c>
      <c r="AD20" s="195">
        <v>45000</v>
      </c>
      <c r="AE20" s="196" t="s">
        <v>11</v>
      </c>
      <c r="AF20" s="195">
        <v>45000</v>
      </c>
      <c r="AG20" s="196" t="s">
        <v>11</v>
      </c>
      <c r="AH20" s="195">
        <v>42250</v>
      </c>
      <c r="AI20" s="196" t="s">
        <v>11</v>
      </c>
      <c r="AJ20" s="195">
        <v>42250</v>
      </c>
      <c r="AK20" s="196" t="s">
        <v>11</v>
      </c>
      <c r="AL20" s="242">
        <v>74200</v>
      </c>
      <c r="AM20" s="243"/>
      <c r="AN20" s="244">
        <v>72200</v>
      </c>
      <c r="AO20" s="243"/>
      <c r="AP20" s="244">
        <v>75600</v>
      </c>
      <c r="AQ20" s="243"/>
      <c r="AR20" s="244">
        <v>65000</v>
      </c>
      <c r="AS20" s="287"/>
      <c r="AT20" s="244">
        <v>75600</v>
      </c>
      <c r="AU20" s="243"/>
      <c r="AV20" s="244">
        <v>65000</v>
      </c>
      <c r="AW20" s="287"/>
      <c r="AX20" s="244">
        <v>75600</v>
      </c>
      <c r="AY20" s="243"/>
      <c r="AZ20" s="244">
        <v>65000</v>
      </c>
      <c r="BA20" s="287"/>
      <c r="BB20" s="35"/>
      <c r="BC20" s="313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342">
        <v>48750</v>
      </c>
      <c r="BR20" s="26"/>
      <c r="BS20" s="342">
        <v>42250</v>
      </c>
      <c r="BT20" s="26"/>
      <c r="BU20" s="342">
        <v>35750</v>
      </c>
      <c r="BV20" s="26"/>
      <c r="BW20" s="342">
        <v>33000</v>
      </c>
      <c r="BX20" s="26"/>
      <c r="BY20" s="395" t="s">
        <v>84</v>
      </c>
      <c r="BZ20" s="26"/>
      <c r="CA20" s="395">
        <v>33800</v>
      </c>
      <c r="CB20" s="396"/>
      <c r="CC20" s="395">
        <v>33800</v>
      </c>
      <c r="CD20" s="396"/>
      <c r="CE20" s="352">
        <v>30000</v>
      </c>
      <c r="CF20" s="352"/>
      <c r="CG20" s="352">
        <v>30000</v>
      </c>
      <c r="CH20" s="352"/>
      <c r="CI20" s="429">
        <v>25200</v>
      </c>
      <c r="CJ20" s="430"/>
      <c r="CK20" s="440">
        <v>21300</v>
      </c>
      <c r="CL20" s="430"/>
      <c r="CM20" s="440">
        <v>16850</v>
      </c>
      <c r="CN20" s="430"/>
      <c r="CO20" s="440">
        <v>9100</v>
      </c>
      <c r="CP20" s="430"/>
      <c r="CQ20" s="429"/>
      <c r="CR20" s="440">
        <v>9570</v>
      </c>
      <c r="CS20" s="430"/>
      <c r="CT20" s="440">
        <v>10350</v>
      </c>
      <c r="CU20" s="443"/>
    </row>
    <row r="21" s="1" customFormat="1" ht="28.5" customHeight="1" spans="1:99">
      <c r="A21" s="28" t="s">
        <v>85</v>
      </c>
      <c r="D21" s="29" t="s">
        <v>86</v>
      </c>
      <c r="E21" s="70" t="s">
        <v>87</v>
      </c>
      <c r="F21" s="71" t="s">
        <v>88</v>
      </c>
      <c r="G21" s="72" t="s">
        <v>87</v>
      </c>
      <c r="H21" s="71" t="s">
        <v>89</v>
      </c>
      <c r="I21" s="72" t="s">
        <v>87</v>
      </c>
      <c r="J21" s="71" t="s">
        <v>90</v>
      </c>
      <c r="K21" s="72" t="s">
        <v>87</v>
      </c>
      <c r="L21" s="89" t="s">
        <v>91</v>
      </c>
      <c r="M21" s="72" t="s">
        <v>87</v>
      </c>
      <c r="N21" s="121" t="s">
        <v>91</v>
      </c>
      <c r="O21" s="122" t="s">
        <v>87</v>
      </c>
      <c r="P21" s="123" t="s">
        <v>92</v>
      </c>
      <c r="Q21" s="149"/>
      <c r="R21" s="150" t="s">
        <v>93</v>
      </c>
      <c r="S21" s="151"/>
      <c r="T21" s="150" t="s">
        <v>93</v>
      </c>
      <c r="U21" s="151"/>
      <c r="V21" s="175"/>
      <c r="W21" s="151"/>
      <c r="X21" s="175"/>
      <c r="Y21" s="151"/>
      <c r="Z21" s="129" t="s">
        <v>94</v>
      </c>
      <c r="AA21" s="95"/>
      <c r="AB21" s="129" t="s">
        <v>95</v>
      </c>
      <c r="AC21" s="95"/>
      <c r="AD21" s="215" t="s">
        <v>96</v>
      </c>
      <c r="AE21" s="70"/>
      <c r="AF21" s="215" t="s">
        <v>96</v>
      </c>
      <c r="AG21" s="70"/>
      <c r="AH21" s="226" t="s">
        <v>97</v>
      </c>
      <c r="AI21" s="70"/>
      <c r="AJ21" s="226" t="s">
        <v>97</v>
      </c>
      <c r="AK21" s="70"/>
      <c r="AL21" s="97" t="s">
        <v>98</v>
      </c>
      <c r="AM21" s="245"/>
      <c r="AN21" s="246" t="s">
        <v>93</v>
      </c>
      <c r="AO21" s="245"/>
      <c r="AP21" s="246" t="s">
        <v>99</v>
      </c>
      <c r="AQ21" s="245"/>
      <c r="AR21" s="246" t="s">
        <v>100</v>
      </c>
      <c r="AS21" s="288"/>
      <c r="AT21" s="246" t="s">
        <v>99</v>
      </c>
      <c r="AU21" s="245"/>
      <c r="AV21" s="246" t="s">
        <v>100</v>
      </c>
      <c r="AW21" s="288"/>
      <c r="AX21" s="246" t="s">
        <v>99</v>
      </c>
      <c r="AY21" s="245"/>
      <c r="AZ21" s="246" t="s">
        <v>100</v>
      </c>
      <c r="BA21" s="288"/>
      <c r="BB21" s="35"/>
      <c r="BC21" s="251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343" t="s">
        <v>101</v>
      </c>
      <c r="BR21" s="28"/>
      <c r="BS21" s="344" t="s">
        <v>97</v>
      </c>
      <c r="BT21" s="28"/>
      <c r="BU21" s="344" t="s">
        <v>102</v>
      </c>
      <c r="BV21" s="303" t="s">
        <v>11</v>
      </c>
      <c r="BW21" s="344" t="s">
        <v>103</v>
      </c>
      <c r="BX21" s="303" t="s">
        <v>11</v>
      </c>
      <c r="BY21" s="372" t="s">
        <v>104</v>
      </c>
      <c r="BZ21" s="303" t="s">
        <v>11</v>
      </c>
      <c r="CA21" s="372" t="s">
        <v>105</v>
      </c>
      <c r="CB21" s="303" t="s">
        <v>11</v>
      </c>
      <c r="CC21" s="372" t="s">
        <v>105</v>
      </c>
      <c r="CD21" s="303" t="s">
        <v>11</v>
      </c>
      <c r="CE21" s="372" t="s">
        <v>106</v>
      </c>
      <c r="CF21" s="303" t="s">
        <v>11</v>
      </c>
      <c r="CG21" s="372" t="s">
        <v>106</v>
      </c>
      <c r="CH21" s="303" t="s">
        <v>11</v>
      </c>
      <c r="CI21" s="431" t="s">
        <v>107</v>
      </c>
      <c r="CJ21" s="303" t="s">
        <v>11</v>
      </c>
      <c r="CK21" s="346" t="s">
        <v>108</v>
      </c>
      <c r="CL21" s="303" t="s">
        <v>11</v>
      </c>
      <c r="CM21" s="346" t="s">
        <v>109</v>
      </c>
      <c r="CN21" s="303" t="s">
        <v>11</v>
      </c>
      <c r="CO21" s="346" t="s">
        <v>110</v>
      </c>
      <c r="CP21" s="303" t="s">
        <v>11</v>
      </c>
      <c r="CQ21" s="336"/>
      <c r="CR21" s="346" t="s">
        <v>111</v>
      </c>
      <c r="CS21" s="303" t="s">
        <v>11</v>
      </c>
      <c r="CT21" s="346" t="s">
        <v>112</v>
      </c>
      <c r="CU21" s="303" t="s">
        <v>11</v>
      </c>
    </row>
    <row r="22" s="1" customFormat="1" ht="18" customHeight="1" spans="1:99">
      <c r="A22" s="30" t="s">
        <v>113</v>
      </c>
      <c r="D22" s="31">
        <f t="shared" ref="D22:U22" si="8">D53</f>
        <v>135449934.23</v>
      </c>
      <c r="E22" s="73">
        <f t="shared" si="8"/>
        <v>275</v>
      </c>
      <c r="F22" s="74">
        <f t="shared" si="8"/>
        <v>193848541.9</v>
      </c>
      <c r="G22" s="75">
        <f t="shared" si="8"/>
        <v>367</v>
      </c>
      <c r="H22" s="74">
        <f t="shared" si="8"/>
        <v>193027007.47</v>
      </c>
      <c r="I22" s="75">
        <f t="shared" si="8"/>
        <v>377</v>
      </c>
      <c r="J22" s="74">
        <f t="shared" si="8"/>
        <v>180808610.61</v>
      </c>
      <c r="K22" s="75">
        <f t="shared" si="8"/>
        <v>384</v>
      </c>
      <c r="L22" s="90">
        <f t="shared" si="8"/>
        <v>152162564.73</v>
      </c>
      <c r="M22" s="75">
        <f t="shared" si="8"/>
        <v>314</v>
      </c>
      <c r="N22" s="74">
        <f t="shared" si="8"/>
        <v>127307760.78</v>
      </c>
      <c r="O22" s="124">
        <f t="shared" si="8"/>
        <v>281</v>
      </c>
      <c r="P22" s="125">
        <f t="shared" si="8"/>
        <v>171797043.82</v>
      </c>
      <c r="Q22" s="152">
        <f t="shared" si="8"/>
        <v>364</v>
      </c>
      <c r="R22" s="153">
        <f t="shared" si="8"/>
        <v>155875709.87</v>
      </c>
      <c r="S22" s="152">
        <f t="shared" si="8"/>
        <v>290</v>
      </c>
      <c r="T22" s="153">
        <f t="shared" si="8"/>
        <v>134197099.11</v>
      </c>
      <c r="U22" s="152">
        <f t="shared" si="8"/>
        <v>260</v>
      </c>
      <c r="V22" s="176"/>
      <c r="W22" s="177"/>
      <c r="X22" s="176"/>
      <c r="Y22" s="177"/>
      <c r="Z22" s="31">
        <f t="shared" ref="Z22:BA22" si="9">Z53</f>
        <v>135338131.67</v>
      </c>
      <c r="AA22" s="73">
        <f t="shared" si="9"/>
        <v>384</v>
      </c>
      <c r="AB22" s="31">
        <f t="shared" si="9"/>
        <v>122345333.88</v>
      </c>
      <c r="AC22" s="73">
        <f t="shared" si="9"/>
        <v>347</v>
      </c>
      <c r="AD22" s="31">
        <f t="shared" si="9"/>
        <v>130777984.71</v>
      </c>
      <c r="AE22" s="73">
        <f t="shared" si="9"/>
        <v>398</v>
      </c>
      <c r="AF22" s="31">
        <f t="shared" si="9"/>
        <v>111518353.43</v>
      </c>
      <c r="AG22" s="73">
        <f t="shared" si="9"/>
        <v>348</v>
      </c>
      <c r="AH22" s="31">
        <f t="shared" si="9"/>
        <v>124915126.64</v>
      </c>
      <c r="AI22" s="73">
        <f t="shared" si="9"/>
        <v>402</v>
      </c>
      <c r="AJ22" s="31">
        <f t="shared" si="9"/>
        <v>114440105.76</v>
      </c>
      <c r="AK22" s="73">
        <f t="shared" si="9"/>
        <v>499</v>
      </c>
      <c r="AL22" s="232">
        <f t="shared" si="9"/>
        <v>193678107.78</v>
      </c>
      <c r="AM22" s="247">
        <f t="shared" si="9"/>
        <v>365</v>
      </c>
      <c r="AN22" s="15">
        <f t="shared" si="9"/>
        <v>189949960.29</v>
      </c>
      <c r="AO22" s="247">
        <f t="shared" si="9"/>
        <v>366</v>
      </c>
      <c r="AP22" s="15">
        <f t="shared" si="9"/>
        <v>207011394.54</v>
      </c>
      <c r="AQ22" s="247">
        <f t="shared" si="9"/>
        <v>385</v>
      </c>
      <c r="AR22" s="15">
        <f t="shared" si="9"/>
        <v>189420978.42</v>
      </c>
      <c r="AS22" s="247">
        <f t="shared" si="9"/>
        <v>393</v>
      </c>
      <c r="AT22" s="15">
        <f t="shared" si="9"/>
        <v>158090058.8</v>
      </c>
      <c r="AU22" s="247">
        <f t="shared" si="9"/>
        <v>299</v>
      </c>
      <c r="AV22" s="15">
        <f t="shared" si="9"/>
        <v>146000238.72</v>
      </c>
      <c r="AW22" s="247">
        <f t="shared" si="9"/>
        <v>314</v>
      </c>
      <c r="AX22" s="15">
        <f t="shared" si="9"/>
        <v>146976145.7</v>
      </c>
      <c r="AY22" s="247">
        <f t="shared" si="9"/>
        <v>281</v>
      </c>
      <c r="AZ22" s="15">
        <f t="shared" si="9"/>
        <v>137673914.06</v>
      </c>
      <c r="BA22" s="247">
        <f t="shared" si="9"/>
        <v>297</v>
      </c>
      <c r="BB22" s="131"/>
      <c r="BC22" s="252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45">
        <v>174808904.08</v>
      </c>
      <c r="BR22" s="346">
        <v>467</v>
      </c>
      <c r="BS22" s="345">
        <v>145697462.66</v>
      </c>
      <c r="BT22" s="347">
        <v>460</v>
      </c>
      <c r="BU22" s="367">
        <f>BU46-BU23</f>
        <v>122648515.91</v>
      </c>
      <c r="BV22" s="368">
        <f>BV46-BV23</f>
        <v>477</v>
      </c>
      <c r="BW22" s="367">
        <f>BW46-BW23</f>
        <v>116731729.94</v>
      </c>
      <c r="BX22" s="346">
        <f>BX46-BX23</f>
        <v>480</v>
      </c>
      <c r="BY22" s="345">
        <v>116082409.19</v>
      </c>
      <c r="BZ22" s="397">
        <v>474</v>
      </c>
      <c r="CA22" s="345">
        <v>79440968.15</v>
      </c>
      <c r="CB22" s="352">
        <v>398</v>
      </c>
      <c r="CC22" s="345">
        <v>120268922</v>
      </c>
      <c r="CD22" s="397">
        <v>468</v>
      </c>
      <c r="CE22" s="345">
        <v>88215722.12</v>
      </c>
      <c r="CF22" s="386">
        <v>422</v>
      </c>
      <c r="CG22" s="345">
        <v>103640180.86</v>
      </c>
      <c r="CH22" s="393">
        <v>450</v>
      </c>
      <c r="CI22" s="432">
        <v>74285139.14</v>
      </c>
      <c r="CJ22" s="433">
        <v>399</v>
      </c>
      <c r="CK22" s="345">
        <v>67964820.32</v>
      </c>
      <c r="CL22" s="386">
        <v>393</v>
      </c>
      <c r="CM22" s="345">
        <v>64774614.14</v>
      </c>
      <c r="CN22" s="386">
        <v>415</v>
      </c>
      <c r="CO22" s="345">
        <v>64953841.51</v>
      </c>
      <c r="CP22" s="386">
        <v>498</v>
      </c>
      <c r="CQ22" s="386"/>
      <c r="CR22" s="385">
        <v>58159915.83</v>
      </c>
      <c r="CS22" s="386">
        <v>433</v>
      </c>
      <c r="CT22" s="385">
        <v>51935644.37</v>
      </c>
      <c r="CU22" s="386">
        <v>406</v>
      </c>
    </row>
    <row r="23" s="1" customFormat="1" ht="16.5" customHeight="1" spans="1:99">
      <c r="A23" s="32" t="s">
        <v>114</v>
      </c>
      <c r="D23" s="33">
        <v>18677776.2</v>
      </c>
      <c r="E23" s="76">
        <v>402</v>
      </c>
      <c r="F23" s="33">
        <v>20724808.92</v>
      </c>
      <c r="G23" s="76">
        <v>475</v>
      </c>
      <c r="H23" s="33">
        <v>18293524.19</v>
      </c>
      <c r="I23" s="76">
        <v>451</v>
      </c>
      <c r="J23" s="33">
        <v>13825778.03</v>
      </c>
      <c r="K23" s="76">
        <v>400</v>
      </c>
      <c r="L23" s="91">
        <v>19255419.71</v>
      </c>
      <c r="M23" s="76">
        <v>429</v>
      </c>
      <c r="N23" s="33">
        <v>18155051.99</v>
      </c>
      <c r="O23" s="126">
        <v>412</v>
      </c>
      <c r="P23" s="33">
        <v>14731687.37</v>
      </c>
      <c r="Q23" s="76">
        <v>427</v>
      </c>
      <c r="R23" s="33">
        <v>19013772.35</v>
      </c>
      <c r="S23" s="76">
        <v>446</v>
      </c>
      <c r="T23" s="33">
        <v>17980199.83</v>
      </c>
      <c r="U23" s="76">
        <v>417</v>
      </c>
      <c r="V23" s="178"/>
      <c r="W23" s="179"/>
      <c r="X23" s="178"/>
      <c r="Y23" s="179"/>
      <c r="Z23" s="33">
        <v>15950430.05</v>
      </c>
      <c r="AA23" s="76">
        <v>498</v>
      </c>
      <c r="AB23" s="33">
        <v>13984011.42</v>
      </c>
      <c r="AC23" s="76">
        <v>457</v>
      </c>
      <c r="AD23" s="33">
        <v>13993681.66</v>
      </c>
      <c r="AE23" s="76">
        <v>477</v>
      </c>
      <c r="AF23" s="33">
        <v>12667108.42</v>
      </c>
      <c r="AG23" s="76">
        <v>443</v>
      </c>
      <c r="AH23" s="33">
        <v>12948912.15</v>
      </c>
      <c r="AI23" s="76">
        <v>465</v>
      </c>
      <c r="AJ23" s="33">
        <v>6283849.24</v>
      </c>
      <c r="AK23" s="76">
        <v>288</v>
      </c>
      <c r="AL23" s="248">
        <v>23793592.29</v>
      </c>
      <c r="AM23" s="249">
        <v>530</v>
      </c>
      <c r="AN23" s="250">
        <v>23208099.27</v>
      </c>
      <c r="AO23" s="277">
        <v>526</v>
      </c>
      <c r="AP23" s="250">
        <v>24493493.1</v>
      </c>
      <c r="AQ23" s="277">
        <v>540</v>
      </c>
      <c r="AR23" s="278">
        <v>21263712.68</v>
      </c>
      <c r="AS23" s="249">
        <v>517</v>
      </c>
      <c r="AT23" s="250">
        <v>22394164.27</v>
      </c>
      <c r="AU23" s="277">
        <v>468</v>
      </c>
      <c r="AV23" s="250">
        <v>18771570.8</v>
      </c>
      <c r="AW23" s="277">
        <v>442</v>
      </c>
      <c r="AX23" s="250">
        <v>21506251.85</v>
      </c>
      <c r="AY23" s="277">
        <v>427</v>
      </c>
      <c r="AZ23" s="250">
        <v>18049155.88</v>
      </c>
      <c r="BA23" s="277">
        <v>402</v>
      </c>
      <c r="BB23" s="314"/>
      <c r="BC23" s="253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348">
        <v>18196929.8</v>
      </c>
      <c r="BR23" s="349">
        <v>577</v>
      </c>
      <c r="BS23" s="350">
        <v>15699864.33</v>
      </c>
      <c r="BT23" s="351">
        <v>549</v>
      </c>
      <c r="BU23" s="369">
        <v>11895734</v>
      </c>
      <c r="BV23" s="370">
        <v>539</v>
      </c>
      <c r="BW23" s="371">
        <v>11004914.3</v>
      </c>
      <c r="BX23" s="349">
        <v>526</v>
      </c>
      <c r="BY23" s="348">
        <v>10999319.8</v>
      </c>
      <c r="BZ23" s="398">
        <v>492</v>
      </c>
      <c r="CA23" s="348">
        <v>10396014.46</v>
      </c>
      <c r="CB23" s="398">
        <v>469</v>
      </c>
      <c r="CC23" s="348">
        <v>10396014.46</v>
      </c>
      <c r="CD23" s="398">
        <v>469</v>
      </c>
      <c r="CE23" s="348">
        <v>9233154.43</v>
      </c>
      <c r="CF23" s="419">
        <v>441</v>
      </c>
      <c r="CG23" s="348">
        <v>9233154.43</v>
      </c>
      <c r="CH23" s="398">
        <v>441</v>
      </c>
      <c r="CI23" s="434">
        <v>7677495.46</v>
      </c>
      <c r="CJ23" s="435">
        <v>439</v>
      </c>
      <c r="CK23" s="348">
        <v>5723318.14</v>
      </c>
      <c r="CL23" s="419">
        <v>373</v>
      </c>
      <c r="CM23" s="348">
        <v>3992844.58</v>
      </c>
      <c r="CN23" s="419">
        <v>329</v>
      </c>
      <c r="CO23" s="348">
        <v>2029130.37</v>
      </c>
      <c r="CP23" s="419">
        <v>269</v>
      </c>
      <c r="CQ23" s="419"/>
      <c r="CR23" s="405">
        <v>1952630.45</v>
      </c>
      <c r="CS23" s="419">
        <v>255</v>
      </c>
      <c r="CT23" s="405">
        <v>2025213.01</v>
      </c>
      <c r="CU23" s="419">
        <v>291</v>
      </c>
    </row>
    <row r="24" s="1" customFormat="1" ht="18" spans="1:99">
      <c r="A24" s="34" t="s">
        <v>115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251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372" t="s">
        <v>116</v>
      </c>
      <c r="BZ24" s="303" t="s">
        <v>11</v>
      </c>
      <c r="CE24" s="409"/>
      <c r="CF24" s="409"/>
      <c r="CG24" s="409"/>
      <c r="CH24" s="409"/>
      <c r="CI24" s="409"/>
      <c r="CJ24" s="409"/>
      <c r="CK24" s="409"/>
      <c r="CL24" s="409"/>
      <c r="CM24" s="409"/>
      <c r="CN24" s="409"/>
      <c r="CO24" s="409"/>
      <c r="CP24" s="409"/>
      <c r="CQ24" s="409"/>
      <c r="CR24" s="409"/>
      <c r="CS24" s="409"/>
      <c r="CT24" s="409"/>
      <c r="CU24" s="409"/>
    </row>
    <row r="25" s="1" customFormat="1" spans="1:99">
      <c r="A25" s="36" t="s">
        <v>113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52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99">
        <v>115753757.19</v>
      </c>
      <c r="BZ25" s="400">
        <v>469</v>
      </c>
      <c r="CE25" s="409"/>
      <c r="CF25" s="409"/>
      <c r="CG25" s="409"/>
      <c r="CH25" s="409"/>
      <c r="CI25" s="409"/>
      <c r="CJ25" s="409"/>
      <c r="CK25" s="409"/>
      <c r="CL25" s="409"/>
      <c r="CM25" s="409"/>
      <c r="CN25" s="409"/>
      <c r="CO25" s="409"/>
      <c r="CP25" s="409"/>
      <c r="CQ25" s="409"/>
      <c r="CR25" s="409"/>
      <c r="CS25" s="409"/>
      <c r="CT25" s="409"/>
      <c r="CU25" s="409"/>
    </row>
    <row r="26" s="1" customFormat="1" spans="1:99">
      <c r="A26" s="38" t="s">
        <v>114</v>
      </c>
      <c r="D26" s="39"/>
      <c r="E26" s="39"/>
      <c r="F26" s="39"/>
      <c r="G26" s="39"/>
      <c r="H26" s="39"/>
      <c r="I26" s="39"/>
      <c r="J26" s="39"/>
      <c r="K26" s="39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253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01">
        <v>11327971.8</v>
      </c>
      <c r="BZ26" s="402">
        <v>497</v>
      </c>
      <c r="CE26" s="409"/>
      <c r="CF26" s="409"/>
      <c r="CG26" s="409"/>
      <c r="CH26" s="409"/>
      <c r="CI26" s="409"/>
      <c r="CJ26" s="409"/>
      <c r="CK26" s="409"/>
      <c r="CL26" s="409"/>
      <c r="CM26" s="409"/>
      <c r="CN26" s="409"/>
      <c r="CO26" s="409"/>
      <c r="CP26" s="409"/>
      <c r="CQ26" s="409"/>
      <c r="CR26" s="409"/>
      <c r="CS26" s="409"/>
      <c r="CT26" s="409"/>
      <c r="CU26" s="409"/>
    </row>
    <row r="27" s="1" customFormat="1" ht="18.75" spans="1:99">
      <c r="A27" s="21" t="s">
        <v>117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441"/>
      <c r="CR27" s="441"/>
      <c r="CS27" s="441"/>
      <c r="CT27" s="441"/>
      <c r="CU27" s="441"/>
    </row>
    <row r="28" s="1" customFormat="1" ht="29.25" customHeight="1" spans="1:99">
      <c r="A28" s="40" t="s">
        <v>118</v>
      </c>
      <c r="D28" s="41">
        <v>41.5</v>
      </c>
      <c r="E28" s="77" t="s">
        <v>11</v>
      </c>
      <c r="F28" s="41">
        <v>40.5</v>
      </c>
      <c r="G28" s="77" t="s">
        <v>11</v>
      </c>
      <c r="H28" s="78"/>
      <c r="I28" s="92"/>
      <c r="J28" s="93"/>
      <c r="K28" s="92"/>
      <c r="L28" s="94">
        <v>39</v>
      </c>
      <c r="M28" s="67" t="s">
        <v>11</v>
      </c>
      <c r="N28" s="127">
        <v>39</v>
      </c>
      <c r="O28" s="67" t="s">
        <v>11</v>
      </c>
      <c r="P28" s="128"/>
      <c r="Q28" s="128"/>
      <c r="R28" s="93"/>
      <c r="S28" s="92"/>
      <c r="T28" s="93"/>
      <c r="U28" s="92"/>
      <c r="V28" s="78"/>
      <c r="W28" s="92"/>
      <c r="X28" s="78"/>
      <c r="Y28" s="197"/>
      <c r="Z28" s="93"/>
      <c r="AA28" s="92"/>
      <c r="AB28" s="93"/>
      <c r="AC28" s="197"/>
      <c r="AD28" s="216"/>
      <c r="AE28" s="216"/>
      <c r="AF28" s="216"/>
      <c r="AG28" s="216"/>
      <c r="AH28" s="93"/>
      <c r="AI28" s="92"/>
      <c r="AJ28" s="78"/>
      <c r="AK28" s="92"/>
      <c r="AL28" s="254">
        <v>37.4</v>
      </c>
      <c r="AM28" s="255"/>
      <c r="AN28" s="256">
        <v>37.4</v>
      </c>
      <c r="AO28" s="255"/>
      <c r="AP28" s="256">
        <v>37</v>
      </c>
      <c r="AQ28" s="255"/>
      <c r="AR28" s="256">
        <v>29.5</v>
      </c>
      <c r="AS28" s="289"/>
      <c r="AT28" s="256">
        <v>37</v>
      </c>
      <c r="AU28" s="255"/>
      <c r="AV28" s="256">
        <v>29.5</v>
      </c>
      <c r="AW28" s="296"/>
      <c r="AX28" s="256">
        <v>37</v>
      </c>
      <c r="AY28" s="255"/>
      <c r="AZ28" s="256">
        <v>29.5</v>
      </c>
      <c r="BA28" s="289"/>
      <c r="BB28" s="315"/>
      <c r="BC28" s="316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352">
        <v>27.278</v>
      </c>
      <c r="BR28" s="40"/>
      <c r="BS28" s="352">
        <v>27.278</v>
      </c>
      <c r="BT28" s="40"/>
      <c r="BU28" s="352">
        <v>28.3</v>
      </c>
      <c r="BV28" s="40"/>
      <c r="BW28" s="352">
        <v>28.3</v>
      </c>
      <c r="BX28" s="40"/>
      <c r="BY28" s="352">
        <v>25.5</v>
      </c>
      <c r="BZ28" s="40"/>
      <c r="CA28" s="403">
        <v>27.6883</v>
      </c>
      <c r="CB28" s="403"/>
      <c r="CC28" s="403">
        <v>27.6883</v>
      </c>
      <c r="CD28" s="403"/>
      <c r="CE28" s="352">
        <v>28.0672</v>
      </c>
      <c r="CF28" s="352"/>
      <c r="CG28" s="352">
        <v>28.0672</v>
      </c>
      <c r="CH28" s="352"/>
      <c r="CI28" s="429">
        <v>26.5</v>
      </c>
      <c r="CJ28" s="430"/>
      <c r="CK28" s="440">
        <v>24</v>
      </c>
      <c r="CL28" s="430"/>
      <c r="CM28" s="440">
        <v>15.77</v>
      </c>
      <c r="CN28" s="430"/>
      <c r="CO28" s="440">
        <v>7.99</v>
      </c>
      <c r="CP28" s="430"/>
      <c r="CQ28" s="429"/>
      <c r="CR28" s="440">
        <v>7.94</v>
      </c>
      <c r="CS28" s="430"/>
      <c r="CT28" s="440">
        <v>7.99</v>
      </c>
      <c r="CU28" s="443"/>
    </row>
    <row r="29" s="1" customFormat="1" ht="27" customHeight="1" spans="1:99">
      <c r="A29" s="28" t="s">
        <v>115</v>
      </c>
      <c r="D29" s="42" t="s">
        <v>119</v>
      </c>
      <c r="E29" s="34" t="s">
        <v>87</v>
      </c>
      <c r="F29" s="42" t="s">
        <v>120</v>
      </c>
      <c r="G29" s="34" t="s">
        <v>87</v>
      </c>
      <c r="H29" s="79"/>
      <c r="I29" s="95"/>
      <c r="J29" s="96"/>
      <c r="K29" s="95"/>
      <c r="L29" s="97" t="s">
        <v>121</v>
      </c>
      <c r="M29" s="70" t="s">
        <v>87</v>
      </c>
      <c r="N29" s="129" t="s">
        <v>121</v>
      </c>
      <c r="O29" s="70" t="s">
        <v>87</v>
      </c>
      <c r="P29" s="35"/>
      <c r="Q29" s="35"/>
      <c r="R29" s="96"/>
      <c r="S29" s="95"/>
      <c r="T29" s="96"/>
      <c r="U29" s="95"/>
      <c r="V29" s="79"/>
      <c r="W29" s="95"/>
      <c r="X29" s="79"/>
      <c r="Y29" s="198"/>
      <c r="Z29" s="96"/>
      <c r="AA29" s="95"/>
      <c r="AB29" s="96"/>
      <c r="AC29" s="198"/>
      <c r="AD29" s="217"/>
      <c r="AE29" s="217"/>
      <c r="AF29" s="217"/>
      <c r="AG29" s="217"/>
      <c r="AH29" s="96"/>
      <c r="AI29" s="95"/>
      <c r="AJ29" s="79"/>
      <c r="AK29" s="95"/>
      <c r="AL29" s="97" t="s">
        <v>122</v>
      </c>
      <c r="AM29" s="245"/>
      <c r="AN29" s="246" t="s">
        <v>122</v>
      </c>
      <c r="AO29" s="245"/>
      <c r="AP29" s="246" t="s">
        <v>123</v>
      </c>
      <c r="AQ29" s="245"/>
      <c r="AR29" s="246" t="s">
        <v>124</v>
      </c>
      <c r="AS29" s="288"/>
      <c r="AT29" s="246" t="s">
        <v>123</v>
      </c>
      <c r="AU29" s="245"/>
      <c r="AV29" s="246" t="s">
        <v>124</v>
      </c>
      <c r="AW29" s="297"/>
      <c r="AX29" s="246" t="s">
        <v>123</v>
      </c>
      <c r="AY29" s="245"/>
      <c r="AZ29" s="246" t="s">
        <v>124</v>
      </c>
      <c r="BA29" s="288"/>
      <c r="BB29" s="35"/>
      <c r="BC29" s="251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343" t="s">
        <v>125</v>
      </c>
      <c r="BR29" s="28"/>
      <c r="BS29" s="344" t="s">
        <v>126</v>
      </c>
      <c r="BT29" s="28"/>
      <c r="BU29" s="372" t="s">
        <v>127</v>
      </c>
      <c r="BV29" s="303" t="s">
        <v>11</v>
      </c>
      <c r="BW29" s="372" t="s">
        <v>127</v>
      </c>
      <c r="BX29" s="303" t="s">
        <v>11</v>
      </c>
      <c r="BY29" s="372" t="s">
        <v>128</v>
      </c>
      <c r="BZ29" s="303" t="s">
        <v>11</v>
      </c>
      <c r="CA29" s="372" t="s">
        <v>129</v>
      </c>
      <c r="CB29" s="303" t="s">
        <v>11</v>
      </c>
      <c r="CC29" s="372" t="s">
        <v>129</v>
      </c>
      <c r="CD29" s="303" t="s">
        <v>11</v>
      </c>
      <c r="CE29" s="372" t="s">
        <v>130</v>
      </c>
      <c r="CF29" s="303" t="s">
        <v>11</v>
      </c>
      <c r="CG29" s="372" t="s">
        <v>130</v>
      </c>
      <c r="CH29" s="303" t="s">
        <v>11</v>
      </c>
      <c r="CI29" s="431" t="s">
        <v>107</v>
      </c>
      <c r="CJ29" s="303" t="s">
        <v>11</v>
      </c>
      <c r="CK29" s="346" t="s">
        <v>131</v>
      </c>
      <c r="CL29" s="303" t="s">
        <v>11</v>
      </c>
      <c r="CM29" s="346" t="s">
        <v>132</v>
      </c>
      <c r="CN29" s="303" t="s">
        <v>11</v>
      </c>
      <c r="CO29" s="346" t="s">
        <v>133</v>
      </c>
      <c r="CP29" s="303" t="s">
        <v>11</v>
      </c>
      <c r="CQ29" s="336"/>
      <c r="CR29" s="346" t="s">
        <v>133</v>
      </c>
      <c r="CS29" s="303" t="s">
        <v>11</v>
      </c>
      <c r="CT29" s="346" t="s">
        <v>133</v>
      </c>
      <c r="CU29" s="303" t="s">
        <v>11</v>
      </c>
    </row>
    <row r="30" s="1" customFormat="1" ht="18.75" customHeight="1" spans="1:99">
      <c r="A30" s="30" t="s">
        <v>113</v>
      </c>
      <c r="D30" s="43">
        <f>D46-D31</f>
        <v>144855540.31</v>
      </c>
      <c r="E30" s="80">
        <f>E46-E31</f>
        <v>361</v>
      </c>
      <c r="F30" s="43">
        <f>F46-F31</f>
        <v>205439290.44</v>
      </c>
      <c r="G30" s="80">
        <f>G46-G31</f>
        <v>476</v>
      </c>
      <c r="H30" s="81"/>
      <c r="I30" s="98"/>
      <c r="J30" s="99"/>
      <c r="K30" s="98"/>
      <c r="L30" s="100">
        <f>L46-L31</f>
        <v>163212172.8</v>
      </c>
      <c r="M30" s="73">
        <f>M46-M31</f>
        <v>419</v>
      </c>
      <c r="N30" s="130">
        <f>N46-N31</f>
        <v>137234165.41</v>
      </c>
      <c r="O30" s="73">
        <f>O46-O31</f>
        <v>375</v>
      </c>
      <c r="P30" s="131"/>
      <c r="Q30" s="131"/>
      <c r="R30" s="154"/>
      <c r="S30" s="155"/>
      <c r="T30" s="154"/>
      <c r="U30" s="155"/>
      <c r="V30" s="180"/>
      <c r="W30" s="155"/>
      <c r="X30" s="180"/>
      <c r="Y30" s="199"/>
      <c r="Z30" s="154"/>
      <c r="AA30" s="155"/>
      <c r="AB30" s="154"/>
      <c r="AC30" s="199"/>
      <c r="AD30" s="218"/>
      <c r="AE30" s="218"/>
      <c r="AF30" s="218"/>
      <c r="AG30" s="218"/>
      <c r="AH30" s="154"/>
      <c r="AI30" s="155"/>
      <c r="AJ30" s="180"/>
      <c r="AK30" s="155"/>
      <c r="AL30" s="100">
        <f t="shared" ref="AL30:BA30" si="10">AL46-AL31</f>
        <v>207774616.78</v>
      </c>
      <c r="AM30" s="247">
        <f t="shared" si="10"/>
        <v>497</v>
      </c>
      <c r="AN30" s="257">
        <f t="shared" si="10"/>
        <v>203460976.27</v>
      </c>
      <c r="AO30" s="247">
        <f t="shared" si="10"/>
        <v>494</v>
      </c>
      <c r="AP30" s="257">
        <f t="shared" si="10"/>
        <v>221216931.24</v>
      </c>
      <c r="AQ30" s="247">
        <f t="shared" si="10"/>
        <v>521</v>
      </c>
      <c r="AR30" s="257">
        <f t="shared" si="10"/>
        <v>203341826.4</v>
      </c>
      <c r="AS30" s="247">
        <f t="shared" si="10"/>
        <v>553</v>
      </c>
      <c r="AT30" s="257">
        <f t="shared" si="10"/>
        <v>171902894.81</v>
      </c>
      <c r="AU30" s="247">
        <f t="shared" si="10"/>
        <v>429</v>
      </c>
      <c r="AV30" s="257">
        <f t="shared" si="10"/>
        <v>158705547.01</v>
      </c>
      <c r="AW30" s="247">
        <f t="shared" si="10"/>
        <v>458</v>
      </c>
      <c r="AX30" s="257">
        <f t="shared" si="10"/>
        <v>160490786.24</v>
      </c>
      <c r="AY30" s="247">
        <f t="shared" si="10"/>
        <v>408</v>
      </c>
      <c r="AZ30" s="257">
        <f t="shared" si="10"/>
        <v>149803990.45</v>
      </c>
      <c r="BA30" s="247">
        <f t="shared" si="10"/>
        <v>432</v>
      </c>
      <c r="BB30" s="131"/>
      <c r="BC30" s="252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45">
        <v>184759469.48</v>
      </c>
      <c r="BR30" s="346">
        <v>607</v>
      </c>
      <c r="BS30" s="345">
        <v>184759469.48</v>
      </c>
      <c r="BT30" s="346">
        <v>607</v>
      </c>
      <c r="BU30" s="367">
        <f>BU46-BU31</f>
        <v>125686645.91</v>
      </c>
      <c r="BV30" s="373">
        <f>BV46-BV31</f>
        <v>526</v>
      </c>
      <c r="BW30" s="367">
        <f>BW46-BW31</f>
        <v>118879040.24</v>
      </c>
      <c r="BX30" s="374">
        <f>BX46-BX31</f>
        <v>516</v>
      </c>
      <c r="BY30" s="399">
        <v>118967655.39</v>
      </c>
      <c r="BZ30" s="400">
        <v>524</v>
      </c>
      <c r="CA30" s="385">
        <v>82083262.26</v>
      </c>
      <c r="CB30" s="404">
        <v>443</v>
      </c>
      <c r="CC30" s="399">
        <v>122911222.11</v>
      </c>
      <c r="CD30" s="400">
        <v>513</v>
      </c>
      <c r="CE30" s="385">
        <v>89566085.49</v>
      </c>
      <c r="CF30" s="386">
        <v>446</v>
      </c>
      <c r="CG30" s="411">
        <v>104990544.23</v>
      </c>
      <c r="CH30" s="436">
        <v>474</v>
      </c>
      <c r="CI30" s="432">
        <v>74285139.14</v>
      </c>
      <c r="CJ30" s="386">
        <v>399</v>
      </c>
      <c r="CK30" s="345">
        <v>67266183.54</v>
      </c>
      <c r="CL30" s="386">
        <v>377</v>
      </c>
      <c r="CM30" s="345">
        <v>65333245.86</v>
      </c>
      <c r="CN30" s="386">
        <v>438</v>
      </c>
      <c r="CO30" s="345">
        <v>65269388.71</v>
      </c>
      <c r="CP30" s="386">
        <v>517</v>
      </c>
      <c r="CQ30" s="386"/>
      <c r="CR30" s="385">
        <v>58581345.1</v>
      </c>
      <c r="CS30" s="386">
        <v>458</v>
      </c>
      <c r="CT30" s="385">
        <v>52587659.57</v>
      </c>
      <c r="CU30" s="386">
        <v>443</v>
      </c>
    </row>
    <row r="31" s="1" customFormat="1" ht="19.5" customHeight="1" spans="1:99">
      <c r="A31" s="44" t="s">
        <v>114</v>
      </c>
      <c r="D31" s="45">
        <v>9272170.12</v>
      </c>
      <c r="E31" s="82">
        <v>316</v>
      </c>
      <c r="F31" s="45">
        <v>9134060.38</v>
      </c>
      <c r="G31" s="82">
        <v>366</v>
      </c>
      <c r="H31" s="83"/>
      <c r="I31" s="101"/>
      <c r="J31" s="102"/>
      <c r="K31" s="101"/>
      <c r="L31" s="103">
        <v>8205811.64</v>
      </c>
      <c r="M31" s="132">
        <v>324</v>
      </c>
      <c r="N31" s="133">
        <v>8228647.36</v>
      </c>
      <c r="O31" s="132">
        <v>318</v>
      </c>
      <c r="P31" s="134"/>
      <c r="Q31" s="134"/>
      <c r="R31" s="156"/>
      <c r="S31" s="157"/>
      <c r="T31" s="156"/>
      <c r="U31" s="157"/>
      <c r="V31" s="181"/>
      <c r="W31" s="157"/>
      <c r="X31" s="181"/>
      <c r="Y31" s="200"/>
      <c r="Z31" s="156"/>
      <c r="AA31" s="157"/>
      <c r="AB31" s="156"/>
      <c r="AC31" s="200"/>
      <c r="AD31" s="219"/>
      <c r="AE31" s="219"/>
      <c r="AF31" s="219"/>
      <c r="AG31" s="219"/>
      <c r="AH31" s="156"/>
      <c r="AI31" s="157"/>
      <c r="AJ31" s="181"/>
      <c r="AK31" s="157"/>
      <c r="AL31" s="258">
        <v>9697083.29</v>
      </c>
      <c r="AM31" s="259">
        <v>398</v>
      </c>
      <c r="AN31" s="260">
        <v>9697083.29</v>
      </c>
      <c r="AO31" s="259">
        <v>398</v>
      </c>
      <c r="AP31" s="260">
        <v>10287956.4</v>
      </c>
      <c r="AQ31" s="259">
        <v>404</v>
      </c>
      <c r="AR31" s="260">
        <v>7342864.7</v>
      </c>
      <c r="AS31" s="259">
        <v>357</v>
      </c>
      <c r="AT31" s="260">
        <v>8581328.26</v>
      </c>
      <c r="AU31" s="259">
        <v>338</v>
      </c>
      <c r="AV31" s="260">
        <v>6066262.51</v>
      </c>
      <c r="AW31" s="298">
        <v>298</v>
      </c>
      <c r="AX31" s="260">
        <v>7991611.31</v>
      </c>
      <c r="AY31" s="259">
        <v>300</v>
      </c>
      <c r="AZ31" s="260">
        <v>5919079.49</v>
      </c>
      <c r="BA31" s="259">
        <v>267</v>
      </c>
      <c r="BB31" s="317"/>
      <c r="BC31" s="253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348">
        <v>8246364.4</v>
      </c>
      <c r="BR31" s="349">
        <v>437</v>
      </c>
      <c r="BS31" s="348">
        <v>8246364.4</v>
      </c>
      <c r="BT31" s="349">
        <v>437</v>
      </c>
      <c r="BU31" s="371">
        <v>8857604</v>
      </c>
      <c r="BV31" s="375">
        <v>490</v>
      </c>
      <c r="BW31" s="371">
        <v>8857604</v>
      </c>
      <c r="BX31" s="349">
        <v>490</v>
      </c>
      <c r="BY31" s="401">
        <v>8114073.6</v>
      </c>
      <c r="BZ31" s="44">
        <v>442</v>
      </c>
      <c r="CA31" s="405">
        <v>7753714.35</v>
      </c>
      <c r="CB31" s="398">
        <v>424</v>
      </c>
      <c r="CC31" s="401">
        <v>7753714.35</v>
      </c>
      <c r="CD31" s="402">
        <v>424</v>
      </c>
      <c r="CE31" s="405">
        <v>7882791.06</v>
      </c>
      <c r="CF31" s="419">
        <v>417</v>
      </c>
      <c r="CG31" s="348">
        <v>7882791.06</v>
      </c>
      <c r="CH31" s="437">
        <v>417</v>
      </c>
      <c r="CI31" s="434">
        <v>7677495.46</v>
      </c>
      <c r="CJ31" s="419">
        <v>439</v>
      </c>
      <c r="CK31" s="348">
        <v>6421954.92</v>
      </c>
      <c r="CL31" s="419">
        <v>389</v>
      </c>
      <c r="CM31" s="348">
        <v>3434212.86</v>
      </c>
      <c r="CN31" s="419">
        <v>306</v>
      </c>
      <c r="CO31" s="348">
        <v>1713583.17</v>
      </c>
      <c r="CP31" s="419">
        <v>250</v>
      </c>
      <c r="CQ31" s="419"/>
      <c r="CR31" s="405">
        <v>1531201.18</v>
      </c>
      <c r="CS31" s="419">
        <v>230</v>
      </c>
      <c r="CT31" s="405">
        <v>1373197.81</v>
      </c>
      <c r="CU31" s="419">
        <v>254</v>
      </c>
    </row>
    <row r="32" s="1" customFormat="1" ht="19.5" customHeight="1" spans="1:98">
      <c r="A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3"/>
      <c r="BR32" s="354"/>
      <c r="BS32" s="353"/>
      <c r="BT32" s="354"/>
      <c r="BU32" s="376"/>
      <c r="BV32" s="354"/>
      <c r="BW32" s="376"/>
      <c r="BX32" s="354"/>
      <c r="BY32" s="376"/>
      <c r="BZ32" s="35"/>
      <c r="CA32" s="406"/>
      <c r="CB32" s="382"/>
      <c r="CC32" s="376"/>
      <c r="CD32" s="420"/>
      <c r="CE32" s="406"/>
      <c r="CG32" s="353"/>
      <c r="CH32" s="438"/>
      <c r="CI32" s="353"/>
      <c r="CK32" s="353"/>
      <c r="CM32" s="353"/>
      <c r="CO32" s="353"/>
      <c r="CR32" s="406"/>
      <c r="CT32" s="406"/>
    </row>
    <row r="33" s="1" customFormat="1" ht="18" spans="75:76">
      <c r="BW33" s="377" t="s">
        <v>128</v>
      </c>
      <c r="BX33" s="378" t="s">
        <v>11</v>
      </c>
    </row>
    <row r="34" s="1" customFormat="1" ht="12.75" spans="75:76">
      <c r="BW34" s="379">
        <f>BW46-BW35</f>
        <v>119585605.24</v>
      </c>
      <c r="BX34" s="380">
        <f>BX46-BX35</f>
        <v>530</v>
      </c>
    </row>
    <row r="35" s="1" customFormat="1" ht="12.75" spans="75:76">
      <c r="BW35" s="379">
        <v>8151039</v>
      </c>
      <c r="BX35" s="381">
        <v>476</v>
      </c>
    </row>
    <row r="36" s="1" customFormat="1" ht="13.5" spans="73:75">
      <c r="BU36" s="382" t="s">
        <v>134</v>
      </c>
      <c r="BW36" s="382" t="s">
        <v>134</v>
      </c>
    </row>
    <row r="37" s="1" customFormat="1" ht="12.75" spans="4:90">
      <c r="D37" s="46">
        <v>59340230.46</v>
      </c>
      <c r="E37" s="59">
        <v>5</v>
      </c>
      <c r="F37" s="46">
        <v>190921758.38</v>
      </c>
      <c r="G37" s="59">
        <v>14</v>
      </c>
      <c r="H37" s="46">
        <v>141338389.19</v>
      </c>
      <c r="I37" s="59">
        <v>10</v>
      </c>
      <c r="J37" s="46">
        <v>74726732.45</v>
      </c>
      <c r="K37" s="59">
        <v>5</v>
      </c>
      <c r="L37" s="104">
        <v>63748137.44</v>
      </c>
      <c r="M37" s="135">
        <v>5</v>
      </c>
      <c r="N37" s="105">
        <v>38710821.06</v>
      </c>
      <c r="O37" s="136">
        <v>3</v>
      </c>
      <c r="P37" s="109">
        <v>16391595.65</v>
      </c>
      <c r="Q37" s="140">
        <v>7</v>
      </c>
      <c r="R37" s="158">
        <v>86925214.93</v>
      </c>
      <c r="S37" s="159">
        <v>5</v>
      </c>
      <c r="T37" s="160">
        <v>68366808.64</v>
      </c>
      <c r="U37" s="182">
        <v>4</v>
      </c>
      <c r="V37" s="183">
        <v>86925214.93</v>
      </c>
      <c r="W37" s="184">
        <v>5</v>
      </c>
      <c r="X37" s="185">
        <v>68366808.64</v>
      </c>
      <c r="Y37" s="201">
        <v>4</v>
      </c>
      <c r="Z37" s="185">
        <v>144592723.34</v>
      </c>
      <c r="AA37" s="202">
        <v>16</v>
      </c>
      <c r="AB37" s="185">
        <v>89395169.82</v>
      </c>
      <c r="AC37" s="201">
        <v>11</v>
      </c>
      <c r="AD37" s="185">
        <v>172188121.74</v>
      </c>
      <c r="AE37" s="201">
        <v>21</v>
      </c>
      <c r="AF37" s="185">
        <v>100530534.99</v>
      </c>
      <c r="AG37" s="201">
        <v>13</v>
      </c>
      <c r="AH37" s="183">
        <v>172188121.74</v>
      </c>
      <c r="AI37" s="161">
        <v>21</v>
      </c>
      <c r="AJ37" s="185">
        <v>105665782.21</v>
      </c>
      <c r="AK37" s="201">
        <v>14</v>
      </c>
      <c r="AL37" s="261">
        <v>192086700.4</v>
      </c>
      <c r="AM37" s="262">
        <v>13</v>
      </c>
      <c r="AN37" s="263">
        <v>192086700.4</v>
      </c>
      <c r="AO37" s="262">
        <v>13</v>
      </c>
      <c r="AP37" s="15">
        <v>175343206.69</v>
      </c>
      <c r="AQ37" s="272">
        <v>9</v>
      </c>
      <c r="AR37" s="15">
        <v>183880875.01</v>
      </c>
      <c r="AS37" s="290">
        <v>10</v>
      </c>
      <c r="AT37" s="15">
        <v>119339804.11</v>
      </c>
      <c r="AU37" s="272">
        <v>6</v>
      </c>
      <c r="AV37" s="291">
        <v>127273561.77</v>
      </c>
      <c r="AW37" s="299">
        <v>7</v>
      </c>
      <c r="AX37" s="15">
        <v>100034946.77</v>
      </c>
      <c r="AY37" s="294">
        <v>6</v>
      </c>
      <c r="AZ37" s="291">
        <v>100034946.77</v>
      </c>
      <c r="BA37" s="16">
        <v>6</v>
      </c>
      <c r="BB37" s="24"/>
      <c r="BC37" s="318">
        <v>90832420.58</v>
      </c>
      <c r="BD37" s="319">
        <v>5</v>
      </c>
      <c r="BE37" s="329">
        <v>90832420.58</v>
      </c>
      <c r="BF37" s="330">
        <v>5</v>
      </c>
      <c r="BG37" s="272">
        <v>57474763.64</v>
      </c>
      <c r="BH37" s="8">
        <v>4</v>
      </c>
      <c r="BI37" s="8">
        <v>57474763.64</v>
      </c>
      <c r="BJ37" s="8">
        <v>4</v>
      </c>
      <c r="BK37" s="8">
        <v>57474763.64</v>
      </c>
      <c r="BL37" s="8">
        <v>4</v>
      </c>
      <c r="BM37" s="8">
        <v>48192342.82</v>
      </c>
      <c r="BN37" s="8">
        <v>4</v>
      </c>
      <c r="BQ37" s="8">
        <v>419862429.37</v>
      </c>
      <c r="BR37" s="8">
        <v>37</v>
      </c>
      <c r="BS37" s="8">
        <v>462610937.93</v>
      </c>
      <c r="BT37" s="355">
        <v>45</v>
      </c>
      <c r="BU37" s="383">
        <v>163554548.05</v>
      </c>
      <c r="BV37" s="8">
        <v>22</v>
      </c>
      <c r="BW37" s="383">
        <v>175937487.69</v>
      </c>
      <c r="BX37" s="8">
        <v>25</v>
      </c>
      <c r="BY37" s="407">
        <v>175984653.46</v>
      </c>
      <c r="BZ37" s="408">
        <v>26</v>
      </c>
      <c r="CC37" s="407">
        <v>84234345.1</v>
      </c>
      <c r="CD37" s="408">
        <v>218</v>
      </c>
      <c r="CI37" s="385">
        <v>246535396.7</v>
      </c>
      <c r="CJ37" s="410">
        <v>27</v>
      </c>
      <c r="CK37" s="385">
        <v>90877864.91</v>
      </c>
      <c r="CL37" s="410">
        <v>226</v>
      </c>
    </row>
    <row r="38" s="1" customFormat="1" ht="12.75" spans="4:90">
      <c r="D38" s="47">
        <v>6039431.68</v>
      </c>
      <c r="E38" s="60">
        <v>1</v>
      </c>
      <c r="F38" s="47">
        <v>92789765.53</v>
      </c>
      <c r="G38" s="60">
        <v>13</v>
      </c>
      <c r="H38" s="47">
        <v>99716181.95</v>
      </c>
      <c r="I38" s="60">
        <v>14</v>
      </c>
      <c r="J38" s="47">
        <v>89870920.74</v>
      </c>
      <c r="K38" s="60">
        <v>14</v>
      </c>
      <c r="L38" s="105">
        <v>25072437.34</v>
      </c>
      <c r="M38" s="136">
        <v>4</v>
      </c>
      <c r="N38" s="105">
        <v>22350911.84</v>
      </c>
      <c r="O38" s="136">
        <v>3</v>
      </c>
      <c r="P38" s="109">
        <v>77592912.81</v>
      </c>
      <c r="Q38" s="142">
        <v>11</v>
      </c>
      <c r="R38" s="158">
        <v>33323332.82</v>
      </c>
      <c r="S38" s="161">
        <v>5</v>
      </c>
      <c r="T38" s="158">
        <v>31682543.72</v>
      </c>
      <c r="U38" s="186">
        <v>5</v>
      </c>
      <c r="V38" s="183">
        <v>33323332.82</v>
      </c>
      <c r="W38" s="184">
        <v>5</v>
      </c>
      <c r="X38" s="158">
        <v>31682543.72</v>
      </c>
      <c r="Y38" s="186">
        <v>5</v>
      </c>
      <c r="Z38" s="160">
        <v>79980053.75</v>
      </c>
      <c r="AA38" s="161">
        <v>17</v>
      </c>
      <c r="AB38" s="158">
        <v>51439195.22</v>
      </c>
      <c r="AC38" s="186">
        <v>11</v>
      </c>
      <c r="AD38" s="158">
        <v>62562229.77</v>
      </c>
      <c r="AE38" s="186">
        <v>15</v>
      </c>
      <c r="AF38" s="158">
        <v>47541245.76</v>
      </c>
      <c r="AG38" s="186">
        <v>11</v>
      </c>
      <c r="AH38" s="183">
        <v>65962498.38</v>
      </c>
      <c r="AI38" s="161">
        <v>16</v>
      </c>
      <c r="AJ38" s="158">
        <v>45891670.13</v>
      </c>
      <c r="AK38" s="186">
        <v>11</v>
      </c>
      <c r="AL38" s="261">
        <v>105980858.68</v>
      </c>
      <c r="AM38" s="262">
        <v>15</v>
      </c>
      <c r="AN38" s="263">
        <v>111715589.18</v>
      </c>
      <c r="AO38" s="262">
        <v>16</v>
      </c>
      <c r="AP38" s="15">
        <v>48944578.76</v>
      </c>
      <c r="AQ38" s="272">
        <v>7</v>
      </c>
      <c r="AR38" s="15">
        <v>51546474.74</v>
      </c>
      <c r="AS38" s="290">
        <v>8</v>
      </c>
      <c r="AT38" s="15">
        <v>32922363.14</v>
      </c>
      <c r="AU38" s="272">
        <v>5</v>
      </c>
      <c r="AV38" s="291">
        <v>24988605.48</v>
      </c>
      <c r="AW38" s="299">
        <v>4</v>
      </c>
      <c r="AX38" s="15">
        <v>18997561.89</v>
      </c>
      <c r="AY38" s="294">
        <v>3</v>
      </c>
      <c r="AZ38" s="291">
        <v>30000087.48</v>
      </c>
      <c r="BA38" s="320">
        <v>5</v>
      </c>
      <c r="BB38" s="321"/>
      <c r="BC38" s="291">
        <v>26413035.35</v>
      </c>
      <c r="BD38" s="272">
        <v>4</v>
      </c>
      <c r="BE38" s="331">
        <v>20743049.56</v>
      </c>
      <c r="BF38" s="290">
        <v>3</v>
      </c>
      <c r="BG38" s="272">
        <v>19433217.37</v>
      </c>
      <c r="BH38" s="8">
        <v>4</v>
      </c>
      <c r="BI38" s="8">
        <v>15136249.97</v>
      </c>
      <c r="BJ38" s="8">
        <v>3</v>
      </c>
      <c r="BK38" s="8"/>
      <c r="BL38" s="8"/>
      <c r="BM38" s="8">
        <v>8104950.9</v>
      </c>
      <c r="BN38" s="8">
        <v>2</v>
      </c>
      <c r="BQ38" s="8">
        <v>107412889.13</v>
      </c>
      <c r="BR38" s="8">
        <v>23</v>
      </c>
      <c r="BS38" s="8">
        <v>97300904.32</v>
      </c>
      <c r="BT38" s="355">
        <v>24</v>
      </c>
      <c r="BU38" s="383">
        <v>50057596.39</v>
      </c>
      <c r="BV38" s="8">
        <v>14</v>
      </c>
      <c r="BW38" s="383">
        <v>46061892</v>
      </c>
      <c r="BX38" s="8">
        <v>14</v>
      </c>
      <c r="BY38" s="407">
        <v>67245403.62</v>
      </c>
      <c r="BZ38" s="408">
        <v>20</v>
      </c>
      <c r="CC38" s="407">
        <v>42847383.9</v>
      </c>
      <c r="CD38" s="408">
        <v>748</v>
      </c>
      <c r="CI38" s="385">
        <v>90516916.79</v>
      </c>
      <c r="CJ38" s="410">
        <v>27</v>
      </c>
      <c r="CK38" s="385">
        <v>39787071.55</v>
      </c>
      <c r="CL38" s="410">
        <v>711</v>
      </c>
    </row>
    <row r="39" s="1" customFormat="1" ht="12.75" spans="4:90">
      <c r="D39" s="47">
        <v>55741882.28</v>
      </c>
      <c r="E39" s="60">
        <v>11</v>
      </c>
      <c r="F39" s="47">
        <v>74002846.09</v>
      </c>
      <c r="G39" s="60">
        <v>15</v>
      </c>
      <c r="H39" s="47">
        <v>68230206.17</v>
      </c>
      <c r="I39" s="60">
        <v>14</v>
      </c>
      <c r="J39" s="47">
        <v>33332306.96</v>
      </c>
      <c r="K39" s="60">
        <v>7</v>
      </c>
      <c r="L39" s="105">
        <v>54463579.38</v>
      </c>
      <c r="M39" s="136">
        <v>11</v>
      </c>
      <c r="N39" s="105">
        <v>28302480.34</v>
      </c>
      <c r="O39" s="136">
        <v>6</v>
      </c>
      <c r="P39" s="109">
        <v>62914742.19</v>
      </c>
      <c r="Q39" s="142">
        <v>13</v>
      </c>
      <c r="R39" s="158">
        <v>39020515.57</v>
      </c>
      <c r="S39" s="161">
        <v>8</v>
      </c>
      <c r="T39" s="158">
        <v>14490830.79</v>
      </c>
      <c r="U39" s="186">
        <v>3</v>
      </c>
      <c r="V39" s="183">
        <v>39020515.57</v>
      </c>
      <c r="W39" s="184">
        <v>8</v>
      </c>
      <c r="X39" s="158">
        <v>14490830.79</v>
      </c>
      <c r="Y39" s="186">
        <v>3</v>
      </c>
      <c r="Z39" s="160">
        <v>36371264.97</v>
      </c>
      <c r="AA39" s="161">
        <v>11</v>
      </c>
      <c r="AB39" s="158">
        <v>26250164.24</v>
      </c>
      <c r="AC39" s="186">
        <v>8</v>
      </c>
      <c r="AD39" s="158">
        <v>47453567.57</v>
      </c>
      <c r="AE39" s="186">
        <v>16</v>
      </c>
      <c r="AF39" s="158">
        <v>35904522.62</v>
      </c>
      <c r="AG39" s="186">
        <v>12</v>
      </c>
      <c r="AH39" s="183">
        <v>46604989.43</v>
      </c>
      <c r="AI39" s="161">
        <v>16</v>
      </c>
      <c r="AJ39" s="158">
        <v>35049957.93</v>
      </c>
      <c r="AK39" s="186">
        <v>12</v>
      </c>
      <c r="AL39" s="261">
        <v>71742013.64</v>
      </c>
      <c r="AM39" s="262">
        <v>14</v>
      </c>
      <c r="AN39" s="263">
        <v>66007283.1</v>
      </c>
      <c r="AO39" s="262">
        <v>13</v>
      </c>
      <c r="AP39" s="15">
        <v>39922577.12</v>
      </c>
      <c r="AQ39" s="272">
        <v>8</v>
      </c>
      <c r="AR39" s="15">
        <v>66102969.36</v>
      </c>
      <c r="AS39" s="290">
        <v>15</v>
      </c>
      <c r="AT39" s="15">
        <v>9453884.6</v>
      </c>
      <c r="AU39" s="272">
        <v>2</v>
      </c>
      <c r="AV39" s="291">
        <v>33804640.1</v>
      </c>
      <c r="AW39" s="299">
        <v>8</v>
      </c>
      <c r="AX39" s="15">
        <v>15552361.09</v>
      </c>
      <c r="AY39" s="294">
        <v>3</v>
      </c>
      <c r="AZ39" s="291">
        <v>12506132.1</v>
      </c>
      <c r="BA39" s="320">
        <v>3</v>
      </c>
      <c r="BB39" s="321"/>
      <c r="BC39" s="291">
        <v>4023777.5</v>
      </c>
      <c r="BD39" s="272">
        <v>1</v>
      </c>
      <c r="BE39" s="331">
        <v>5669985.79</v>
      </c>
      <c r="BF39" s="290">
        <v>1</v>
      </c>
      <c r="BG39" s="272">
        <v>6854790.9</v>
      </c>
      <c r="BH39" s="8">
        <v>2</v>
      </c>
      <c r="BI39" s="8">
        <v>4296967.4</v>
      </c>
      <c r="BJ39" s="8">
        <v>1</v>
      </c>
      <c r="BK39" s="8">
        <v>19433217.37</v>
      </c>
      <c r="BL39" s="8">
        <v>4</v>
      </c>
      <c r="BM39" s="8">
        <v>6453864.5</v>
      </c>
      <c r="BN39" s="8">
        <v>3</v>
      </c>
      <c r="BQ39" s="8">
        <v>69037240</v>
      </c>
      <c r="BR39" s="8">
        <v>21</v>
      </c>
      <c r="BS39" s="8">
        <v>55311028.67</v>
      </c>
      <c r="BT39" s="355">
        <v>19</v>
      </c>
      <c r="BU39" s="383">
        <v>59445442.21</v>
      </c>
      <c r="BV39" s="8">
        <v>24</v>
      </c>
      <c r="BW39" s="383">
        <v>67514458.9</v>
      </c>
      <c r="BX39" s="8">
        <v>29</v>
      </c>
      <c r="BY39" s="407">
        <v>42764700.9</v>
      </c>
      <c r="BZ39" s="408">
        <v>18</v>
      </c>
      <c r="CC39" s="334">
        <f>SUM(CC37:CC38)</f>
        <v>127081729</v>
      </c>
      <c r="CD39" s="1">
        <f>SUM(CD37:CD38)</f>
        <v>966</v>
      </c>
      <c r="CI39" s="385">
        <v>30411146.58</v>
      </c>
      <c r="CJ39" s="410">
        <v>13</v>
      </c>
      <c r="CK39" s="334">
        <f>SUM(CK37:CK38)</f>
        <v>130664936.46</v>
      </c>
      <c r="CL39" s="1">
        <f>SUM(CL37:CL38)</f>
        <v>937</v>
      </c>
    </row>
    <row r="40" s="1" customFormat="1" ht="12.75" spans="4:88">
      <c r="D40" s="47">
        <v>73984001.75</v>
      </c>
      <c r="E40" s="60">
        <v>21</v>
      </c>
      <c r="F40" s="47">
        <v>71921204.92</v>
      </c>
      <c r="G40" s="60">
        <v>21</v>
      </c>
      <c r="H40" s="47">
        <v>61166011.28</v>
      </c>
      <c r="I40" s="60">
        <v>17</v>
      </c>
      <c r="J40" s="47">
        <v>85973171.86</v>
      </c>
      <c r="K40" s="60">
        <v>24</v>
      </c>
      <c r="L40" s="105">
        <v>66648836.5</v>
      </c>
      <c r="M40" s="136">
        <v>19</v>
      </c>
      <c r="N40" s="105">
        <v>54627788.78</v>
      </c>
      <c r="O40" s="136">
        <v>16</v>
      </c>
      <c r="P40" s="109">
        <v>66857968.69</v>
      </c>
      <c r="Q40" s="142">
        <v>19</v>
      </c>
      <c r="R40" s="158">
        <v>77759762.76</v>
      </c>
      <c r="S40" s="161">
        <v>22</v>
      </c>
      <c r="T40" s="158">
        <v>53523747.78</v>
      </c>
      <c r="U40" s="186">
        <v>16</v>
      </c>
      <c r="V40" s="183">
        <v>74846928.76</v>
      </c>
      <c r="W40" s="184">
        <v>21</v>
      </c>
      <c r="X40" s="158">
        <v>44799185.29</v>
      </c>
      <c r="Y40" s="186">
        <v>13</v>
      </c>
      <c r="Z40" s="160">
        <v>63832906.07</v>
      </c>
      <c r="AA40" s="161">
        <v>27</v>
      </c>
      <c r="AB40" s="158">
        <v>49830422.25</v>
      </c>
      <c r="AC40" s="186">
        <v>21</v>
      </c>
      <c r="AD40" s="158">
        <v>47112905.45</v>
      </c>
      <c r="AE40" s="186">
        <v>22</v>
      </c>
      <c r="AF40" s="158">
        <v>38436397.2</v>
      </c>
      <c r="AG40" s="186">
        <v>18</v>
      </c>
      <c r="AH40" s="183">
        <v>59973335.18</v>
      </c>
      <c r="AI40" s="161">
        <v>30</v>
      </c>
      <c r="AJ40" s="158">
        <v>47802966.68</v>
      </c>
      <c r="AK40" s="186">
        <v>24</v>
      </c>
      <c r="AL40" s="261">
        <v>67841442.83</v>
      </c>
      <c r="AM40" s="262">
        <v>19</v>
      </c>
      <c r="AN40" s="263">
        <v>85315371.02</v>
      </c>
      <c r="AO40" s="262">
        <v>25</v>
      </c>
      <c r="AP40" s="15">
        <v>74155580.57</v>
      </c>
      <c r="AQ40" s="272">
        <v>20</v>
      </c>
      <c r="AR40" s="15">
        <v>56124119.98</v>
      </c>
      <c r="AS40" s="290">
        <v>18</v>
      </c>
      <c r="AT40" s="15">
        <v>64372287.75</v>
      </c>
      <c r="AU40" s="272">
        <v>18</v>
      </c>
      <c r="AV40" s="291">
        <v>56729295.89</v>
      </c>
      <c r="AW40" s="299">
        <v>18</v>
      </c>
      <c r="AX40" s="15">
        <v>39408979.54</v>
      </c>
      <c r="AY40" s="294">
        <v>11</v>
      </c>
      <c r="AZ40" s="291">
        <v>48211367</v>
      </c>
      <c r="BA40" s="320">
        <v>15</v>
      </c>
      <c r="BB40" s="321"/>
      <c r="BC40" s="291">
        <v>56467001.88</v>
      </c>
      <c r="BD40" s="272">
        <v>18</v>
      </c>
      <c r="BE40" s="331">
        <v>41438205.52</v>
      </c>
      <c r="BF40" s="290">
        <v>12</v>
      </c>
      <c r="BG40" s="272">
        <v>27320476.55</v>
      </c>
      <c r="BH40" s="8">
        <v>12</v>
      </c>
      <c r="BI40" s="8">
        <v>18319905.65</v>
      </c>
      <c r="BJ40" s="8">
        <v>6</v>
      </c>
      <c r="BK40" s="8">
        <v>9884281.9</v>
      </c>
      <c r="BL40" s="8">
        <v>3</v>
      </c>
      <c r="BM40" s="8">
        <v>23609004.32</v>
      </c>
      <c r="BN40" s="8">
        <v>11</v>
      </c>
      <c r="BQ40" s="8">
        <v>68323558.39</v>
      </c>
      <c r="BR40" s="8">
        <v>30</v>
      </c>
      <c r="BS40" s="8">
        <v>93189931.95</v>
      </c>
      <c r="BT40" s="355">
        <v>47</v>
      </c>
      <c r="BU40" s="383">
        <v>64083892.18</v>
      </c>
      <c r="BV40" s="8">
        <v>37</v>
      </c>
      <c r="BW40" s="383">
        <v>50385905.51</v>
      </c>
      <c r="BX40" s="8">
        <v>31</v>
      </c>
      <c r="BY40" s="407">
        <v>63810657.08</v>
      </c>
      <c r="BZ40" s="408">
        <v>39</v>
      </c>
      <c r="CG40" s="268"/>
      <c r="CI40" s="385">
        <v>59329042.32</v>
      </c>
      <c r="CJ40" s="410">
        <v>38</v>
      </c>
    </row>
    <row r="41" s="1" customFormat="1" ht="12.75" spans="4:88">
      <c r="D41" s="47">
        <v>79103425.51</v>
      </c>
      <c r="E41" s="60">
        <v>39</v>
      </c>
      <c r="F41" s="47">
        <v>125996229.02</v>
      </c>
      <c r="G41" s="60">
        <v>65</v>
      </c>
      <c r="H41" s="47">
        <v>121588240.16</v>
      </c>
      <c r="I41" s="60">
        <v>62</v>
      </c>
      <c r="J41" s="47">
        <v>78411478.19</v>
      </c>
      <c r="K41" s="60">
        <v>41</v>
      </c>
      <c r="L41" s="105">
        <v>79493243.09</v>
      </c>
      <c r="M41" s="136">
        <v>41</v>
      </c>
      <c r="N41" s="105">
        <v>79174849.44</v>
      </c>
      <c r="O41" s="136">
        <v>39</v>
      </c>
      <c r="P41" s="109">
        <v>120312760.82</v>
      </c>
      <c r="Q41" s="142">
        <v>61</v>
      </c>
      <c r="R41" s="158">
        <v>92255619.06</v>
      </c>
      <c r="S41" s="161">
        <v>48</v>
      </c>
      <c r="T41" s="158">
        <v>75899946.72</v>
      </c>
      <c r="U41" s="186">
        <v>38</v>
      </c>
      <c r="V41" s="183">
        <v>92261467.14</v>
      </c>
      <c r="W41" s="184">
        <v>47</v>
      </c>
      <c r="X41" s="158">
        <v>81719847.9</v>
      </c>
      <c r="Y41" s="186">
        <v>39</v>
      </c>
      <c r="Z41" s="160">
        <v>85866304.06</v>
      </c>
      <c r="AA41" s="161">
        <v>63</v>
      </c>
      <c r="AB41" s="158">
        <v>69641549.44</v>
      </c>
      <c r="AC41" s="186">
        <v>50</v>
      </c>
      <c r="AD41" s="158">
        <v>86843323.01</v>
      </c>
      <c r="AE41" s="186">
        <v>67</v>
      </c>
      <c r="AF41" s="158">
        <v>76287683.85</v>
      </c>
      <c r="AG41" s="186">
        <v>60</v>
      </c>
      <c r="AH41" s="183">
        <v>78338830.39</v>
      </c>
      <c r="AI41" s="161">
        <v>66</v>
      </c>
      <c r="AJ41" s="158">
        <v>67751514.32</v>
      </c>
      <c r="AK41" s="186">
        <v>57</v>
      </c>
      <c r="AL41" s="261">
        <v>169453731.41</v>
      </c>
      <c r="AM41" s="262">
        <v>77</v>
      </c>
      <c r="AN41" s="263">
        <v>156293443.73</v>
      </c>
      <c r="AO41" s="262">
        <v>74</v>
      </c>
      <c r="AP41" s="15">
        <v>117634487.24</v>
      </c>
      <c r="AQ41" s="272">
        <v>58</v>
      </c>
      <c r="AR41" s="15">
        <v>119166187.83</v>
      </c>
      <c r="AS41" s="290">
        <v>66</v>
      </c>
      <c r="AT41" s="15">
        <v>90144300.09</v>
      </c>
      <c r="AU41" s="272">
        <v>43</v>
      </c>
      <c r="AV41" s="291">
        <v>89148950</v>
      </c>
      <c r="AW41" s="299">
        <v>48</v>
      </c>
      <c r="AX41" s="15">
        <v>92617693.57</v>
      </c>
      <c r="AY41" s="294">
        <v>45</v>
      </c>
      <c r="AZ41" s="291">
        <v>88618337.12</v>
      </c>
      <c r="BA41" s="320">
        <v>48</v>
      </c>
      <c r="BB41" s="321"/>
      <c r="BC41" s="291">
        <v>86081298.48</v>
      </c>
      <c r="BD41" s="272">
        <v>47</v>
      </c>
      <c r="BE41" s="331">
        <v>93996440.97</v>
      </c>
      <c r="BF41" s="290">
        <v>46</v>
      </c>
      <c r="BG41" s="272">
        <v>63595583.18</v>
      </c>
      <c r="BH41" s="8">
        <v>47</v>
      </c>
      <c r="BI41" s="8">
        <v>60817151.73</v>
      </c>
      <c r="BJ41" s="8">
        <v>38</v>
      </c>
      <c r="BK41" s="8">
        <v>61358100.29</v>
      </c>
      <c r="BL41" s="8">
        <v>35</v>
      </c>
      <c r="BM41" s="8">
        <v>47695556.1</v>
      </c>
      <c r="BN41" s="8">
        <v>38</v>
      </c>
      <c r="BQ41" s="8">
        <v>152630567.1</v>
      </c>
      <c r="BR41" s="8">
        <v>110</v>
      </c>
      <c r="BS41" s="8">
        <v>140494034.7</v>
      </c>
      <c r="BT41" s="355">
        <v>121</v>
      </c>
      <c r="BU41" s="383">
        <v>76291327.17</v>
      </c>
      <c r="BV41" s="8">
        <v>78</v>
      </c>
      <c r="BW41" s="383">
        <v>80340667.66</v>
      </c>
      <c r="BX41" s="8">
        <v>86</v>
      </c>
      <c r="BY41" s="407">
        <v>82825725.03</v>
      </c>
      <c r="BZ41" s="408">
        <v>88</v>
      </c>
      <c r="CG41" s="268"/>
      <c r="CI41" s="385">
        <v>99666325.84</v>
      </c>
      <c r="CJ41" s="410">
        <v>106</v>
      </c>
    </row>
    <row r="42" s="1" customFormat="1" ht="12.75" spans="4:88">
      <c r="D42" s="48">
        <f t="shared" ref="D42:BA42" si="11">SUM(D37:D41)</f>
        <v>274208971.68</v>
      </c>
      <c r="E42" s="84">
        <f t="shared" si="11"/>
        <v>77</v>
      </c>
      <c r="F42" s="48">
        <f t="shared" si="11"/>
        <v>555631803.94</v>
      </c>
      <c r="G42" s="84">
        <f t="shared" si="11"/>
        <v>128</v>
      </c>
      <c r="H42" s="48">
        <f t="shared" si="11"/>
        <v>492039028.75</v>
      </c>
      <c r="I42" s="84">
        <f t="shared" si="11"/>
        <v>117</v>
      </c>
      <c r="J42" s="48">
        <f t="shared" si="11"/>
        <v>362314610.2</v>
      </c>
      <c r="K42" s="84">
        <f t="shared" si="11"/>
        <v>91</v>
      </c>
      <c r="L42" s="48">
        <f t="shared" si="11"/>
        <v>289426233.75</v>
      </c>
      <c r="M42" s="84">
        <f t="shared" si="11"/>
        <v>80</v>
      </c>
      <c r="N42" s="48">
        <f t="shared" si="11"/>
        <v>223166851.46</v>
      </c>
      <c r="O42" s="84">
        <f t="shared" si="11"/>
        <v>67</v>
      </c>
      <c r="P42" s="48">
        <f t="shared" si="11"/>
        <v>344069980.16</v>
      </c>
      <c r="Q42" s="84">
        <f t="shared" si="11"/>
        <v>111</v>
      </c>
      <c r="R42" s="48">
        <f t="shared" si="11"/>
        <v>329284445.14</v>
      </c>
      <c r="S42" s="84">
        <f t="shared" si="11"/>
        <v>88</v>
      </c>
      <c r="T42" s="48">
        <f t="shared" si="11"/>
        <v>243963877.65</v>
      </c>
      <c r="U42" s="84">
        <f t="shared" si="11"/>
        <v>66</v>
      </c>
      <c r="V42" s="48">
        <f t="shared" si="11"/>
        <v>326377459.22</v>
      </c>
      <c r="W42" s="84">
        <f t="shared" si="11"/>
        <v>86</v>
      </c>
      <c r="X42" s="48">
        <f t="shared" si="11"/>
        <v>241059216.34</v>
      </c>
      <c r="Y42" s="84">
        <f t="shared" si="11"/>
        <v>64</v>
      </c>
      <c r="Z42" s="48">
        <f t="shared" si="11"/>
        <v>410643252.19</v>
      </c>
      <c r="AA42" s="203">
        <f t="shared" si="11"/>
        <v>134</v>
      </c>
      <c r="AB42" s="204">
        <f t="shared" si="11"/>
        <v>286556500.97</v>
      </c>
      <c r="AC42" s="220">
        <f t="shared" si="11"/>
        <v>101</v>
      </c>
      <c r="AD42" s="204">
        <f t="shared" si="11"/>
        <v>416160147.54</v>
      </c>
      <c r="AE42" s="220">
        <f t="shared" si="11"/>
        <v>141</v>
      </c>
      <c r="AF42" s="204">
        <f t="shared" si="11"/>
        <v>298700384.42</v>
      </c>
      <c r="AG42" s="220">
        <f t="shared" si="11"/>
        <v>114</v>
      </c>
      <c r="AH42" s="204">
        <f t="shared" si="11"/>
        <v>423067775.12</v>
      </c>
      <c r="AI42" s="220">
        <f t="shared" si="11"/>
        <v>149</v>
      </c>
      <c r="AJ42" s="204">
        <f t="shared" si="11"/>
        <v>302161891.27</v>
      </c>
      <c r="AK42" s="220">
        <f t="shared" si="11"/>
        <v>118</v>
      </c>
      <c r="AL42" s="264">
        <f t="shared" si="11"/>
        <v>607104746.96</v>
      </c>
      <c r="AM42" s="265">
        <f t="shared" si="11"/>
        <v>138</v>
      </c>
      <c r="AN42" s="266">
        <f t="shared" si="11"/>
        <v>611418387.43</v>
      </c>
      <c r="AO42" s="265">
        <f t="shared" si="11"/>
        <v>141</v>
      </c>
      <c r="AP42" s="279">
        <f t="shared" si="11"/>
        <v>456000430.38</v>
      </c>
      <c r="AQ42" s="85">
        <f t="shared" si="11"/>
        <v>102</v>
      </c>
      <c r="AR42" s="279">
        <f t="shared" si="11"/>
        <v>476820626.92</v>
      </c>
      <c r="AS42" s="85">
        <f t="shared" si="11"/>
        <v>117</v>
      </c>
      <c r="AT42" s="279">
        <f t="shared" si="11"/>
        <v>316232639.69</v>
      </c>
      <c r="AU42" s="85">
        <f t="shared" si="11"/>
        <v>74</v>
      </c>
      <c r="AV42" s="279">
        <f t="shared" si="11"/>
        <v>331945053.24</v>
      </c>
      <c r="AW42" s="85">
        <f t="shared" si="11"/>
        <v>85</v>
      </c>
      <c r="AX42" s="50">
        <f t="shared" si="11"/>
        <v>266611542.86</v>
      </c>
      <c r="AY42" s="85">
        <f t="shared" si="11"/>
        <v>68</v>
      </c>
      <c r="AZ42" s="50">
        <f t="shared" si="11"/>
        <v>279370870.47</v>
      </c>
      <c r="BA42" s="85">
        <f t="shared" si="11"/>
        <v>77</v>
      </c>
      <c r="BC42" s="50">
        <f t="shared" ref="BC42:BN42" si="12">SUM(BC37:BC41)</f>
        <v>263817533.79</v>
      </c>
      <c r="BD42" s="1">
        <f t="shared" si="12"/>
        <v>75</v>
      </c>
      <c r="BE42" s="1">
        <f t="shared" si="12"/>
        <v>252680102.42</v>
      </c>
      <c r="BF42" s="85">
        <f t="shared" si="12"/>
        <v>67</v>
      </c>
      <c r="BG42" s="1">
        <f t="shared" si="12"/>
        <v>174678831.64</v>
      </c>
      <c r="BH42" s="1">
        <f t="shared" si="12"/>
        <v>69</v>
      </c>
      <c r="BI42" s="1">
        <f t="shared" si="12"/>
        <v>156045038.39</v>
      </c>
      <c r="BJ42" s="1">
        <f t="shared" si="12"/>
        <v>52</v>
      </c>
      <c r="BK42" s="1">
        <f t="shared" si="12"/>
        <v>148150363.2</v>
      </c>
      <c r="BL42" s="1">
        <f t="shared" si="12"/>
        <v>46</v>
      </c>
      <c r="BM42" s="1">
        <f t="shared" si="12"/>
        <v>134055718.64</v>
      </c>
      <c r="BN42" s="1">
        <f t="shared" si="12"/>
        <v>58</v>
      </c>
      <c r="BQ42" s="1">
        <f t="shared" ref="BQ42:BZ42" si="13">SUM(BQ37:BQ41)</f>
        <v>817266683.99</v>
      </c>
      <c r="BR42" s="1">
        <f t="shared" si="13"/>
        <v>221</v>
      </c>
      <c r="BS42" s="8">
        <f t="shared" si="13"/>
        <v>848906837.57</v>
      </c>
      <c r="BT42" s="1">
        <f t="shared" si="13"/>
        <v>256</v>
      </c>
      <c r="BU42" s="334">
        <f t="shared" si="13"/>
        <v>413432806</v>
      </c>
      <c r="BV42" s="1">
        <f t="shared" si="13"/>
        <v>175</v>
      </c>
      <c r="BW42" s="334">
        <f t="shared" si="13"/>
        <v>420240411.76</v>
      </c>
      <c r="BX42" s="1">
        <f t="shared" si="13"/>
        <v>185</v>
      </c>
      <c r="BY42" s="334">
        <f t="shared" si="13"/>
        <v>432631140.09</v>
      </c>
      <c r="BZ42" s="1">
        <f t="shared" si="13"/>
        <v>191</v>
      </c>
      <c r="CC42" s="409"/>
      <c r="CG42" s="268"/>
      <c r="CI42" s="411">
        <f>SUM(CI37:CI41)</f>
        <v>526458828.23</v>
      </c>
      <c r="CJ42" s="410">
        <f>SUM(CJ37:CJ41)</f>
        <v>211</v>
      </c>
    </row>
    <row r="43" s="1" customFormat="1" ht="12.75" spans="4:85">
      <c r="D43" s="49"/>
      <c r="E43" s="84"/>
      <c r="F43" s="49"/>
      <c r="G43" s="84"/>
      <c r="H43" s="49"/>
      <c r="I43" s="84"/>
      <c r="J43" s="49"/>
      <c r="K43" s="84"/>
      <c r="L43" s="49"/>
      <c r="M43" s="84"/>
      <c r="N43" s="49"/>
      <c r="O43" s="84"/>
      <c r="P43" s="49"/>
      <c r="Q43" s="84"/>
      <c r="R43" s="49"/>
      <c r="S43" s="84"/>
      <c r="T43" s="49"/>
      <c r="U43" s="84"/>
      <c r="V43" s="49"/>
      <c r="W43" s="84"/>
      <c r="X43" s="49"/>
      <c r="Y43" s="84"/>
      <c r="Z43" s="49"/>
      <c r="AA43" s="203"/>
      <c r="AB43" s="205"/>
      <c r="AC43" s="220"/>
      <c r="AD43" s="205"/>
      <c r="AE43" s="220"/>
      <c r="AF43" s="205"/>
      <c r="AG43" s="220"/>
      <c r="AH43" s="205"/>
      <c r="AI43" s="220"/>
      <c r="AJ43" s="205"/>
      <c r="AK43" s="220"/>
      <c r="AL43" s="203"/>
      <c r="AM43" s="265"/>
      <c r="AN43" s="267"/>
      <c r="AO43" s="265"/>
      <c r="AP43" s="50"/>
      <c r="AQ43" s="85"/>
      <c r="AR43" s="50"/>
      <c r="AS43" s="85"/>
      <c r="AT43" s="50"/>
      <c r="AU43" s="85"/>
      <c r="AV43" s="50"/>
      <c r="AW43" s="85"/>
      <c r="AX43" s="50"/>
      <c r="AY43" s="85"/>
      <c r="AZ43" s="50"/>
      <c r="BA43" s="85"/>
      <c r="BC43" s="322"/>
      <c r="BD43" s="8"/>
      <c r="BE43" s="8"/>
      <c r="BF43" s="332"/>
      <c r="BG43" s="272"/>
      <c r="BH43" s="8"/>
      <c r="BI43" s="8"/>
      <c r="BJ43" s="8"/>
      <c r="BK43" s="8"/>
      <c r="BL43" s="8"/>
      <c r="BM43" s="8"/>
      <c r="BN43" s="8"/>
      <c r="BS43" s="8"/>
      <c r="CC43" s="409"/>
      <c r="CG43" s="268"/>
    </row>
    <row r="44" s="1" customFormat="1" ht="12.75" spans="4:85">
      <c r="D44" s="47">
        <v>95227230.53</v>
      </c>
      <c r="E44" s="60">
        <v>122</v>
      </c>
      <c r="F44" s="47">
        <v>146539804.13</v>
      </c>
      <c r="G44" s="60">
        <v>186</v>
      </c>
      <c r="H44" s="47">
        <v>144281067.16</v>
      </c>
      <c r="I44" s="60">
        <v>182</v>
      </c>
      <c r="J44" s="47">
        <v>130447969.99</v>
      </c>
      <c r="K44" s="60">
        <v>164</v>
      </c>
      <c r="L44" s="105">
        <v>106250006.14</v>
      </c>
      <c r="M44" s="136">
        <v>138</v>
      </c>
      <c r="N44" s="105">
        <v>85460463.96</v>
      </c>
      <c r="O44" s="137">
        <v>117</v>
      </c>
      <c r="P44" s="109">
        <v>122766704.14</v>
      </c>
      <c r="Q44" s="142">
        <v>146</v>
      </c>
      <c r="R44" s="158">
        <v>118800689.1</v>
      </c>
      <c r="S44" s="161">
        <v>142</v>
      </c>
      <c r="T44" s="158">
        <v>100208686.88</v>
      </c>
      <c r="U44" s="186">
        <v>124</v>
      </c>
      <c r="V44" s="183">
        <v>121277897.02</v>
      </c>
      <c r="W44" s="184">
        <v>143</v>
      </c>
      <c r="X44" s="158">
        <v>101811627.7</v>
      </c>
      <c r="Y44" s="186">
        <v>123</v>
      </c>
      <c r="Z44" s="160">
        <v>100879895.28</v>
      </c>
      <c r="AA44" s="161">
        <v>186</v>
      </c>
      <c r="AB44" s="158">
        <v>90408142.37</v>
      </c>
      <c r="AC44" s="186">
        <v>164</v>
      </c>
      <c r="AD44" s="158">
        <v>99104278.74</v>
      </c>
      <c r="AE44" s="186">
        <v>196</v>
      </c>
      <c r="AF44" s="158">
        <v>82996652.25</v>
      </c>
      <c r="AG44" s="186">
        <v>168</v>
      </c>
      <c r="AH44" s="183">
        <v>94773128.97</v>
      </c>
      <c r="AI44" s="161">
        <v>198</v>
      </c>
      <c r="AJ44" s="158">
        <v>81358184.69</v>
      </c>
      <c r="AK44" s="186">
        <v>171</v>
      </c>
      <c r="AL44" s="261">
        <v>143324893.01</v>
      </c>
      <c r="AM44" s="262">
        <v>172</v>
      </c>
      <c r="AN44" s="263">
        <v>141183526.42</v>
      </c>
      <c r="AO44" s="262">
        <v>174</v>
      </c>
      <c r="AP44" s="15">
        <v>150406379.34</v>
      </c>
      <c r="AQ44" s="272">
        <v>178</v>
      </c>
      <c r="AR44" s="15">
        <v>141114588.95</v>
      </c>
      <c r="AS44" s="290">
        <v>191</v>
      </c>
      <c r="AT44" s="15">
        <v>111906389.05</v>
      </c>
      <c r="AU44" s="272">
        <v>129</v>
      </c>
      <c r="AV44" s="291">
        <v>106957562.78</v>
      </c>
      <c r="AW44" s="299">
        <v>144</v>
      </c>
      <c r="AX44" s="15">
        <v>106293129.52</v>
      </c>
      <c r="AY44" s="294">
        <v>127</v>
      </c>
      <c r="AZ44" s="291">
        <v>102125389.86</v>
      </c>
      <c r="BA44" s="320">
        <v>139</v>
      </c>
      <c r="BB44" s="321"/>
      <c r="BC44" s="291">
        <v>85595064.27</v>
      </c>
      <c r="BD44" s="272">
        <v>121</v>
      </c>
      <c r="BE44" s="331">
        <v>90155148.53</v>
      </c>
      <c r="BF44" s="290">
        <v>113</v>
      </c>
      <c r="BG44" s="272">
        <v>48741748.91</v>
      </c>
      <c r="BH44" s="8">
        <v>101</v>
      </c>
      <c r="BI44" s="8">
        <v>60041726.1</v>
      </c>
      <c r="BJ44" s="8">
        <v>96</v>
      </c>
      <c r="BK44" s="8">
        <v>59808252.6</v>
      </c>
      <c r="BL44" s="8">
        <v>80</v>
      </c>
      <c r="BM44" s="8">
        <v>32809350.58</v>
      </c>
      <c r="BN44" s="8">
        <v>71</v>
      </c>
      <c r="BQ44" s="8">
        <v>134493170.5</v>
      </c>
      <c r="BR44" s="8">
        <v>233</v>
      </c>
      <c r="BS44" s="8">
        <v>109961779.91</v>
      </c>
      <c r="BT44" s="355">
        <v>224</v>
      </c>
      <c r="BU44" s="383">
        <v>91377534.5</v>
      </c>
      <c r="BV44" s="8">
        <v>233</v>
      </c>
      <c r="BW44" s="383">
        <v>87049708</v>
      </c>
      <c r="BX44" s="8">
        <v>235</v>
      </c>
      <c r="CC44" s="409"/>
      <c r="CG44" s="268"/>
    </row>
    <row r="45" s="1" customFormat="1" spans="4:88">
      <c r="D45" s="47">
        <v>58900479.9</v>
      </c>
      <c r="E45" s="60">
        <v>555</v>
      </c>
      <c r="F45" s="47">
        <v>68033546.69</v>
      </c>
      <c r="G45" s="60">
        <v>656</v>
      </c>
      <c r="H45" s="47">
        <v>67039464.5</v>
      </c>
      <c r="I45" s="60">
        <v>646</v>
      </c>
      <c r="J45" s="47">
        <v>64186418.65</v>
      </c>
      <c r="K45" s="60">
        <v>620</v>
      </c>
      <c r="L45" s="105">
        <v>65167978.3</v>
      </c>
      <c r="M45" s="136">
        <v>605</v>
      </c>
      <c r="N45" s="105">
        <v>60002348.81</v>
      </c>
      <c r="O45" s="137">
        <v>576</v>
      </c>
      <c r="P45" s="109">
        <v>63762027.05</v>
      </c>
      <c r="Q45" s="142">
        <v>645</v>
      </c>
      <c r="R45" s="158">
        <v>56088793.12</v>
      </c>
      <c r="S45" s="161">
        <v>594</v>
      </c>
      <c r="T45" s="158">
        <v>51968612.06</v>
      </c>
      <c r="U45" s="186">
        <v>553</v>
      </c>
      <c r="V45" s="183">
        <v>56518571.12</v>
      </c>
      <c r="W45" s="184">
        <v>595</v>
      </c>
      <c r="X45" s="158">
        <v>53270332.55</v>
      </c>
      <c r="Y45" s="186">
        <v>556</v>
      </c>
      <c r="Z45" s="160">
        <v>50408666.44</v>
      </c>
      <c r="AA45" s="161">
        <v>696</v>
      </c>
      <c r="AB45" s="158">
        <v>45921202.93</v>
      </c>
      <c r="AC45" s="186">
        <v>640</v>
      </c>
      <c r="AD45" s="158">
        <v>45667387.63</v>
      </c>
      <c r="AE45" s="186">
        <v>679</v>
      </c>
      <c r="AF45" s="158">
        <v>41188809.6</v>
      </c>
      <c r="AG45" s="186">
        <v>623</v>
      </c>
      <c r="AH45" s="183">
        <v>43090909.82</v>
      </c>
      <c r="AI45" s="161">
        <v>669</v>
      </c>
      <c r="AJ45" s="158">
        <v>39365770.31</v>
      </c>
      <c r="AK45" s="186">
        <v>616</v>
      </c>
      <c r="AL45" s="261">
        <v>74146807.06</v>
      </c>
      <c r="AM45" s="262">
        <v>723</v>
      </c>
      <c r="AN45" s="263">
        <v>71974533.14</v>
      </c>
      <c r="AO45" s="262">
        <v>718</v>
      </c>
      <c r="AP45" s="15">
        <v>81098508.3</v>
      </c>
      <c r="AQ45" s="272">
        <v>747</v>
      </c>
      <c r="AR45" s="15">
        <v>69570102.15</v>
      </c>
      <c r="AS45" s="290">
        <v>719</v>
      </c>
      <c r="AT45" s="15">
        <v>68577834.02</v>
      </c>
      <c r="AU45" s="272">
        <v>638</v>
      </c>
      <c r="AV45" s="291">
        <v>57814246.74</v>
      </c>
      <c r="AW45" s="299">
        <v>612</v>
      </c>
      <c r="AX45" s="15">
        <v>62189268.03</v>
      </c>
      <c r="AY45" s="294">
        <v>581</v>
      </c>
      <c r="AZ45" s="291">
        <v>53597680.08</v>
      </c>
      <c r="BA45" s="320">
        <v>560</v>
      </c>
      <c r="BB45" s="321"/>
      <c r="BC45" s="291">
        <v>52095806.22</v>
      </c>
      <c r="BD45" s="272">
        <v>572</v>
      </c>
      <c r="BE45" s="331">
        <v>58673153.33</v>
      </c>
      <c r="BF45" s="290">
        <v>588</v>
      </c>
      <c r="BG45" s="272">
        <v>32391394.84</v>
      </c>
      <c r="BH45" s="8">
        <v>454</v>
      </c>
      <c r="BI45" s="8">
        <v>39725210.9</v>
      </c>
      <c r="BJ45" s="8">
        <v>476</v>
      </c>
      <c r="BK45" s="8">
        <v>47853359.6</v>
      </c>
      <c r="BL45" s="8">
        <v>498</v>
      </c>
      <c r="BM45" s="8">
        <v>25084308.05</v>
      </c>
      <c r="BN45" s="8">
        <v>390</v>
      </c>
      <c r="BQ45" s="8">
        <v>58512663.38</v>
      </c>
      <c r="BR45" s="8">
        <v>811</v>
      </c>
      <c r="BS45" s="8">
        <v>51435547.08</v>
      </c>
      <c r="BT45" s="355">
        <v>785</v>
      </c>
      <c r="BU45" s="383">
        <v>43166715.41</v>
      </c>
      <c r="BV45" s="8">
        <v>783</v>
      </c>
      <c r="BW45" s="383">
        <v>40686936.24</v>
      </c>
      <c r="BX45" s="8">
        <v>771</v>
      </c>
      <c r="CC45" s="409"/>
      <c r="CG45" s="334"/>
      <c r="CI45" s="327">
        <v>657123764.69</v>
      </c>
      <c r="CJ45" s="389">
        <v>1148</v>
      </c>
    </row>
    <row r="46" s="1" customFormat="1" spans="4:85">
      <c r="D46" s="48">
        <f t="shared" ref="D46:BA46" si="14">SUM(D44:D45)</f>
        <v>154127710.43</v>
      </c>
      <c r="E46" s="84">
        <f t="shared" si="14"/>
        <v>677</v>
      </c>
      <c r="F46" s="48">
        <f t="shared" si="14"/>
        <v>214573350.82</v>
      </c>
      <c r="G46" s="84">
        <f t="shared" si="14"/>
        <v>842</v>
      </c>
      <c r="H46" s="48">
        <f t="shared" si="14"/>
        <v>211320531.66</v>
      </c>
      <c r="I46" s="84">
        <f t="shared" si="14"/>
        <v>828</v>
      </c>
      <c r="J46" s="48">
        <f t="shared" si="14"/>
        <v>194634388.64</v>
      </c>
      <c r="K46" s="84">
        <f t="shared" si="14"/>
        <v>784</v>
      </c>
      <c r="L46" s="48">
        <f t="shared" si="14"/>
        <v>171417984.44</v>
      </c>
      <c r="M46" s="84">
        <f t="shared" si="14"/>
        <v>743</v>
      </c>
      <c r="N46" s="48">
        <f t="shared" si="14"/>
        <v>145462812.77</v>
      </c>
      <c r="O46" s="84">
        <f t="shared" si="14"/>
        <v>693</v>
      </c>
      <c r="P46" s="48">
        <f t="shared" si="14"/>
        <v>186528731.19</v>
      </c>
      <c r="Q46" s="84">
        <f t="shared" si="14"/>
        <v>791</v>
      </c>
      <c r="R46" s="48">
        <f t="shared" si="14"/>
        <v>174889482.22</v>
      </c>
      <c r="S46" s="84">
        <f t="shared" si="14"/>
        <v>736</v>
      </c>
      <c r="T46" s="48">
        <f t="shared" si="14"/>
        <v>152177298.94</v>
      </c>
      <c r="U46" s="84">
        <f t="shared" si="14"/>
        <v>677</v>
      </c>
      <c r="V46" s="48">
        <f t="shared" si="14"/>
        <v>177796468.14</v>
      </c>
      <c r="W46" s="84">
        <f t="shared" si="14"/>
        <v>738</v>
      </c>
      <c r="X46" s="48">
        <f t="shared" si="14"/>
        <v>155081960.25</v>
      </c>
      <c r="Y46" s="84">
        <f t="shared" si="14"/>
        <v>679</v>
      </c>
      <c r="Z46" s="48">
        <f t="shared" si="14"/>
        <v>151288561.72</v>
      </c>
      <c r="AA46" s="203">
        <f t="shared" si="14"/>
        <v>882</v>
      </c>
      <c r="AB46" s="204">
        <f t="shared" si="14"/>
        <v>136329345.3</v>
      </c>
      <c r="AC46" s="220">
        <f t="shared" si="14"/>
        <v>804</v>
      </c>
      <c r="AD46" s="204">
        <f t="shared" si="14"/>
        <v>144771666.37</v>
      </c>
      <c r="AE46" s="220">
        <f t="shared" si="14"/>
        <v>875</v>
      </c>
      <c r="AF46" s="204">
        <f t="shared" si="14"/>
        <v>124185461.85</v>
      </c>
      <c r="AG46" s="220">
        <f t="shared" si="14"/>
        <v>791</v>
      </c>
      <c r="AH46" s="204">
        <f t="shared" si="14"/>
        <v>137864038.79</v>
      </c>
      <c r="AI46" s="220">
        <f t="shared" si="14"/>
        <v>867</v>
      </c>
      <c r="AJ46" s="204">
        <f t="shared" si="14"/>
        <v>120723955</v>
      </c>
      <c r="AK46" s="220">
        <f t="shared" si="14"/>
        <v>787</v>
      </c>
      <c r="AL46" s="264">
        <f t="shared" si="14"/>
        <v>217471700.07</v>
      </c>
      <c r="AM46" s="265">
        <f t="shared" si="14"/>
        <v>895</v>
      </c>
      <c r="AN46" s="266">
        <f t="shared" si="14"/>
        <v>213158059.56</v>
      </c>
      <c r="AO46" s="265">
        <f t="shared" si="14"/>
        <v>892</v>
      </c>
      <c r="AP46" s="279">
        <f t="shared" si="14"/>
        <v>231504887.64</v>
      </c>
      <c r="AQ46" s="85">
        <f t="shared" si="14"/>
        <v>925</v>
      </c>
      <c r="AR46" s="279">
        <f t="shared" si="14"/>
        <v>210684691.1</v>
      </c>
      <c r="AS46" s="85">
        <f t="shared" si="14"/>
        <v>910</v>
      </c>
      <c r="AT46" s="279">
        <f t="shared" si="14"/>
        <v>180484223.07</v>
      </c>
      <c r="AU46" s="85">
        <f t="shared" si="14"/>
        <v>767</v>
      </c>
      <c r="AV46" s="279">
        <f t="shared" si="14"/>
        <v>164771809.52</v>
      </c>
      <c r="AW46" s="85">
        <f t="shared" si="14"/>
        <v>756</v>
      </c>
      <c r="AX46" s="50">
        <f t="shared" si="14"/>
        <v>168482397.55</v>
      </c>
      <c r="AY46" s="85">
        <f t="shared" si="14"/>
        <v>708</v>
      </c>
      <c r="AZ46" s="50">
        <f t="shared" si="14"/>
        <v>155723069.94</v>
      </c>
      <c r="BA46" s="85">
        <f t="shared" si="14"/>
        <v>699</v>
      </c>
      <c r="BC46" s="50">
        <f t="shared" ref="BC46:BN46" si="15">SUM(BC44:BC45)</f>
        <v>137690870.49</v>
      </c>
      <c r="BD46" s="1">
        <f t="shared" si="15"/>
        <v>693</v>
      </c>
      <c r="BE46" s="1">
        <f t="shared" si="15"/>
        <v>148828301.86</v>
      </c>
      <c r="BF46" s="85">
        <f t="shared" si="15"/>
        <v>701</v>
      </c>
      <c r="BG46" s="1">
        <f t="shared" si="15"/>
        <v>81133143.75</v>
      </c>
      <c r="BH46" s="1">
        <f t="shared" si="15"/>
        <v>555</v>
      </c>
      <c r="BI46" s="1">
        <f t="shared" si="15"/>
        <v>99766937</v>
      </c>
      <c r="BJ46" s="1">
        <f t="shared" si="15"/>
        <v>572</v>
      </c>
      <c r="BK46" s="1">
        <f t="shared" si="15"/>
        <v>107661612.2</v>
      </c>
      <c r="BL46" s="1">
        <f t="shared" si="15"/>
        <v>578</v>
      </c>
      <c r="BM46" s="1">
        <f t="shared" si="15"/>
        <v>57893658.63</v>
      </c>
      <c r="BN46" s="1">
        <f t="shared" si="15"/>
        <v>461</v>
      </c>
      <c r="BQ46" s="327">
        <f t="shared" ref="BQ46:BX46" si="16">SUM(BQ44:BQ45)</f>
        <v>193005833.88</v>
      </c>
      <c r="BR46" s="328">
        <f t="shared" si="16"/>
        <v>1044</v>
      </c>
      <c r="BS46" s="334">
        <f t="shared" si="16"/>
        <v>161397326.99</v>
      </c>
      <c r="BT46" s="1">
        <f t="shared" si="16"/>
        <v>1009</v>
      </c>
      <c r="BU46" s="334">
        <f t="shared" si="16"/>
        <v>134544249.91</v>
      </c>
      <c r="BV46" s="1">
        <f t="shared" si="16"/>
        <v>1016</v>
      </c>
      <c r="BW46" s="334">
        <f t="shared" si="16"/>
        <v>127736644.24</v>
      </c>
      <c r="BX46" s="1">
        <f t="shared" si="16"/>
        <v>1006</v>
      </c>
      <c r="BY46" s="1">
        <v>559712868.99</v>
      </c>
      <c r="BZ46" s="1">
        <v>1157</v>
      </c>
      <c r="CC46" s="409"/>
      <c r="CG46" s="268"/>
    </row>
    <row r="47" s="1" customFormat="1" ht="12.75" spans="4:85">
      <c r="D47" s="50"/>
      <c r="E47" s="85"/>
      <c r="F47" s="50"/>
      <c r="G47" s="85"/>
      <c r="H47" s="50"/>
      <c r="I47" s="85"/>
      <c r="J47" s="50"/>
      <c r="K47" s="85"/>
      <c r="L47" s="50"/>
      <c r="M47" s="85"/>
      <c r="N47" s="50"/>
      <c r="O47" s="85"/>
      <c r="P47" s="50"/>
      <c r="Q47" s="85"/>
      <c r="R47" s="50"/>
      <c r="S47" s="85"/>
      <c r="T47" s="50"/>
      <c r="U47" s="85"/>
      <c r="V47" s="50"/>
      <c r="W47" s="85"/>
      <c r="X47" s="50"/>
      <c r="Y47" s="85"/>
      <c r="Z47" s="50"/>
      <c r="AB47" s="206"/>
      <c r="AC47" s="221"/>
      <c r="AD47" s="206"/>
      <c r="AE47" s="221"/>
      <c r="AF47" s="206"/>
      <c r="AG47" s="221"/>
      <c r="AH47" s="206"/>
      <c r="AI47" s="221"/>
      <c r="AJ47" s="206"/>
      <c r="AK47" s="221"/>
      <c r="AM47" s="85"/>
      <c r="AN47" s="50"/>
      <c r="AO47" s="85"/>
      <c r="AP47" s="50"/>
      <c r="AQ47" s="85"/>
      <c r="AR47" s="50"/>
      <c r="AS47" s="85"/>
      <c r="AT47" s="50"/>
      <c r="AU47" s="85"/>
      <c r="AV47" s="50"/>
      <c r="AW47" s="85"/>
      <c r="AX47" s="50"/>
      <c r="AY47" s="85"/>
      <c r="AZ47" s="50"/>
      <c r="BA47" s="85"/>
      <c r="BC47" s="50"/>
      <c r="BF47" s="85"/>
      <c r="CC47" s="421"/>
      <c r="CG47" s="268"/>
    </row>
    <row r="48" s="1" customFormat="1" ht="12.75" spans="4:88">
      <c r="D48" s="51">
        <f t="shared" ref="D48:BA48" si="17">D42+D46</f>
        <v>428336682.11</v>
      </c>
      <c r="E48" s="85">
        <f t="shared" si="17"/>
        <v>754</v>
      </c>
      <c r="F48" s="51">
        <f t="shared" si="17"/>
        <v>770205154.76</v>
      </c>
      <c r="G48" s="85">
        <f t="shared" si="17"/>
        <v>970</v>
      </c>
      <c r="H48" s="51">
        <f t="shared" si="17"/>
        <v>703359560.41</v>
      </c>
      <c r="I48" s="85">
        <f t="shared" si="17"/>
        <v>945</v>
      </c>
      <c r="J48" s="51">
        <f t="shared" si="17"/>
        <v>556948998.84</v>
      </c>
      <c r="K48" s="85">
        <f t="shared" si="17"/>
        <v>875</v>
      </c>
      <c r="L48" s="51">
        <f t="shared" si="17"/>
        <v>460844218.19</v>
      </c>
      <c r="M48" s="85">
        <f t="shared" si="17"/>
        <v>823</v>
      </c>
      <c r="N48" s="51">
        <f t="shared" si="17"/>
        <v>368629664.23</v>
      </c>
      <c r="O48" s="85">
        <f t="shared" si="17"/>
        <v>760</v>
      </c>
      <c r="P48" s="51">
        <f t="shared" si="17"/>
        <v>530598711.35</v>
      </c>
      <c r="Q48" s="85">
        <f t="shared" si="17"/>
        <v>902</v>
      </c>
      <c r="R48" s="51">
        <f t="shared" si="17"/>
        <v>504173927.36</v>
      </c>
      <c r="S48" s="85">
        <f t="shared" si="17"/>
        <v>824</v>
      </c>
      <c r="T48" s="51">
        <f t="shared" si="17"/>
        <v>396141176.59</v>
      </c>
      <c r="U48" s="85">
        <f t="shared" si="17"/>
        <v>743</v>
      </c>
      <c r="V48" s="51">
        <f t="shared" si="17"/>
        <v>504173927.36</v>
      </c>
      <c r="W48" s="85">
        <f t="shared" si="17"/>
        <v>824</v>
      </c>
      <c r="X48" s="51">
        <f t="shared" si="17"/>
        <v>396141176.59</v>
      </c>
      <c r="Y48" s="85">
        <f t="shared" si="17"/>
        <v>743</v>
      </c>
      <c r="Z48" s="51">
        <f t="shared" si="17"/>
        <v>561931813.91</v>
      </c>
      <c r="AA48" s="1">
        <f t="shared" si="17"/>
        <v>1016</v>
      </c>
      <c r="AB48" s="207">
        <f t="shared" si="17"/>
        <v>422885846.27</v>
      </c>
      <c r="AC48" s="221">
        <f t="shared" si="17"/>
        <v>905</v>
      </c>
      <c r="AD48" s="207">
        <f t="shared" si="17"/>
        <v>560931813.91</v>
      </c>
      <c r="AE48" s="221">
        <f t="shared" si="17"/>
        <v>1016</v>
      </c>
      <c r="AF48" s="207">
        <f t="shared" si="17"/>
        <v>422885846.27</v>
      </c>
      <c r="AG48" s="221">
        <f t="shared" si="17"/>
        <v>905</v>
      </c>
      <c r="AH48" s="207">
        <f t="shared" si="17"/>
        <v>560931813.91</v>
      </c>
      <c r="AI48" s="221">
        <f t="shared" si="17"/>
        <v>1016</v>
      </c>
      <c r="AJ48" s="207">
        <f t="shared" si="17"/>
        <v>422885846.27</v>
      </c>
      <c r="AK48" s="221">
        <f t="shared" si="17"/>
        <v>905</v>
      </c>
      <c r="AL48" s="268">
        <f t="shared" si="17"/>
        <v>824576447.03</v>
      </c>
      <c r="AM48" s="85">
        <f t="shared" si="17"/>
        <v>1033</v>
      </c>
      <c r="AN48" s="51">
        <f t="shared" si="17"/>
        <v>824576446.99</v>
      </c>
      <c r="AO48" s="85">
        <f t="shared" si="17"/>
        <v>1033</v>
      </c>
      <c r="AP48" s="51">
        <f t="shared" si="17"/>
        <v>687505318.02</v>
      </c>
      <c r="AQ48" s="85">
        <f t="shared" si="17"/>
        <v>1027</v>
      </c>
      <c r="AR48" s="51">
        <f t="shared" si="17"/>
        <v>687505318.02</v>
      </c>
      <c r="AS48" s="85">
        <f t="shared" si="17"/>
        <v>1027</v>
      </c>
      <c r="AT48" s="51">
        <f t="shared" si="17"/>
        <v>496716862.76</v>
      </c>
      <c r="AU48" s="85">
        <f t="shared" si="17"/>
        <v>841</v>
      </c>
      <c r="AV48" s="51">
        <f t="shared" si="17"/>
        <v>496716862.76</v>
      </c>
      <c r="AW48" s="85">
        <f t="shared" si="17"/>
        <v>841</v>
      </c>
      <c r="AX48" s="51">
        <f t="shared" si="17"/>
        <v>435093940.41</v>
      </c>
      <c r="AY48" s="85">
        <f t="shared" si="17"/>
        <v>776</v>
      </c>
      <c r="AZ48" s="51">
        <f t="shared" si="17"/>
        <v>435093940.41</v>
      </c>
      <c r="BA48" s="85">
        <f t="shared" si="17"/>
        <v>776</v>
      </c>
      <c r="BC48" s="51">
        <f t="shared" ref="BC48:BN48" si="18">BC42+BC46</f>
        <v>401508404.28</v>
      </c>
      <c r="BD48" s="1">
        <f t="shared" si="18"/>
        <v>768</v>
      </c>
      <c r="BE48" s="268">
        <f t="shared" si="18"/>
        <v>401508404.28</v>
      </c>
      <c r="BF48" s="85">
        <f t="shared" si="18"/>
        <v>768</v>
      </c>
      <c r="BG48" s="268">
        <f t="shared" si="18"/>
        <v>255811975.39</v>
      </c>
      <c r="BH48" s="1">
        <f t="shared" si="18"/>
        <v>624</v>
      </c>
      <c r="BI48" s="268">
        <f t="shared" si="18"/>
        <v>255811975.39</v>
      </c>
      <c r="BJ48" s="1">
        <f t="shared" si="18"/>
        <v>624</v>
      </c>
      <c r="BK48" s="268">
        <f t="shared" si="18"/>
        <v>255811975.4</v>
      </c>
      <c r="BL48" s="1">
        <f t="shared" si="18"/>
        <v>624</v>
      </c>
      <c r="BM48" s="268">
        <f t="shared" si="18"/>
        <v>191949377.27</v>
      </c>
      <c r="BN48" s="1">
        <f t="shared" si="18"/>
        <v>519</v>
      </c>
      <c r="BQ48" s="268">
        <f t="shared" ref="BQ48:BV48" si="19">BQ42+BQ46</f>
        <v>1010272517.87</v>
      </c>
      <c r="BR48" s="1">
        <f t="shared" si="19"/>
        <v>1265</v>
      </c>
      <c r="BS48" s="356">
        <f t="shared" si="19"/>
        <v>1010304164.56</v>
      </c>
      <c r="BT48" s="1">
        <f t="shared" si="19"/>
        <v>1265</v>
      </c>
      <c r="BU48" s="334">
        <f t="shared" si="19"/>
        <v>547977055.91</v>
      </c>
      <c r="BV48" s="1">
        <f t="shared" si="19"/>
        <v>1191</v>
      </c>
      <c r="BY48" s="409">
        <f>(BY42*100)/BY46</f>
        <v>77.2951925994986</v>
      </c>
      <c r="BZ48" s="409">
        <f>(BZ42*100)/BZ46</f>
        <v>16.5082108902334</v>
      </c>
      <c r="CC48" s="409"/>
      <c r="CI48" s="409">
        <f>(CI42*100)/CI45</f>
        <v>80.1156276060657</v>
      </c>
      <c r="CJ48" s="409">
        <f>(CJ42*100)/CJ45</f>
        <v>18.3797909407666</v>
      </c>
    </row>
    <row r="49" s="1" customFormat="1" ht="12.75" spans="4:76">
      <c r="D49" s="50"/>
      <c r="E49" s="85"/>
      <c r="F49" s="50"/>
      <c r="G49" s="85"/>
      <c r="H49" s="50"/>
      <c r="I49" s="85"/>
      <c r="J49" s="50"/>
      <c r="K49" s="85"/>
      <c r="L49" s="50"/>
      <c r="M49" s="85"/>
      <c r="N49" s="50"/>
      <c r="O49" s="85"/>
      <c r="P49" s="50"/>
      <c r="Q49" s="85"/>
      <c r="R49" s="50"/>
      <c r="S49" s="85"/>
      <c r="T49" s="50"/>
      <c r="U49" s="85"/>
      <c r="V49" s="50"/>
      <c r="W49" s="85"/>
      <c r="X49" s="50"/>
      <c r="Y49" s="85"/>
      <c r="Z49" s="50"/>
      <c r="AB49" s="206"/>
      <c r="AC49" s="221"/>
      <c r="AD49" s="206"/>
      <c r="AE49" s="221"/>
      <c r="AF49" s="206"/>
      <c r="AG49" s="221"/>
      <c r="AH49" s="206"/>
      <c r="AI49" s="221"/>
      <c r="AJ49" s="206"/>
      <c r="AK49" s="221"/>
      <c r="AM49" s="85"/>
      <c r="AN49" s="50"/>
      <c r="AO49" s="85"/>
      <c r="AP49" s="50"/>
      <c r="AQ49" s="85"/>
      <c r="AR49" s="50"/>
      <c r="AS49" s="85"/>
      <c r="AT49" s="50"/>
      <c r="AU49" s="85"/>
      <c r="AV49" s="50"/>
      <c r="AW49" s="85"/>
      <c r="AX49" s="50"/>
      <c r="AY49" s="85"/>
      <c r="AZ49" s="50"/>
      <c r="BA49" s="85"/>
      <c r="BC49" s="50"/>
      <c r="BF49" s="85"/>
      <c r="BW49" s="1">
        <v>547965687.06</v>
      </c>
      <c r="BX49" s="1">
        <v>1172</v>
      </c>
    </row>
    <row r="50" s="1" customFormat="1" ht="12.75" spans="4:58">
      <c r="D50" s="50"/>
      <c r="E50" s="85"/>
      <c r="F50" s="50"/>
      <c r="G50" s="85"/>
      <c r="H50" s="50"/>
      <c r="I50" s="85"/>
      <c r="J50" s="50"/>
      <c r="K50" s="85"/>
      <c r="L50" s="50"/>
      <c r="M50" s="85"/>
      <c r="N50" s="50"/>
      <c r="O50" s="85"/>
      <c r="P50" s="50"/>
      <c r="Q50" s="85"/>
      <c r="R50" s="50"/>
      <c r="S50" s="85"/>
      <c r="T50" s="50"/>
      <c r="U50" s="85"/>
      <c r="V50" s="50"/>
      <c r="W50" s="85"/>
      <c r="X50" s="50"/>
      <c r="Y50" s="85"/>
      <c r="Z50" s="50"/>
      <c r="AB50" s="206"/>
      <c r="AC50" s="221"/>
      <c r="AD50" s="206"/>
      <c r="AE50" s="221"/>
      <c r="AF50" s="206"/>
      <c r="AG50" s="221"/>
      <c r="AH50" s="206"/>
      <c r="AI50" s="221"/>
      <c r="AJ50" s="206"/>
      <c r="AK50" s="221"/>
      <c r="AM50" s="85"/>
      <c r="AN50" s="50"/>
      <c r="AO50" s="85"/>
      <c r="AP50" s="50"/>
      <c r="AQ50" s="85"/>
      <c r="AR50" s="50"/>
      <c r="AS50" s="85"/>
      <c r="AT50" s="50"/>
      <c r="AU50" s="85"/>
      <c r="AV50" s="50"/>
      <c r="AW50" s="85"/>
      <c r="AX50" s="50"/>
      <c r="AY50" s="85"/>
      <c r="AZ50" s="50"/>
      <c r="BA50" s="85"/>
      <c r="BC50" s="50"/>
      <c r="BF50" s="85"/>
    </row>
    <row r="51" s="1" customFormat="1" ht="12.75" spans="4:76">
      <c r="D51" s="52">
        <f t="shared" ref="D51:BA51" si="20">(D42*100)/D48</f>
        <v>64.0171582618696</v>
      </c>
      <c r="E51" s="86">
        <f t="shared" si="20"/>
        <v>10.2122015915119</v>
      </c>
      <c r="F51" s="52">
        <f t="shared" si="20"/>
        <v>72.1407537337423</v>
      </c>
      <c r="G51" s="86">
        <f t="shared" si="20"/>
        <v>13.1958762886598</v>
      </c>
      <c r="H51" s="52">
        <f t="shared" si="20"/>
        <v>69.9555471263065</v>
      </c>
      <c r="I51" s="86">
        <f t="shared" si="20"/>
        <v>12.3809523809524</v>
      </c>
      <c r="J51" s="52">
        <f t="shared" si="20"/>
        <v>65.0534628762454</v>
      </c>
      <c r="K51" s="86">
        <f t="shared" si="20"/>
        <v>10.4</v>
      </c>
      <c r="L51" s="52">
        <f t="shared" si="20"/>
        <v>62.8034859343019</v>
      </c>
      <c r="M51" s="86">
        <f t="shared" si="20"/>
        <v>9.72053462940462</v>
      </c>
      <c r="N51" s="52">
        <f t="shared" si="20"/>
        <v>60.539580265781</v>
      </c>
      <c r="O51" s="86">
        <f t="shared" si="20"/>
        <v>8.81578947368421</v>
      </c>
      <c r="P51" s="52">
        <f t="shared" si="20"/>
        <v>64.8456117212543</v>
      </c>
      <c r="Q51" s="86">
        <f t="shared" si="20"/>
        <v>12.3059866962306</v>
      </c>
      <c r="R51" s="52">
        <f t="shared" si="20"/>
        <v>65.3116766398906</v>
      </c>
      <c r="S51" s="86">
        <f t="shared" si="20"/>
        <v>10.6796116504854</v>
      </c>
      <c r="T51" s="52">
        <f t="shared" si="20"/>
        <v>61.5850843252528</v>
      </c>
      <c r="U51" s="86">
        <f t="shared" si="20"/>
        <v>8.88290713324361</v>
      </c>
      <c r="V51" s="52">
        <f t="shared" si="20"/>
        <v>64.7350926948973</v>
      </c>
      <c r="W51" s="86">
        <f t="shared" si="20"/>
        <v>10.4368932038835</v>
      </c>
      <c r="X51" s="52">
        <f t="shared" si="20"/>
        <v>60.8518453989176</v>
      </c>
      <c r="Y51" s="86">
        <f t="shared" si="20"/>
        <v>8.61372812920592</v>
      </c>
      <c r="Z51" s="52">
        <f t="shared" si="20"/>
        <v>73.0770606014788</v>
      </c>
      <c r="AA51" s="208">
        <f t="shared" si="20"/>
        <v>13.1889763779528</v>
      </c>
      <c r="AB51" s="209">
        <f t="shared" si="20"/>
        <v>67.7621404209973</v>
      </c>
      <c r="AC51" s="222">
        <f t="shared" si="20"/>
        <v>11.1602209944751</v>
      </c>
      <c r="AD51" s="209">
        <f t="shared" si="20"/>
        <v>74.1908619229737</v>
      </c>
      <c r="AE51" s="222">
        <f t="shared" si="20"/>
        <v>13.8779527559055</v>
      </c>
      <c r="AF51" s="209">
        <f t="shared" si="20"/>
        <v>70.633809822353</v>
      </c>
      <c r="AG51" s="222">
        <f t="shared" si="20"/>
        <v>12.5966850828729</v>
      </c>
      <c r="AH51" s="209">
        <f t="shared" si="20"/>
        <v>75.4223177628289</v>
      </c>
      <c r="AI51" s="222">
        <f t="shared" si="20"/>
        <v>14.6653543307087</v>
      </c>
      <c r="AJ51" s="209">
        <f t="shared" si="20"/>
        <v>71.4523538527413</v>
      </c>
      <c r="AK51" s="222">
        <f t="shared" si="20"/>
        <v>13.0386740331492</v>
      </c>
      <c r="AL51" s="269">
        <f t="shared" si="20"/>
        <v>73.6262537144615</v>
      </c>
      <c r="AM51" s="86">
        <f t="shared" si="20"/>
        <v>13.3591481122943</v>
      </c>
      <c r="AN51" s="52">
        <f t="shared" si="20"/>
        <v>74.1493878053268</v>
      </c>
      <c r="AO51" s="86">
        <f t="shared" si="20"/>
        <v>13.649564375605</v>
      </c>
      <c r="AP51" s="52">
        <f t="shared" si="20"/>
        <v>66.3268222700111</v>
      </c>
      <c r="AQ51" s="86">
        <f t="shared" si="20"/>
        <v>9.93184031158715</v>
      </c>
      <c r="AR51" s="52">
        <f t="shared" si="20"/>
        <v>69.3551910686644</v>
      </c>
      <c r="AS51" s="86">
        <f t="shared" si="20"/>
        <v>11.3924050632911</v>
      </c>
      <c r="AT51" s="52">
        <f t="shared" si="20"/>
        <v>63.6645669593051</v>
      </c>
      <c r="AU51" s="86">
        <f t="shared" si="20"/>
        <v>8.79904875148633</v>
      </c>
      <c r="AV51" s="52">
        <f t="shared" si="20"/>
        <v>66.8278204600408</v>
      </c>
      <c r="AW51" s="86">
        <f t="shared" si="20"/>
        <v>10.1070154577883</v>
      </c>
      <c r="AX51" s="52">
        <f t="shared" si="20"/>
        <v>61.2767768286465</v>
      </c>
      <c r="AY51" s="86">
        <f t="shared" si="20"/>
        <v>8.76288659793815</v>
      </c>
      <c r="AZ51" s="52">
        <f t="shared" si="20"/>
        <v>64.2093222918117</v>
      </c>
      <c r="BA51" s="86">
        <f t="shared" si="20"/>
        <v>9.92268041237113</v>
      </c>
      <c r="BB51" s="208"/>
      <c r="BC51" s="52">
        <f t="shared" ref="BC51:BN51" si="21">(BC42*100)/BC48</f>
        <v>65.7066031439834</v>
      </c>
      <c r="BD51" s="208">
        <f t="shared" si="21"/>
        <v>9.765625</v>
      </c>
      <c r="BE51" s="269">
        <f t="shared" si="21"/>
        <v>62.9327056984313</v>
      </c>
      <c r="BF51" s="86">
        <f t="shared" si="21"/>
        <v>8.72395833333333</v>
      </c>
      <c r="BG51" s="269">
        <f t="shared" si="21"/>
        <v>68.2840712885674</v>
      </c>
      <c r="BH51" s="208">
        <f t="shared" si="21"/>
        <v>11.0576923076923</v>
      </c>
      <c r="BI51" s="269">
        <f t="shared" si="21"/>
        <v>60.9998957836514</v>
      </c>
      <c r="BJ51" s="208">
        <f t="shared" si="21"/>
        <v>8.33333333333333</v>
      </c>
      <c r="BK51" s="269">
        <f t="shared" si="21"/>
        <v>57.9137716161821</v>
      </c>
      <c r="BL51" s="208">
        <f t="shared" si="21"/>
        <v>7.37179487179487</v>
      </c>
      <c r="BM51" s="269">
        <f t="shared" si="21"/>
        <v>69.8391005725611</v>
      </c>
      <c r="BN51" s="208">
        <f t="shared" si="21"/>
        <v>11.1753371868979</v>
      </c>
      <c r="BQ51" s="269">
        <f t="shared" ref="BQ51:BV51" si="22">(BQ42*100)/BQ48</f>
        <v>80.8956662221276</v>
      </c>
      <c r="BR51" s="208">
        <f t="shared" si="22"/>
        <v>17.4703557312253</v>
      </c>
      <c r="BS51" s="269">
        <f t="shared" si="22"/>
        <v>84.0248775911668</v>
      </c>
      <c r="BT51" s="208">
        <f t="shared" si="22"/>
        <v>20.2371541501976</v>
      </c>
      <c r="BU51" s="269">
        <f t="shared" si="22"/>
        <v>75.4471015786293</v>
      </c>
      <c r="BV51" s="208">
        <f t="shared" si="22"/>
        <v>14.6935348446683</v>
      </c>
      <c r="BW51" s="269">
        <f>(BW42*100)/BW49</f>
        <v>76.6910085218503</v>
      </c>
      <c r="BX51" s="208">
        <f>(BX42*100)/BX49</f>
        <v>15.7849829351536</v>
      </c>
    </row>
    <row r="52" s="1" customFormat="1" ht="12.75" spans="4:58">
      <c r="D52" s="50"/>
      <c r="E52" s="85"/>
      <c r="F52" s="50"/>
      <c r="G52" s="85"/>
      <c r="H52" s="50"/>
      <c r="I52" s="85"/>
      <c r="J52" s="50"/>
      <c r="K52" s="85"/>
      <c r="L52" s="50"/>
      <c r="M52" s="85"/>
      <c r="N52" s="50"/>
      <c r="O52" s="85"/>
      <c r="P52" s="50"/>
      <c r="Q52" s="85"/>
      <c r="R52" s="50"/>
      <c r="S52" s="85"/>
      <c r="T52" s="50"/>
      <c r="U52" s="85"/>
      <c r="V52" s="50"/>
      <c r="W52" s="85"/>
      <c r="X52" s="50"/>
      <c r="Y52" s="85"/>
      <c r="Z52" s="50"/>
      <c r="AB52" s="206"/>
      <c r="AC52" s="221"/>
      <c r="AD52" s="206"/>
      <c r="AE52" s="221"/>
      <c r="AF52" s="206"/>
      <c r="AG52" s="221"/>
      <c r="AH52" s="206"/>
      <c r="AI52" s="221"/>
      <c r="AJ52" s="206"/>
      <c r="AK52" s="221"/>
      <c r="AM52" s="85"/>
      <c r="AN52" s="50"/>
      <c r="AO52" s="85"/>
      <c r="AP52" s="50"/>
      <c r="AQ52" s="85"/>
      <c r="AR52" s="50"/>
      <c r="AS52" s="85"/>
      <c r="AT52" s="50"/>
      <c r="AU52" s="85"/>
      <c r="AV52" s="50"/>
      <c r="AW52" s="85"/>
      <c r="AX52" s="50"/>
      <c r="AY52" s="85"/>
      <c r="AZ52" s="50"/>
      <c r="BA52" s="85"/>
      <c r="BC52" s="50"/>
      <c r="BF52" s="85"/>
    </row>
    <row r="53" s="1" customFormat="1" ht="13.5" spans="4:75">
      <c r="D53" s="53">
        <f t="shared" ref="D53:BA53" si="23">D46-D23</f>
        <v>135449934.23</v>
      </c>
      <c r="E53" s="87">
        <f t="shared" si="23"/>
        <v>275</v>
      </c>
      <c r="F53" s="53">
        <f t="shared" si="23"/>
        <v>193848541.9</v>
      </c>
      <c r="G53" s="87">
        <f t="shared" si="23"/>
        <v>367</v>
      </c>
      <c r="H53" s="53">
        <f t="shared" si="23"/>
        <v>193027007.47</v>
      </c>
      <c r="I53" s="87">
        <f t="shared" si="23"/>
        <v>377</v>
      </c>
      <c r="J53" s="53">
        <f t="shared" si="23"/>
        <v>180808610.61</v>
      </c>
      <c r="K53" s="87">
        <f t="shared" si="23"/>
        <v>384</v>
      </c>
      <c r="L53" s="53">
        <f t="shared" si="23"/>
        <v>152162564.73</v>
      </c>
      <c r="M53" s="87">
        <f t="shared" si="23"/>
        <v>314</v>
      </c>
      <c r="N53" s="53">
        <f t="shared" si="23"/>
        <v>127307760.78</v>
      </c>
      <c r="O53" s="87">
        <f t="shared" si="23"/>
        <v>281</v>
      </c>
      <c r="P53" s="53">
        <f t="shared" si="23"/>
        <v>171797043.82</v>
      </c>
      <c r="Q53" s="87">
        <f t="shared" si="23"/>
        <v>364</v>
      </c>
      <c r="R53" s="53">
        <f t="shared" si="23"/>
        <v>155875709.87</v>
      </c>
      <c r="S53" s="87">
        <f t="shared" si="23"/>
        <v>290</v>
      </c>
      <c r="T53" s="53">
        <f t="shared" si="23"/>
        <v>134197099.11</v>
      </c>
      <c r="U53" s="87">
        <f t="shared" si="23"/>
        <v>260</v>
      </c>
      <c r="V53" s="53">
        <f t="shared" si="23"/>
        <v>177796468.14</v>
      </c>
      <c r="W53" s="87">
        <f t="shared" si="23"/>
        <v>738</v>
      </c>
      <c r="X53" s="53">
        <f t="shared" si="23"/>
        <v>155081960.25</v>
      </c>
      <c r="Y53" s="87">
        <f t="shared" si="23"/>
        <v>679</v>
      </c>
      <c r="Z53" s="53">
        <f t="shared" si="23"/>
        <v>135338131.67</v>
      </c>
      <c r="AA53" s="210">
        <f t="shared" si="23"/>
        <v>384</v>
      </c>
      <c r="AB53" s="211">
        <f t="shared" si="23"/>
        <v>122345333.88</v>
      </c>
      <c r="AC53" s="223">
        <f t="shared" si="23"/>
        <v>347</v>
      </c>
      <c r="AD53" s="211">
        <f t="shared" si="23"/>
        <v>130777984.71</v>
      </c>
      <c r="AE53" s="223">
        <f t="shared" si="23"/>
        <v>398</v>
      </c>
      <c r="AF53" s="211">
        <f t="shared" si="23"/>
        <v>111518353.43</v>
      </c>
      <c r="AG53" s="223">
        <f t="shared" si="23"/>
        <v>348</v>
      </c>
      <c r="AH53" s="211">
        <f t="shared" si="23"/>
        <v>124915126.64</v>
      </c>
      <c r="AI53" s="223">
        <f t="shared" si="23"/>
        <v>402</v>
      </c>
      <c r="AJ53" s="211">
        <f t="shared" si="23"/>
        <v>114440105.76</v>
      </c>
      <c r="AK53" s="223">
        <f t="shared" si="23"/>
        <v>499</v>
      </c>
      <c r="AL53" s="270">
        <f t="shared" si="23"/>
        <v>193678107.78</v>
      </c>
      <c r="AM53" s="87">
        <f t="shared" si="23"/>
        <v>365</v>
      </c>
      <c r="AN53" s="53">
        <f t="shared" si="23"/>
        <v>189949960.29</v>
      </c>
      <c r="AO53" s="87">
        <f t="shared" si="23"/>
        <v>366</v>
      </c>
      <c r="AP53" s="53">
        <f t="shared" si="23"/>
        <v>207011394.54</v>
      </c>
      <c r="AQ53" s="87">
        <f t="shared" si="23"/>
        <v>385</v>
      </c>
      <c r="AR53" s="53">
        <f t="shared" si="23"/>
        <v>189420978.42</v>
      </c>
      <c r="AS53" s="87">
        <f t="shared" si="23"/>
        <v>393</v>
      </c>
      <c r="AT53" s="53">
        <f t="shared" si="23"/>
        <v>158090058.8</v>
      </c>
      <c r="AU53" s="87">
        <f t="shared" si="23"/>
        <v>299</v>
      </c>
      <c r="AV53" s="53">
        <f t="shared" si="23"/>
        <v>146000238.72</v>
      </c>
      <c r="AW53" s="87">
        <f t="shared" si="23"/>
        <v>314</v>
      </c>
      <c r="AX53" s="53">
        <f t="shared" si="23"/>
        <v>146976145.7</v>
      </c>
      <c r="AY53" s="300">
        <f t="shared" si="23"/>
        <v>281</v>
      </c>
      <c r="AZ53" s="53">
        <f t="shared" si="23"/>
        <v>137673914.06</v>
      </c>
      <c r="BA53" s="300">
        <f t="shared" si="23"/>
        <v>297</v>
      </c>
      <c r="BB53" s="323"/>
      <c r="BC53" s="324"/>
      <c r="BD53" s="210"/>
      <c r="BE53" s="333">
        <f>BE46-BE23</f>
        <v>148828301.86</v>
      </c>
      <c r="BF53" s="87"/>
      <c r="BI53" s="334">
        <f>BI46-BI23</f>
        <v>99766937</v>
      </c>
      <c r="BK53" s="334">
        <f>BK46-BK23</f>
        <v>107661612.2</v>
      </c>
      <c r="BM53" s="334">
        <f>BM46-BM23</f>
        <v>57893658.63</v>
      </c>
      <c r="BQ53" s="334">
        <f>BQ46-BQ23</f>
        <v>174808904.08</v>
      </c>
      <c r="BS53" s="334">
        <f>BS46-BS23</f>
        <v>145697462.66</v>
      </c>
      <c r="BU53" s="334">
        <f>BU46-BU23</f>
        <v>122648515.91</v>
      </c>
      <c r="BW53" s="334">
        <f>BW46-BW23</f>
        <v>116731729.94</v>
      </c>
    </row>
    <row r="54" s="1" customFormat="1" ht="12.75"/>
    <row r="55" s="1" customFormat="1" ht="12.75"/>
    <row r="56" s="1" customFormat="1" ht="12.75"/>
    <row r="57" s="1" customFormat="1" ht="12.75"/>
    <row r="58" s="1" customFormat="1" ht="12.75"/>
  </sheetData>
  <mergeCells count="8">
    <mergeCell ref="A1:IV1"/>
    <mergeCell ref="B3:E3"/>
    <mergeCell ref="F3:O3"/>
    <mergeCell ref="P3:U3"/>
    <mergeCell ref="V3:Y3"/>
    <mergeCell ref="Z3:AC3"/>
    <mergeCell ref="AD3:AG3"/>
    <mergeCell ref="AH3:AK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2025-08-26T11:38:00Z</dcterms:created>
  <dcterms:modified xsi:type="dcterms:W3CDTF">2025-10-06T13:09:38Z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7A7FD3054B4BF2F6D39CAD68BC05978A_41</vt:lpwstr>
  </property>
  <property fmtid="{D5CDD505-2E9C-101B-9397-08002B2CF9AE}" pid="3" name="KSOProductBuildVer">
    <vt:lpwstr>1033-11.1.0.11723</vt:lpwstr>
  </property>
</Properties>
</file>